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727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работа\ПОЛЯРИС\аукционы\ГДЯ\2019\трубы август 2019\"/>
    </mc:Choice>
  </mc:AlternateContent>
  <xr:revisionPtr revIDLastSave="0" documentId="8_{B8E7D1DF-226D-4C82-B41E-3922D7CEC8B9}" xr6:coauthVersionLast="43" xr6:coauthVersionMax="43" xr10:uidLastSave="{00000000-0000-0000-0000-000000000000}"/>
  <bookViews>
    <workbookView xWindow="11520" yWindow="405" windowWidth="16305" windowHeight="14475" tabRatio="617" xr2:uid="{00000000-000D-0000-FFFF-FFFF00000000}"/>
  </bookViews>
  <sheets>
    <sheet name="СВОД" sheetId="1" r:id="rId1"/>
    <sheet name="Лот №1 ЛОМ" sheetId="2" r:id="rId2"/>
    <sheet name="Лот №2 КИП" sheetId="52" r:id="rId3"/>
    <sheet name="Лот №3 КИП" sheetId="3" r:id="rId4"/>
    <sheet name="Лот №4 Ключ" sheetId="53" r:id="rId5"/>
    <sheet name="Лот № 5 КТГ" sheetId="5" r:id="rId6"/>
    <sheet name="Лот №6 Труба" sheetId="7" r:id="rId7"/>
    <sheet name="Лот № 7 Вентиляторы" sheetId="8" r:id="rId8"/>
    <sheet name="Лот № 8 МРТ" sheetId="9" r:id="rId9"/>
    <sheet name="Лот № 9 Клапан" sheetId="10" r:id="rId10"/>
    <sheet name="Лот № 10 ЗРА" sheetId="11" r:id="rId11"/>
    <sheet name="Лот № 11 ЗРА" sheetId="12" r:id="rId12"/>
    <sheet name="Лот № 12 ЗРА" sheetId="13" r:id="rId13"/>
    <sheet name="Лот № 13 ОКК" sheetId="14" r:id="rId14"/>
    <sheet name="Лот № 14 ЗРА" sheetId="15" r:id="rId15"/>
    <sheet name="Лот № 15 Подшипники" sheetId="16" r:id="rId16"/>
    <sheet name="Лот № 16 Автошины" sheetId="17" r:id="rId17"/>
    <sheet name="Лот № 17 Крепежн.элементы" sheetId="18" r:id="rId18"/>
    <sheet name="Лот №18 Эл.мат." sheetId="19" r:id="rId19"/>
    <sheet name="Лот № 19 Кабель" sheetId="20" r:id="rId20"/>
    <sheet name="Лот № 20 Кабель" sheetId="21" r:id="rId21"/>
    <sheet name="Лот № 21 Кабель" sheetId="22" r:id="rId22"/>
    <sheet name="Лот № 22 Строй.мат" sheetId="23" r:id="rId23"/>
    <sheet name="Лот № 23 Электроды" sheetId="24" r:id="rId24"/>
    <sheet name="Лот № 24 Канаты" sheetId="25" r:id="rId25"/>
    <sheet name="Лот № 25 Лист" sheetId="26" r:id="rId26"/>
    <sheet name="Лот № 26 Насосы" sheetId="27" r:id="rId27"/>
    <sheet name="Лот № 27 Двигатели" sheetId="28" r:id="rId28"/>
    <sheet name="Лот № 28 Станки" sheetId="29" r:id="rId29"/>
    <sheet name="Лот № 29 Резервуар" sheetId="30" r:id="rId30"/>
    <sheet name="Лот № 30 Резервуар " sheetId="31" r:id="rId31"/>
    <sheet name="Лот №  31 Резервуар " sheetId="32" r:id="rId32"/>
    <sheet name="Лот № 32 Емкость" sheetId="33" r:id="rId33"/>
    <sheet name="Лот № 33 Емкости" sheetId="34" r:id="rId34"/>
    <sheet name="Лот № 34 Опоры" sheetId="35" r:id="rId35"/>
    <sheet name="Лот № 35 СПЧ" sheetId="36" r:id="rId36"/>
    <sheet name="Лот № 36 Соед.детали" sheetId="37" r:id="rId37"/>
    <sheet name="Лот № 37 Соед.детали" sheetId="38" r:id="rId38"/>
    <sheet name="Лот № 38 Соед.детали" sheetId="39" r:id="rId39"/>
    <sheet name="Лот № 39 ЗРА Ямб" sheetId="40" r:id="rId40"/>
    <sheet name="Лот № 40 Соед.детали" sheetId="41" r:id="rId41"/>
    <sheet name="Лот № 41 Соед.детали" sheetId="42" r:id="rId42"/>
    <sheet name="Лот № 42 Труба" sheetId="43" r:id="rId43"/>
    <sheet name="Лот № 43 Труба" sheetId="44" r:id="rId44"/>
    <sheet name="Лот № 44 Труба" sheetId="45" r:id="rId45"/>
    <sheet name="Лот № 45 Труба" sheetId="46" r:id="rId46"/>
    <sheet name="Лот № 46 Труба" sheetId="47" r:id="rId47"/>
    <sheet name="Лот № 47 Труба" sheetId="48" r:id="rId48"/>
    <sheet name="Лот № 48 Труба" sheetId="49" r:id="rId49"/>
    <sheet name="Лот № 49 Труба" sheetId="50" r:id="rId50"/>
    <sheet name="Лот № 50 Вентиляторы" sheetId="51" r:id="rId51"/>
    <sheet name="Лот № 51 Краны, канат" sheetId="54" r:id="rId52"/>
    <sheet name="Лот № 52 Насосы" sheetId="55" r:id="rId53"/>
    <sheet name="Лот № 53 Резервуары" sheetId="57" r:id="rId54"/>
    <sheet name="Лот № 54 Емкость" sheetId="58" r:id="rId55"/>
    <sheet name="Лот № 55 Емкость" sheetId="59" r:id="rId56"/>
    <sheet name="Лот № 56 Емкости " sheetId="60" r:id="rId57"/>
    <sheet name="Лот № 57 Резервуары" sheetId="61" r:id="rId58"/>
    <sheet name="Лот № 58 Емкости" sheetId="62" r:id="rId59"/>
    <sheet name="Лот № 59 Канаты" sheetId="63" r:id="rId60"/>
    <sheet name="Лот № 60 Креп.инст." sheetId="64" r:id="rId61"/>
    <sheet name="Лот № 61 Кабель" sheetId="65" r:id="rId62"/>
    <sheet name="Лот № 62 Кабель" sheetId="67" r:id="rId63"/>
    <sheet name="Лот № 63 Кабель" sheetId="66" r:id="rId64"/>
    <sheet name="Лот № 64 Труба 1420" sheetId="68" r:id="rId65"/>
    <sheet name="Лот № 65 Труба 1720" sheetId="70" r:id="rId66"/>
    <sheet name="Лот № 66 Труба" sheetId="69" r:id="rId67"/>
    <sheet name="Лот № 67 ЗРА" sheetId="71" r:id="rId68"/>
    <sheet name="Лот № 68 ЗРА" sheetId="72" r:id="rId69"/>
    <sheet name="Лот № 69 ЗРА" sheetId="74" r:id="rId70"/>
    <sheet name="Лот № 70 ЗРА" sheetId="75" r:id="rId71"/>
    <sheet name="Лот № 71 Соед.эл-ты" sheetId="77" r:id="rId72"/>
    <sheet name="Лот № 72" sheetId="76" r:id="rId73"/>
    <sheet name="Лот № 73" sheetId="79" r:id="rId74"/>
    <sheet name="Лот № 74" sheetId="80" r:id="rId75"/>
    <sheet name="Лот № 75" sheetId="78" r:id="rId76"/>
    <sheet name="Лот № 76" sheetId="81" r:id="rId77"/>
    <sheet name="Лот № 77" sheetId="83" r:id="rId78"/>
    <sheet name="Лот № 78" sheetId="84" r:id="rId79"/>
    <sheet name="Лот № 79" sheetId="85" r:id="rId80"/>
    <sheet name="Лот № 80" sheetId="73" r:id="rId81"/>
    <sheet name="Лот № 81" sheetId="88" r:id="rId82"/>
    <sheet name="Лот № 82" sheetId="87" r:id="rId83"/>
    <sheet name="Лот № 83" sheetId="89" r:id="rId84"/>
    <sheet name="Лот № 84 Опоры" sheetId="90" r:id="rId85"/>
    <sheet name="Лот № 85 Соед.детали" sheetId="92" r:id="rId86"/>
    <sheet name="Лот № 86 Труба" sheetId="93" r:id="rId87"/>
    <sheet name="Лот № 87 ОС" sheetId="86" r:id="rId88"/>
    <sheet name="Лот № 88 ОС" sheetId="99" r:id="rId89"/>
    <sheet name="Лот № 89 ОС" sheetId="100" r:id="rId90"/>
    <sheet name="Лот № 90 ОС" sheetId="101" r:id="rId91"/>
    <sheet name="Лот № 91 ОС" sheetId="102" r:id="rId92"/>
    <sheet name="Лот № 92 ОС" sheetId="103" r:id="rId93"/>
    <sheet name="Лот № 93 ОС" sheetId="104" r:id="rId94"/>
    <sheet name="Лот № 94 ОС" sheetId="105" r:id="rId95"/>
    <sheet name="Лот № 95 ОС" sheetId="106" r:id="rId96"/>
    <sheet name="Лот № 96 ОС" sheetId="107" r:id="rId97"/>
    <sheet name="Лот № 97 ОС" sheetId="108" r:id="rId98"/>
    <sheet name="Лот № 98 ОС" sheetId="109" r:id="rId99"/>
    <sheet name="Лот № 99 ОС" sheetId="110" r:id="rId100"/>
    <sheet name="Лот № 100 ОС" sheetId="111" r:id="rId101"/>
    <sheet name="Приложение 2" sheetId="97" r:id="rId102"/>
  </sheets>
  <externalReferences>
    <externalReference r:id="rId103"/>
    <externalReference r:id="rId104"/>
  </externalReferences>
  <definedNames>
    <definedName name="__IntlFixup" hidden="1">TRUE</definedName>
    <definedName name="_1__123Graph_ACHART_4" localSheetId="100" hidden="1">#REF!</definedName>
    <definedName name="_1__123Graph_ACHART_4" localSheetId="88" hidden="1">#REF!</definedName>
    <definedName name="_1__123Graph_ACHART_4" localSheetId="89" hidden="1">#REF!</definedName>
    <definedName name="_1__123Graph_ACHART_4" localSheetId="90" hidden="1">#REF!</definedName>
    <definedName name="_1__123Graph_ACHART_4" localSheetId="91" hidden="1">#REF!</definedName>
    <definedName name="_1__123Graph_ACHART_4" localSheetId="92" hidden="1">#REF!</definedName>
    <definedName name="_1__123Graph_ACHART_4" localSheetId="93" hidden="1">#REF!</definedName>
    <definedName name="_1__123Graph_ACHART_4" localSheetId="94" hidden="1">#REF!</definedName>
    <definedName name="_1__123Graph_ACHART_4" localSheetId="95" hidden="1">#REF!</definedName>
    <definedName name="_1__123Graph_ACHART_4" localSheetId="96" hidden="1">#REF!</definedName>
    <definedName name="_1__123Graph_ACHART_4" localSheetId="97" hidden="1">#REF!</definedName>
    <definedName name="_1__123Graph_ACHART_4" localSheetId="98" hidden="1">#REF!</definedName>
    <definedName name="_1__123Graph_ACHART_4" localSheetId="99" hidden="1">#REF!</definedName>
    <definedName name="_1__123Graph_ACHART_4" localSheetId="101" hidden="1">#REF!</definedName>
    <definedName name="_1__123Graph_ACHART_4" hidden="1">#REF!</definedName>
    <definedName name="_112" localSheetId="100" hidden="1">#REF!</definedName>
    <definedName name="_112" localSheetId="88" hidden="1">#REF!</definedName>
    <definedName name="_112" localSheetId="89" hidden="1">#REF!</definedName>
    <definedName name="_112" localSheetId="90" hidden="1">#REF!</definedName>
    <definedName name="_112" localSheetId="91" hidden="1">#REF!</definedName>
    <definedName name="_112" localSheetId="92" hidden="1">#REF!</definedName>
    <definedName name="_112" localSheetId="93" hidden="1">#REF!</definedName>
    <definedName name="_112" localSheetId="94" hidden="1">#REF!</definedName>
    <definedName name="_112" localSheetId="95" hidden="1">#REF!</definedName>
    <definedName name="_112" localSheetId="96" hidden="1">#REF!</definedName>
    <definedName name="_112" localSheetId="97" hidden="1">#REF!</definedName>
    <definedName name="_112" localSheetId="98" hidden="1">#REF!</definedName>
    <definedName name="_112" localSheetId="99" hidden="1">#REF!</definedName>
    <definedName name="_112" localSheetId="101" hidden="1">#REF!</definedName>
    <definedName name="_112" hidden="1">#REF!</definedName>
    <definedName name="_112132" localSheetId="100" hidden="1">#REF!</definedName>
    <definedName name="_112132" localSheetId="88" hidden="1">#REF!</definedName>
    <definedName name="_112132" localSheetId="89" hidden="1">#REF!</definedName>
    <definedName name="_112132" localSheetId="90" hidden="1">#REF!</definedName>
    <definedName name="_112132" localSheetId="91" hidden="1">#REF!</definedName>
    <definedName name="_112132" localSheetId="92" hidden="1">#REF!</definedName>
    <definedName name="_112132" localSheetId="93" hidden="1">#REF!</definedName>
    <definedName name="_112132" localSheetId="94" hidden="1">#REF!</definedName>
    <definedName name="_112132" localSheetId="95" hidden="1">#REF!</definedName>
    <definedName name="_112132" localSheetId="96" hidden="1">#REF!</definedName>
    <definedName name="_112132" localSheetId="97" hidden="1">#REF!</definedName>
    <definedName name="_112132" localSheetId="98" hidden="1">#REF!</definedName>
    <definedName name="_112132" localSheetId="99" hidden="1">#REF!</definedName>
    <definedName name="_112132" localSheetId="101" hidden="1">#REF!</definedName>
    <definedName name="_112132" hidden="1">#REF!</definedName>
    <definedName name="_1334" localSheetId="100" hidden="1">#REF!</definedName>
    <definedName name="_1334" localSheetId="88" hidden="1">#REF!</definedName>
    <definedName name="_1334" localSheetId="89" hidden="1">#REF!</definedName>
    <definedName name="_1334" localSheetId="90" hidden="1">#REF!</definedName>
    <definedName name="_1334" localSheetId="91" hidden="1">#REF!</definedName>
    <definedName name="_1334" localSheetId="92" hidden="1">#REF!</definedName>
    <definedName name="_1334" localSheetId="93" hidden="1">#REF!</definedName>
    <definedName name="_1334" localSheetId="94" hidden="1">#REF!</definedName>
    <definedName name="_1334" localSheetId="95" hidden="1">#REF!</definedName>
    <definedName name="_1334" localSheetId="96" hidden="1">#REF!</definedName>
    <definedName name="_1334" localSheetId="97" hidden="1">#REF!</definedName>
    <definedName name="_1334" localSheetId="98" hidden="1">#REF!</definedName>
    <definedName name="_1334" localSheetId="99" hidden="1">#REF!</definedName>
    <definedName name="_1334" localSheetId="101" hidden="1">#REF!</definedName>
    <definedName name="_1334" hidden="1">#REF!</definedName>
    <definedName name="_13414" localSheetId="100" hidden="1">#REF!</definedName>
    <definedName name="_13414" localSheetId="88" hidden="1">#REF!</definedName>
    <definedName name="_13414" localSheetId="89" hidden="1">#REF!</definedName>
    <definedName name="_13414" localSheetId="90" hidden="1">#REF!</definedName>
    <definedName name="_13414" localSheetId="91" hidden="1">#REF!</definedName>
    <definedName name="_13414" localSheetId="92" hidden="1">#REF!</definedName>
    <definedName name="_13414" localSheetId="93" hidden="1">#REF!</definedName>
    <definedName name="_13414" localSheetId="94" hidden="1">#REF!</definedName>
    <definedName name="_13414" localSheetId="95" hidden="1">#REF!</definedName>
    <definedName name="_13414" localSheetId="96" hidden="1">#REF!</definedName>
    <definedName name="_13414" localSheetId="97" hidden="1">#REF!</definedName>
    <definedName name="_13414" localSheetId="98" hidden="1">#REF!</definedName>
    <definedName name="_13414" localSheetId="99" hidden="1">#REF!</definedName>
    <definedName name="_13414" localSheetId="101" hidden="1">#REF!</definedName>
    <definedName name="_13414" hidden="1">#REF!</definedName>
    <definedName name="_2__123Graph_XCHART_3" localSheetId="100" hidden="1">#REF!</definedName>
    <definedName name="_2__123Graph_XCHART_3" localSheetId="88" hidden="1">#REF!</definedName>
    <definedName name="_2__123Graph_XCHART_3" localSheetId="89" hidden="1">#REF!</definedName>
    <definedName name="_2__123Graph_XCHART_3" localSheetId="90" hidden="1">#REF!</definedName>
    <definedName name="_2__123Graph_XCHART_3" localSheetId="91" hidden="1">#REF!</definedName>
    <definedName name="_2__123Graph_XCHART_3" localSheetId="92" hidden="1">#REF!</definedName>
    <definedName name="_2__123Graph_XCHART_3" localSheetId="93" hidden="1">#REF!</definedName>
    <definedName name="_2__123Graph_XCHART_3" localSheetId="94" hidden="1">#REF!</definedName>
    <definedName name="_2__123Graph_XCHART_3" localSheetId="95" hidden="1">#REF!</definedName>
    <definedName name="_2__123Graph_XCHART_3" localSheetId="96" hidden="1">#REF!</definedName>
    <definedName name="_2__123Graph_XCHART_3" localSheetId="97" hidden="1">#REF!</definedName>
    <definedName name="_2__123Graph_XCHART_3" localSheetId="98" hidden="1">#REF!</definedName>
    <definedName name="_2__123Graph_XCHART_3" localSheetId="99" hidden="1">#REF!</definedName>
    <definedName name="_2__123Graph_XCHART_3" localSheetId="101" hidden="1">#REF!</definedName>
    <definedName name="_2__123Graph_XCHART_3" hidden="1">#REF!</definedName>
    <definedName name="_221" localSheetId="100" hidden="1">#REF!</definedName>
    <definedName name="_221" localSheetId="88" hidden="1">#REF!</definedName>
    <definedName name="_221" localSheetId="89" hidden="1">#REF!</definedName>
    <definedName name="_221" localSheetId="90" hidden="1">#REF!</definedName>
    <definedName name="_221" localSheetId="91" hidden="1">#REF!</definedName>
    <definedName name="_221" localSheetId="92" hidden="1">#REF!</definedName>
    <definedName name="_221" localSheetId="93" hidden="1">#REF!</definedName>
    <definedName name="_221" localSheetId="94" hidden="1">#REF!</definedName>
    <definedName name="_221" localSheetId="95" hidden="1">#REF!</definedName>
    <definedName name="_221" localSheetId="96" hidden="1">#REF!</definedName>
    <definedName name="_221" localSheetId="97" hidden="1">#REF!</definedName>
    <definedName name="_221" localSheetId="98" hidden="1">#REF!</definedName>
    <definedName name="_221" localSheetId="99" hidden="1">#REF!</definedName>
    <definedName name="_221" localSheetId="101" hidden="1">#REF!</definedName>
    <definedName name="_221" hidden="1">#REF!</definedName>
    <definedName name="_3__123Graph_XCHART_4" localSheetId="100" hidden="1">#REF!</definedName>
    <definedName name="_3__123Graph_XCHART_4" localSheetId="88" hidden="1">#REF!</definedName>
    <definedName name="_3__123Graph_XCHART_4" localSheetId="89" hidden="1">#REF!</definedName>
    <definedName name="_3__123Graph_XCHART_4" localSheetId="90" hidden="1">#REF!</definedName>
    <definedName name="_3__123Graph_XCHART_4" localSheetId="91" hidden="1">#REF!</definedName>
    <definedName name="_3__123Graph_XCHART_4" localSheetId="92" hidden="1">#REF!</definedName>
    <definedName name="_3__123Graph_XCHART_4" localSheetId="93" hidden="1">#REF!</definedName>
    <definedName name="_3__123Graph_XCHART_4" localSheetId="94" hidden="1">#REF!</definedName>
    <definedName name="_3__123Graph_XCHART_4" localSheetId="95" hidden="1">#REF!</definedName>
    <definedName name="_3__123Graph_XCHART_4" localSheetId="96" hidden="1">#REF!</definedName>
    <definedName name="_3__123Graph_XCHART_4" localSheetId="97" hidden="1">#REF!</definedName>
    <definedName name="_3__123Graph_XCHART_4" localSheetId="98" hidden="1">#REF!</definedName>
    <definedName name="_3__123Graph_XCHART_4" localSheetId="99" hidden="1">#REF!</definedName>
    <definedName name="_3__123Graph_XCHART_4" localSheetId="101" hidden="1">#REF!</definedName>
    <definedName name="_3__123Graph_XCHART_4" hidden="1">#REF!</definedName>
    <definedName name="_abc1" localSheetId="100" hidden="1">#REF!</definedName>
    <definedName name="_abc1" localSheetId="88" hidden="1">#REF!</definedName>
    <definedName name="_abc1" localSheetId="89" hidden="1">#REF!</definedName>
    <definedName name="_abc1" localSheetId="90" hidden="1">#REF!</definedName>
    <definedName name="_abc1" localSheetId="91" hidden="1">#REF!</definedName>
    <definedName name="_abc1" localSheetId="92" hidden="1">#REF!</definedName>
    <definedName name="_abc1" localSheetId="93" hidden="1">#REF!</definedName>
    <definedName name="_abc1" localSheetId="94" hidden="1">#REF!</definedName>
    <definedName name="_abc1" localSheetId="95" hidden="1">#REF!</definedName>
    <definedName name="_abc1" localSheetId="96" hidden="1">#REF!</definedName>
    <definedName name="_abc1" localSheetId="97" hidden="1">#REF!</definedName>
    <definedName name="_abc1" localSheetId="98" hidden="1">#REF!</definedName>
    <definedName name="_abc1" localSheetId="99" hidden="1">#REF!</definedName>
    <definedName name="_abc1" localSheetId="101" hidden="1">#REF!</definedName>
    <definedName name="_abc1" hidden="1">#REF!</definedName>
    <definedName name="_abc2" localSheetId="100" hidden="1">#REF!</definedName>
    <definedName name="_abc2" localSheetId="88" hidden="1">#REF!</definedName>
    <definedName name="_abc2" localSheetId="89" hidden="1">#REF!</definedName>
    <definedName name="_abc2" localSheetId="90" hidden="1">#REF!</definedName>
    <definedName name="_abc2" localSheetId="91" hidden="1">#REF!</definedName>
    <definedName name="_abc2" localSheetId="92" hidden="1">#REF!</definedName>
    <definedName name="_abc2" localSheetId="93" hidden="1">#REF!</definedName>
    <definedName name="_abc2" localSheetId="94" hidden="1">#REF!</definedName>
    <definedName name="_abc2" localSheetId="95" hidden="1">#REF!</definedName>
    <definedName name="_abc2" localSheetId="96" hidden="1">#REF!</definedName>
    <definedName name="_abc2" localSheetId="97" hidden="1">#REF!</definedName>
    <definedName name="_abc2" localSheetId="98" hidden="1">#REF!</definedName>
    <definedName name="_abc2" localSheetId="99" hidden="1">#REF!</definedName>
    <definedName name="_abc2" localSheetId="101" hidden="1">#REF!</definedName>
    <definedName name="_abc2" hidden="1">#REF!</definedName>
    <definedName name="_abc3" localSheetId="100" hidden="1">#REF!</definedName>
    <definedName name="_abc3" localSheetId="88" hidden="1">#REF!</definedName>
    <definedName name="_abc3" localSheetId="89" hidden="1">#REF!</definedName>
    <definedName name="_abc3" localSheetId="90" hidden="1">#REF!</definedName>
    <definedName name="_abc3" localSheetId="91" hidden="1">#REF!</definedName>
    <definedName name="_abc3" localSheetId="92" hidden="1">#REF!</definedName>
    <definedName name="_abc3" localSheetId="93" hidden="1">#REF!</definedName>
    <definedName name="_abc3" localSheetId="94" hidden="1">#REF!</definedName>
    <definedName name="_abc3" localSheetId="95" hidden="1">#REF!</definedName>
    <definedName name="_abc3" localSheetId="96" hidden="1">#REF!</definedName>
    <definedName name="_abc3" localSheetId="97" hidden="1">#REF!</definedName>
    <definedName name="_abc3" localSheetId="98" hidden="1">#REF!</definedName>
    <definedName name="_abc3" localSheetId="99" hidden="1">#REF!</definedName>
    <definedName name="_abc3" localSheetId="101" hidden="1">#REF!</definedName>
    <definedName name="_abc3" hidden="1">#REF!</definedName>
    <definedName name="_Fill" localSheetId="100" hidden="1">#REF!</definedName>
    <definedName name="_Fill" localSheetId="88" hidden="1">#REF!</definedName>
    <definedName name="_Fill" localSheetId="89" hidden="1">#REF!</definedName>
    <definedName name="_Fill" localSheetId="90" hidden="1">#REF!</definedName>
    <definedName name="_Fill" localSheetId="91" hidden="1">#REF!</definedName>
    <definedName name="_Fill" localSheetId="92" hidden="1">#REF!</definedName>
    <definedName name="_Fill" localSheetId="93" hidden="1">#REF!</definedName>
    <definedName name="_Fill" localSheetId="94" hidden="1">#REF!</definedName>
    <definedName name="_Fill" localSheetId="95" hidden="1">#REF!</definedName>
    <definedName name="_Fill" localSheetId="96" hidden="1">#REF!</definedName>
    <definedName name="_Fill" localSheetId="97" hidden="1">#REF!</definedName>
    <definedName name="_Fill" localSheetId="98" hidden="1">#REF!</definedName>
    <definedName name="_Fill" localSheetId="99" hidden="1">#REF!</definedName>
    <definedName name="_Fill" localSheetId="101" hidden="1">#REF!</definedName>
    <definedName name="_Fill" hidden="1">#REF!</definedName>
    <definedName name="_Key1" localSheetId="100" hidden="1">#REF!</definedName>
    <definedName name="_Key1" localSheetId="88" hidden="1">#REF!</definedName>
    <definedName name="_Key1" localSheetId="89" hidden="1">#REF!</definedName>
    <definedName name="_Key1" localSheetId="90" hidden="1">#REF!</definedName>
    <definedName name="_Key1" localSheetId="91" hidden="1">#REF!</definedName>
    <definedName name="_Key1" localSheetId="92" hidden="1">#REF!</definedName>
    <definedName name="_Key1" localSheetId="93" hidden="1">#REF!</definedName>
    <definedName name="_Key1" localSheetId="94" hidden="1">#REF!</definedName>
    <definedName name="_Key1" localSheetId="95" hidden="1">#REF!</definedName>
    <definedName name="_Key1" localSheetId="96" hidden="1">#REF!</definedName>
    <definedName name="_Key1" localSheetId="97" hidden="1">#REF!</definedName>
    <definedName name="_Key1" localSheetId="98" hidden="1">#REF!</definedName>
    <definedName name="_Key1" localSheetId="99" hidden="1">#REF!</definedName>
    <definedName name="_Key1" localSheetId="101" hidden="1">#REF!</definedName>
    <definedName name="_Key1" hidden="1">#REF!</definedName>
    <definedName name="_Key2" localSheetId="100" hidden="1">#REF!</definedName>
    <definedName name="_Key2" localSheetId="88" hidden="1">#REF!</definedName>
    <definedName name="_Key2" localSheetId="89" hidden="1">#REF!</definedName>
    <definedName name="_Key2" localSheetId="90" hidden="1">#REF!</definedName>
    <definedName name="_Key2" localSheetId="91" hidden="1">#REF!</definedName>
    <definedName name="_Key2" localSheetId="92" hidden="1">#REF!</definedName>
    <definedName name="_Key2" localSheetId="93" hidden="1">#REF!</definedName>
    <definedName name="_Key2" localSheetId="94" hidden="1">#REF!</definedName>
    <definedName name="_Key2" localSheetId="95" hidden="1">#REF!</definedName>
    <definedName name="_Key2" localSheetId="96" hidden="1">#REF!</definedName>
    <definedName name="_Key2" localSheetId="97" hidden="1">#REF!</definedName>
    <definedName name="_Key2" localSheetId="98" hidden="1">#REF!</definedName>
    <definedName name="_Key2" localSheetId="99" hidden="1">#REF!</definedName>
    <definedName name="_Key2" localSheetId="101" hidden="1">#REF!</definedName>
    <definedName name="_Key2" hidden="1">#REF!</definedName>
    <definedName name="_Order1" hidden="1">255</definedName>
    <definedName name="_Order2" hidden="1">255</definedName>
    <definedName name="_ot97" localSheetId="100" hidden="1">#REF!,#REF!,#REF!,#REF!,#REF!,#REF!,#REF!</definedName>
    <definedName name="_ot97" localSheetId="88" hidden="1">#REF!,#REF!,#REF!,#REF!,#REF!,#REF!,#REF!</definedName>
    <definedName name="_ot97" localSheetId="89" hidden="1">#REF!,#REF!,#REF!,#REF!,#REF!,#REF!,#REF!</definedName>
    <definedName name="_ot97" localSheetId="90" hidden="1">#REF!,#REF!,#REF!,#REF!,#REF!,#REF!,#REF!</definedName>
    <definedName name="_ot97" localSheetId="91" hidden="1">#REF!,#REF!,#REF!,#REF!,#REF!,#REF!,#REF!</definedName>
    <definedName name="_ot97" localSheetId="92" hidden="1">#REF!,#REF!,#REF!,#REF!,#REF!,#REF!,#REF!</definedName>
    <definedName name="_ot97" localSheetId="93" hidden="1">#REF!,#REF!,#REF!,#REF!,#REF!,#REF!,#REF!</definedName>
    <definedName name="_ot97" localSheetId="94" hidden="1">#REF!,#REF!,#REF!,#REF!,#REF!,#REF!,#REF!</definedName>
    <definedName name="_ot97" localSheetId="95" hidden="1">#REF!,#REF!,#REF!,#REF!,#REF!,#REF!,#REF!</definedName>
    <definedName name="_ot97" localSheetId="96" hidden="1">#REF!,#REF!,#REF!,#REF!,#REF!,#REF!,#REF!</definedName>
    <definedName name="_ot97" localSheetId="97" hidden="1">#REF!,#REF!,#REF!,#REF!,#REF!,#REF!,#REF!</definedName>
    <definedName name="_ot97" localSheetId="98" hidden="1">#REF!,#REF!,#REF!,#REF!,#REF!,#REF!,#REF!</definedName>
    <definedName name="_ot97" localSheetId="99" hidden="1">#REF!,#REF!,#REF!,#REF!,#REF!,#REF!,#REF!</definedName>
    <definedName name="_ot97" localSheetId="101" hidden="1">#REF!,#REF!,#REF!,#REF!,#REF!,#REF!,#REF!</definedName>
    <definedName name="_ot97" hidden="1">#REF!,#REF!,#REF!,#REF!,#REF!,#REF!,#REF!</definedName>
    <definedName name="_RAC1" localSheetId="100" hidden="1">#REF!</definedName>
    <definedName name="_RAC1" localSheetId="88" hidden="1">#REF!</definedName>
    <definedName name="_RAC1" localSheetId="89" hidden="1">#REF!</definedName>
    <definedName name="_RAC1" localSheetId="90" hidden="1">#REF!</definedName>
    <definedName name="_RAC1" localSheetId="91" hidden="1">#REF!</definedName>
    <definedName name="_RAC1" localSheetId="92" hidden="1">#REF!</definedName>
    <definedName name="_RAC1" localSheetId="93" hidden="1">#REF!</definedName>
    <definedName name="_RAC1" localSheetId="94" hidden="1">#REF!</definedName>
    <definedName name="_RAC1" localSheetId="95" hidden="1">#REF!</definedName>
    <definedName name="_RAC1" localSheetId="96" hidden="1">#REF!</definedName>
    <definedName name="_RAC1" localSheetId="97" hidden="1">#REF!</definedName>
    <definedName name="_RAC1" localSheetId="98" hidden="1">#REF!</definedName>
    <definedName name="_RAC1" localSheetId="99" hidden="1">#REF!</definedName>
    <definedName name="_RAC1" localSheetId="101" hidden="1">#REF!</definedName>
    <definedName name="_RAC1" hidden="1">#REF!</definedName>
    <definedName name="_wrn2" localSheetId="101" hidden="1">{"glc1",#N/A,FALSE,"GLC";"glc2",#N/A,FALSE,"GLC";"glc3",#N/A,FALSE,"GLC";"glc4",#N/A,FALSE,"GLC";"glc5",#N/A,FALSE,"GLC"}</definedName>
    <definedName name="_wrn2" hidden="1">{"glc1",#N/A,FALSE,"GLC";"glc2",#N/A,FALSE,"GLC";"glc3",#N/A,FALSE,"GLC";"glc4",#N/A,FALSE,"GLC";"glc5",#N/A,FALSE,"GLC"}</definedName>
    <definedName name="_wrn222" localSheetId="101" hidden="1">{"glc1",#N/A,FALSE,"GLC";"glc2",#N/A,FALSE,"GLC";"glc3",#N/A,FALSE,"GLC";"glc4",#N/A,FALSE,"GLC";"glc5",#N/A,FALSE,"GLC"}</definedName>
    <definedName name="_wrn222" hidden="1">{"glc1",#N/A,FALSE,"GLC";"glc2",#N/A,FALSE,"GLC";"glc3",#N/A,FALSE,"GLC";"glc4",#N/A,FALSE,"GLC";"glc5",#N/A,FALSE,"GLC"}</definedName>
    <definedName name="_о" localSheetId="100" hidden="1">#REF!</definedName>
    <definedName name="_о" localSheetId="88" hidden="1">#REF!</definedName>
    <definedName name="_о" localSheetId="89" hidden="1">#REF!</definedName>
    <definedName name="_о" localSheetId="90" hidden="1">#REF!</definedName>
    <definedName name="_о" localSheetId="91" hidden="1">#REF!</definedName>
    <definedName name="_о" localSheetId="92" hidden="1">#REF!</definedName>
    <definedName name="_о" localSheetId="93" hidden="1">#REF!</definedName>
    <definedName name="_о" localSheetId="94" hidden="1">#REF!</definedName>
    <definedName name="_о" localSheetId="95" hidden="1">#REF!</definedName>
    <definedName name="_о" localSheetId="96" hidden="1">#REF!</definedName>
    <definedName name="_о" localSheetId="97" hidden="1">#REF!</definedName>
    <definedName name="_о" localSheetId="98" hidden="1">#REF!</definedName>
    <definedName name="_о" localSheetId="99" hidden="1">#REF!</definedName>
    <definedName name="_о" localSheetId="101" hidden="1">#REF!</definedName>
    <definedName name="_о" hidden="1">#REF!</definedName>
    <definedName name="_xlnm._FilterDatabase" localSheetId="31" hidden="1">'Лот №  31 Резервуар '!$A$18:$L$20</definedName>
    <definedName name="_xlnm._FilterDatabase" localSheetId="100" hidden="1">'Лот № 100 ОС'!$A$18:$L$19</definedName>
    <definedName name="_xlnm._FilterDatabase" localSheetId="15" hidden="1">'Лот № 15 Подшипники'!$A$20:$L$20</definedName>
    <definedName name="_xlnm._FilterDatabase" localSheetId="16" hidden="1">'Лот № 16 Автошины'!$A$19:$L$19</definedName>
    <definedName name="_xlnm._FilterDatabase" localSheetId="17" hidden="1">'Лот № 17 Крепежн.элементы'!$A$19:$L$19</definedName>
    <definedName name="_xlnm._FilterDatabase" localSheetId="21" hidden="1">'Лот № 21 Кабель'!$A$19:$L$152</definedName>
    <definedName name="_xlnm._FilterDatabase" localSheetId="23" hidden="1">'Лот № 23 Электроды'!$A$19:$L$37</definedName>
    <definedName name="_xlnm._FilterDatabase" localSheetId="27" hidden="1">'Лот № 27 Двигатели'!$A$18:$L$18</definedName>
    <definedName name="_xlnm._FilterDatabase" localSheetId="28" hidden="1">'Лот № 28 Станки'!$A$18:$L$18</definedName>
    <definedName name="_xlnm._FilterDatabase" localSheetId="29" hidden="1">'Лот № 29 Резервуар'!$A$18:$L$18</definedName>
    <definedName name="_xlnm._FilterDatabase" localSheetId="30" hidden="1">'Лот № 30 Резервуар '!$A$18:$L$18</definedName>
    <definedName name="_xlnm._FilterDatabase" localSheetId="32" hidden="1">'Лот № 32 Емкость'!$A$18:$L$18</definedName>
    <definedName name="_xlnm._FilterDatabase" localSheetId="33" hidden="1">'Лот № 33 Емкости'!$A$18:$L$18</definedName>
    <definedName name="_xlnm._FilterDatabase" localSheetId="34" hidden="1">'Лот № 34 Опоры'!$A$19:$L$40</definedName>
    <definedName name="_xlnm._FilterDatabase" localSheetId="35" hidden="1">'Лот № 35 СПЧ'!$A$18:$L$22</definedName>
    <definedName name="_xlnm._FilterDatabase" localSheetId="36" hidden="1">'Лот № 36 Соед.детали'!$A$18:$L$58</definedName>
    <definedName name="_xlnm._FilterDatabase" localSheetId="37" hidden="1">'Лот № 37 Соед.детали'!$A$18:$L$18</definedName>
    <definedName name="_xlnm._FilterDatabase" localSheetId="38" hidden="1">'Лот № 38 Соед.детали'!$A$19:$L$19</definedName>
    <definedName name="_xlnm._FilterDatabase" localSheetId="40" hidden="1">'Лот № 40 Соед.детали'!$A$18:$L$59</definedName>
    <definedName name="_xlnm._FilterDatabase" localSheetId="41" hidden="1">'Лот № 41 Соед.детали'!$A$18:$L$142</definedName>
    <definedName name="_xlnm._FilterDatabase" localSheetId="42" hidden="1">'Лот № 42 Труба'!$A$18:$L$24</definedName>
    <definedName name="_xlnm._FilterDatabase" localSheetId="43" hidden="1">'Лот № 43 Труба'!$A$19:$L$33</definedName>
    <definedName name="_xlnm._FilterDatabase" localSheetId="44" hidden="1">'Лот № 44 Труба'!$A$18:$L$23</definedName>
    <definedName name="_xlnm._FilterDatabase" localSheetId="45" hidden="1">'Лот № 45 Труба'!$A$18:$L$25</definedName>
    <definedName name="_xlnm._FilterDatabase" localSheetId="46" hidden="1">'Лот № 46 Труба'!$A$18:$L$25</definedName>
    <definedName name="_xlnm._FilterDatabase" localSheetId="47" hidden="1">'Лот № 47 Труба'!$A$18:$L$19</definedName>
    <definedName name="_xlnm._FilterDatabase" localSheetId="48" hidden="1">'Лот № 48 Труба'!$A$18:$L$19</definedName>
    <definedName name="_xlnm._FilterDatabase" localSheetId="49" hidden="1">'Лот № 49 Труба'!$A$18:$L$21</definedName>
    <definedName name="_xlnm._FilterDatabase" localSheetId="50" hidden="1">'Лот № 50 Вентиляторы'!$A$18:$L$136</definedName>
    <definedName name="_xlnm._FilterDatabase" localSheetId="51" hidden="1">'Лот № 51 Краны, канат'!$A$18:$L$25</definedName>
    <definedName name="_xlnm._FilterDatabase" localSheetId="52" hidden="1">'Лот № 52 Насосы'!$A$18:$L$40</definedName>
    <definedName name="_xlnm._FilterDatabase" localSheetId="53" hidden="1">'Лот № 53 Резервуары'!$A$18:$L$19</definedName>
    <definedName name="_xlnm._FilterDatabase" localSheetId="54" hidden="1">'Лот № 54 Емкость'!$A$18:$L$19</definedName>
    <definedName name="_xlnm._FilterDatabase" localSheetId="55" hidden="1">'Лот № 55 Емкость'!$A$18:$L$19</definedName>
    <definedName name="_xlnm._FilterDatabase" localSheetId="56" hidden="1">'Лот № 56 Емкости '!$A$18:$L$22</definedName>
    <definedName name="_xlnm._FilterDatabase" localSheetId="57" hidden="1">'Лот № 57 Резервуары'!$A$18:$L$21</definedName>
    <definedName name="_xlnm._FilterDatabase" localSheetId="58" hidden="1">'Лот № 58 Емкости'!$A$18:$L$25</definedName>
    <definedName name="_xlnm._FilterDatabase" localSheetId="59" hidden="1">'Лот № 59 Канаты'!$A$18:$L$26</definedName>
    <definedName name="_xlnm._FilterDatabase" localSheetId="60" hidden="1">'Лот № 60 Креп.инст.'!$A$18:$L$55</definedName>
    <definedName name="_xlnm._FilterDatabase" localSheetId="61" hidden="1">'Лот № 61 Кабель'!$A$18:$L$58</definedName>
    <definedName name="_xlnm._FilterDatabase" localSheetId="62" hidden="1">'Лот № 62 Кабель'!$A$20:$L$20</definedName>
    <definedName name="_xlnm._FilterDatabase" localSheetId="63" hidden="1">'Лот № 63 Кабель'!$A$18:$L$75</definedName>
    <definedName name="_xlnm._FilterDatabase" localSheetId="64" hidden="1">'Лот № 64 Труба 1420'!$A$18:$L$19</definedName>
    <definedName name="_xlnm._FilterDatabase" localSheetId="65" hidden="1">'Лот № 65 Труба 1720'!$A$18:$L$19</definedName>
    <definedName name="_xlnm._FilterDatabase" localSheetId="66" hidden="1">'Лот № 66 Труба'!$A$18:$L$24</definedName>
    <definedName name="_xlnm._FilterDatabase" localSheetId="67" hidden="1">'Лот № 67 ЗРА'!$A$18:$L$48</definedName>
    <definedName name="_xlnm._FilterDatabase" localSheetId="68" hidden="1">'Лот № 68 ЗРА'!$A$18:$L$75</definedName>
    <definedName name="_xlnm._FilterDatabase" localSheetId="69" hidden="1">'Лот № 69 ЗРА'!$A$18:$L$53</definedName>
    <definedName name="_xlnm._FilterDatabase" localSheetId="70" hidden="1">'Лот № 70 ЗРА'!$A$18:$L$194</definedName>
    <definedName name="_xlnm._FilterDatabase" localSheetId="71" hidden="1">'Лот № 71 Соед.эл-ты'!$A$18:$L$33</definedName>
    <definedName name="_xlnm._FilterDatabase" localSheetId="72" hidden="1">'Лот № 72'!$A$18:$L$27</definedName>
    <definedName name="_xlnm._FilterDatabase" localSheetId="73" hidden="1">'Лот № 73'!$A$18:$L$47</definedName>
    <definedName name="_xlnm._FilterDatabase" localSheetId="74" hidden="1">'Лот № 74'!$A$18:$L$40</definedName>
    <definedName name="_xlnm._FilterDatabase" localSheetId="75" hidden="1">'Лот № 75'!$A$18:$L$76</definedName>
    <definedName name="_xlnm._FilterDatabase" localSheetId="76" hidden="1">'Лот № 76'!$A$18:$L$89</definedName>
    <definedName name="_xlnm._FilterDatabase" localSheetId="77" hidden="1">'Лот № 77'!$A$18:$L$131</definedName>
    <definedName name="_xlnm._FilterDatabase" localSheetId="78" hidden="1">'Лот № 78'!$A$18:$L$165</definedName>
    <definedName name="_xlnm._FilterDatabase" localSheetId="79" hidden="1">'Лот № 79'!$A$18:$L$82</definedName>
    <definedName name="_xlnm._FilterDatabase" localSheetId="8" hidden="1">'Лот № 8 МРТ'!$A$18:$L$21</definedName>
    <definedName name="_xlnm._FilterDatabase" localSheetId="80" hidden="1">'Лот № 80'!$A$18:$L$36</definedName>
    <definedName name="_xlnm._FilterDatabase" localSheetId="81" hidden="1">'Лот № 81'!$A$18:$L$22</definedName>
    <definedName name="_xlnm._FilterDatabase" localSheetId="82" hidden="1">'Лот № 82'!$A$18:$L$24</definedName>
    <definedName name="_xlnm._FilterDatabase" localSheetId="83" hidden="1">'Лот № 83'!$A$18:$L$20</definedName>
    <definedName name="_xlnm._FilterDatabase" localSheetId="84" hidden="1">'Лот № 84 Опоры'!$A$19:$L$45</definedName>
    <definedName name="_xlnm._FilterDatabase" localSheetId="85" hidden="1">'Лот № 85 Соед.детали'!$A$18:$L$149</definedName>
    <definedName name="_xlnm._FilterDatabase" localSheetId="86" hidden="1">'Лот № 86 Труба'!$A$18:$L$19</definedName>
    <definedName name="_xlnm._FilterDatabase" localSheetId="87" hidden="1">'Лот № 87 ОС'!$A$18:$L$19</definedName>
    <definedName name="_xlnm._FilterDatabase" localSheetId="88" hidden="1">'Лот № 88 ОС'!$A$18:$L$25</definedName>
    <definedName name="_xlnm._FilterDatabase" localSheetId="89" hidden="1">'Лот № 89 ОС'!$A$18:$L$21</definedName>
    <definedName name="_xlnm._FilterDatabase" localSheetId="9" hidden="1">'Лот № 9 Клапан'!$A$18:$L$20</definedName>
    <definedName name="_xlnm._FilterDatabase" localSheetId="90" hidden="1">'Лот № 90 ОС'!$A$18:$L$19</definedName>
    <definedName name="_xlnm._FilterDatabase" localSheetId="91" hidden="1">'Лот № 91 ОС'!$A$18:$L$19</definedName>
    <definedName name="_xlnm._FilterDatabase" localSheetId="92" hidden="1">'Лот № 92 ОС'!$A$18:$L$20</definedName>
    <definedName name="_xlnm._FilterDatabase" localSheetId="93" hidden="1">'Лот № 93 ОС'!$A$18:$L$20</definedName>
    <definedName name="_xlnm._FilterDatabase" localSheetId="94" hidden="1">'Лот № 94 ОС'!$A$18:$L$20</definedName>
    <definedName name="_xlnm._FilterDatabase" localSheetId="95" hidden="1">'Лот № 95 ОС'!$A$18:$L$19</definedName>
    <definedName name="_xlnm._FilterDatabase" localSheetId="96" hidden="1">'Лот № 96 ОС'!$A$18:$L$19</definedName>
    <definedName name="_xlnm._FilterDatabase" localSheetId="97" hidden="1">'Лот № 97 ОС'!$A$18:$L$20</definedName>
    <definedName name="_xlnm._FilterDatabase" localSheetId="98" hidden="1">'Лот № 98 ОС'!$A$18:$L$21</definedName>
    <definedName name="_xlnm._FilterDatabase" localSheetId="99" hidden="1">'Лот № 99 ОС'!$A$18:$L$19</definedName>
    <definedName name="_xlnm._FilterDatabase" localSheetId="1" hidden="1">'Лот №1 ЛОМ'!$A$19:$L$75</definedName>
    <definedName name="_xlnm._FilterDatabase" localSheetId="4" hidden="1">'Лот №4 Ключ'!$A$19:$L$98</definedName>
    <definedName name="_xlnm._FilterDatabase" localSheetId="101" hidden="1">'Приложение 2'!$A$7:$U$36</definedName>
    <definedName name="_xlnm._FilterDatabase" localSheetId="0" hidden="1">СВОД!$A$1:$F$102</definedName>
    <definedName name="aaaaaaaa" localSheetId="100" hidden="1">#REF!</definedName>
    <definedName name="aaaaaaaa" localSheetId="88" hidden="1">#REF!</definedName>
    <definedName name="aaaaaaaa" localSheetId="89" hidden="1">#REF!</definedName>
    <definedName name="aaaaaaaa" localSheetId="90" hidden="1">#REF!</definedName>
    <definedName name="aaaaaaaa" localSheetId="91" hidden="1">#REF!</definedName>
    <definedName name="aaaaaaaa" localSheetId="92" hidden="1">#REF!</definedName>
    <definedName name="aaaaaaaa" localSheetId="93" hidden="1">#REF!</definedName>
    <definedName name="aaaaaaaa" localSheetId="94" hidden="1">#REF!</definedName>
    <definedName name="aaaaaaaa" localSheetId="95" hidden="1">#REF!</definedName>
    <definedName name="aaaaaaaa" localSheetId="96" hidden="1">#REF!</definedName>
    <definedName name="aaaaaaaa" localSheetId="97" hidden="1">#REF!</definedName>
    <definedName name="aaaaaaaa" localSheetId="98" hidden="1">#REF!</definedName>
    <definedName name="aaaaaaaa" localSheetId="99" hidden="1">#REF!</definedName>
    <definedName name="aaaaaaaa" localSheetId="101" hidden="1">#REF!</definedName>
    <definedName name="aaaaaaaa" hidden="1">#REF!</definedName>
    <definedName name="aaaaaaaaa" localSheetId="100" hidden="1">#REF!</definedName>
    <definedName name="aaaaaaaaa" localSheetId="88" hidden="1">#REF!</definedName>
    <definedName name="aaaaaaaaa" localSheetId="89" hidden="1">#REF!</definedName>
    <definedName name="aaaaaaaaa" localSheetId="90" hidden="1">#REF!</definedName>
    <definedName name="aaaaaaaaa" localSheetId="91" hidden="1">#REF!</definedName>
    <definedName name="aaaaaaaaa" localSheetId="92" hidden="1">#REF!</definedName>
    <definedName name="aaaaaaaaa" localSheetId="93" hidden="1">#REF!</definedName>
    <definedName name="aaaaaaaaa" localSheetId="94" hidden="1">#REF!</definedName>
    <definedName name="aaaaaaaaa" localSheetId="95" hidden="1">#REF!</definedName>
    <definedName name="aaaaaaaaa" localSheetId="96" hidden="1">#REF!</definedName>
    <definedName name="aaaaaaaaa" localSheetId="97" hidden="1">#REF!</definedName>
    <definedName name="aaaaaaaaa" localSheetId="98" hidden="1">#REF!</definedName>
    <definedName name="aaaaaaaaa" localSheetId="99" hidden="1">#REF!</definedName>
    <definedName name="aaaaaaaaa" localSheetId="101" hidden="1">#REF!</definedName>
    <definedName name="aaaaaaaaa" hidden="1">#REF!</definedName>
    <definedName name="aaaaaaaaaaa" localSheetId="100" hidden="1">#REF!</definedName>
    <definedName name="aaaaaaaaaaa" localSheetId="88" hidden="1">#REF!</definedName>
    <definedName name="aaaaaaaaaaa" localSheetId="89" hidden="1">#REF!</definedName>
    <definedName name="aaaaaaaaaaa" localSheetId="90" hidden="1">#REF!</definedName>
    <definedName name="aaaaaaaaaaa" localSheetId="91" hidden="1">#REF!</definedName>
    <definedName name="aaaaaaaaaaa" localSheetId="92" hidden="1">#REF!</definedName>
    <definedName name="aaaaaaaaaaa" localSheetId="93" hidden="1">#REF!</definedName>
    <definedName name="aaaaaaaaaaa" localSheetId="94" hidden="1">#REF!</definedName>
    <definedName name="aaaaaaaaaaa" localSheetId="95" hidden="1">#REF!</definedName>
    <definedName name="aaaaaaaaaaa" localSheetId="96" hidden="1">#REF!</definedName>
    <definedName name="aaaaaaaaaaa" localSheetId="97" hidden="1">#REF!</definedName>
    <definedName name="aaaaaaaaaaa" localSheetId="98" hidden="1">#REF!</definedName>
    <definedName name="aaaaaaaaaaa" localSheetId="99" hidden="1">#REF!</definedName>
    <definedName name="aaaaaaaaaaa" localSheetId="101" hidden="1">#REF!</definedName>
    <definedName name="aaaaaaaaaaa" hidden="1">#REF!</definedName>
    <definedName name="aaaaaaaaaaa2" localSheetId="100" hidden="1">#REF!</definedName>
    <definedName name="aaaaaaaaaaa2" localSheetId="88" hidden="1">#REF!</definedName>
    <definedName name="aaaaaaaaaaa2" localSheetId="89" hidden="1">#REF!</definedName>
    <definedName name="aaaaaaaaaaa2" localSheetId="90" hidden="1">#REF!</definedName>
    <definedName name="aaaaaaaaaaa2" localSheetId="91" hidden="1">#REF!</definedName>
    <definedName name="aaaaaaaaaaa2" localSheetId="92" hidden="1">#REF!</definedName>
    <definedName name="aaaaaaaaaaa2" localSheetId="93" hidden="1">#REF!</definedName>
    <definedName name="aaaaaaaaaaa2" localSheetId="94" hidden="1">#REF!</definedName>
    <definedName name="aaaaaaaaaaa2" localSheetId="95" hidden="1">#REF!</definedName>
    <definedName name="aaaaaaaaaaa2" localSheetId="96" hidden="1">#REF!</definedName>
    <definedName name="aaaaaaaaaaa2" localSheetId="97" hidden="1">#REF!</definedName>
    <definedName name="aaaaaaaaaaa2" localSheetId="98" hidden="1">#REF!</definedName>
    <definedName name="aaaaaaaaaaa2" localSheetId="99" hidden="1">#REF!</definedName>
    <definedName name="aaaaaaaaaaa2" localSheetId="101" hidden="1">#REF!</definedName>
    <definedName name="aaaaaaaaaaa2" hidden="1">#REF!</definedName>
    <definedName name="aaaaaaaaaaaaa" localSheetId="100" hidden="1">#REF!</definedName>
    <definedName name="aaaaaaaaaaaaa" localSheetId="88" hidden="1">#REF!</definedName>
    <definedName name="aaaaaaaaaaaaa" localSheetId="89" hidden="1">#REF!</definedName>
    <definedName name="aaaaaaaaaaaaa" localSheetId="90" hidden="1">#REF!</definedName>
    <definedName name="aaaaaaaaaaaaa" localSheetId="91" hidden="1">#REF!</definedName>
    <definedName name="aaaaaaaaaaaaa" localSheetId="92" hidden="1">#REF!</definedName>
    <definedName name="aaaaaaaaaaaaa" localSheetId="93" hidden="1">#REF!</definedName>
    <definedName name="aaaaaaaaaaaaa" localSheetId="94" hidden="1">#REF!</definedName>
    <definedName name="aaaaaaaaaaaaa" localSheetId="95" hidden="1">#REF!</definedName>
    <definedName name="aaaaaaaaaaaaa" localSheetId="96" hidden="1">#REF!</definedName>
    <definedName name="aaaaaaaaaaaaa" localSheetId="97" hidden="1">#REF!</definedName>
    <definedName name="aaaaaaaaaaaaa" localSheetId="98" hidden="1">#REF!</definedName>
    <definedName name="aaaaaaaaaaaaa" localSheetId="99" hidden="1">#REF!</definedName>
    <definedName name="aaaaaaaaaaaaa" localSheetId="101" hidden="1">#REF!</definedName>
    <definedName name="aaaaaaaaaaaaa" hidden="1">#REF!</definedName>
    <definedName name="abc" localSheetId="100" hidden="1">#REF!</definedName>
    <definedName name="abc" localSheetId="88" hidden="1">#REF!</definedName>
    <definedName name="abc" localSheetId="89" hidden="1">#REF!</definedName>
    <definedName name="abc" localSheetId="90" hidden="1">#REF!</definedName>
    <definedName name="abc" localSheetId="91" hidden="1">#REF!</definedName>
    <definedName name="abc" localSheetId="92" hidden="1">#REF!</definedName>
    <definedName name="abc" localSheetId="93" hidden="1">#REF!</definedName>
    <definedName name="abc" localSheetId="94" hidden="1">#REF!</definedName>
    <definedName name="abc" localSheetId="95" hidden="1">#REF!</definedName>
    <definedName name="abc" localSheetId="96" hidden="1">#REF!</definedName>
    <definedName name="abc" localSheetId="97" hidden="1">#REF!</definedName>
    <definedName name="abc" localSheetId="98" hidden="1">#REF!</definedName>
    <definedName name="abc" localSheetId="99" hidden="1">#REF!</definedName>
    <definedName name="abc" localSheetId="101" hidden="1">#REF!</definedName>
    <definedName name="abc" hidden="1">#REF!</definedName>
    <definedName name="AccessDatabase" hidden="1">"C:\Мои документы\Книга расценок 3.mdb"</definedName>
    <definedName name="AS2DocOpenMode" hidden="1">"AS2DocumentEdit"</definedName>
    <definedName name="B" localSheetId="100" hidden="1">#REF!</definedName>
    <definedName name="B" localSheetId="88" hidden="1">#REF!</definedName>
    <definedName name="B" localSheetId="89" hidden="1">#REF!</definedName>
    <definedName name="B" localSheetId="90" hidden="1">#REF!</definedName>
    <definedName name="B" localSheetId="91" hidden="1">#REF!</definedName>
    <definedName name="B" localSheetId="92" hidden="1">#REF!</definedName>
    <definedName name="B" localSheetId="93" hidden="1">#REF!</definedName>
    <definedName name="B" localSheetId="94" hidden="1">#REF!</definedName>
    <definedName name="B" localSheetId="95" hidden="1">#REF!</definedName>
    <definedName name="B" localSheetId="96" hidden="1">#REF!</definedName>
    <definedName name="B" localSheetId="97" hidden="1">#REF!</definedName>
    <definedName name="B" localSheetId="98" hidden="1">#REF!</definedName>
    <definedName name="B" localSheetId="99" hidden="1">#REF!</definedName>
    <definedName name="B" localSheetId="101" hidden="1">#REF!</definedName>
    <definedName name="B" hidden="1">#REF!</definedName>
    <definedName name="BLPH1" hidden="1">'[1]Read me first'!$D$15</definedName>
    <definedName name="BLPH2" hidden="1">'[1]Read me first'!$Z$15</definedName>
    <definedName name="CapExVEB" localSheetId="101" hidden="1">{"glc1",#N/A,FALSE,"GLC";"glc2",#N/A,FALSE,"GLC";"glc3",#N/A,FALSE,"GLC";"glc4",#N/A,FALSE,"GLC";"glc5",#N/A,FALSE,"GLC"}</definedName>
    <definedName name="CapExVEB" hidden="1">{"glc1",#N/A,FALSE,"GLC";"glc2",#N/A,FALSE,"GLC";"glc3",#N/A,FALSE,"GLC";"glc4",#N/A,FALSE,"GLC";"glc5",#N/A,FALSE,"GLC"}</definedName>
    <definedName name="D" localSheetId="100" hidden="1">#REF!</definedName>
    <definedName name="D" localSheetId="88" hidden="1">#REF!</definedName>
    <definedName name="D" localSheetId="89" hidden="1">#REF!</definedName>
    <definedName name="D" localSheetId="90" hidden="1">#REF!</definedName>
    <definedName name="D" localSheetId="91" hidden="1">#REF!</definedName>
    <definedName name="D" localSheetId="92" hidden="1">#REF!</definedName>
    <definedName name="D" localSheetId="93" hidden="1">#REF!</definedName>
    <definedName name="D" localSheetId="94" hidden="1">#REF!</definedName>
    <definedName name="D" localSheetId="95" hidden="1">#REF!</definedName>
    <definedName name="D" localSheetId="96" hidden="1">#REF!</definedName>
    <definedName name="D" localSheetId="97" hidden="1">#REF!</definedName>
    <definedName name="D" localSheetId="98" hidden="1">#REF!</definedName>
    <definedName name="D" localSheetId="99" hidden="1">#REF!</definedName>
    <definedName name="D" localSheetId="101" hidden="1">#REF!</definedName>
    <definedName name="D" hidden="1">#REF!</definedName>
    <definedName name="dddddd" localSheetId="100" hidden="1">#REF!</definedName>
    <definedName name="dddddd" localSheetId="88" hidden="1">#REF!</definedName>
    <definedName name="dddddd" localSheetId="89" hidden="1">#REF!</definedName>
    <definedName name="dddddd" localSheetId="90" hidden="1">#REF!</definedName>
    <definedName name="dddddd" localSheetId="91" hidden="1">#REF!</definedName>
    <definedName name="dddddd" localSheetId="92" hidden="1">#REF!</definedName>
    <definedName name="dddddd" localSheetId="93" hidden="1">#REF!</definedName>
    <definedName name="dddddd" localSheetId="94" hidden="1">#REF!</definedName>
    <definedName name="dddddd" localSheetId="95" hidden="1">#REF!</definedName>
    <definedName name="dddddd" localSheetId="96" hidden="1">#REF!</definedName>
    <definedName name="dddddd" localSheetId="97" hidden="1">#REF!</definedName>
    <definedName name="dddddd" localSheetId="98" hidden="1">#REF!</definedName>
    <definedName name="dddddd" localSheetId="99" hidden="1">#REF!</definedName>
    <definedName name="dddddd" localSheetId="101" hidden="1">#REF!</definedName>
    <definedName name="dddddd" hidden="1">#REF!</definedName>
    <definedName name="ddddddd" localSheetId="100" hidden="1">#REF!</definedName>
    <definedName name="ddddddd" localSheetId="88" hidden="1">#REF!</definedName>
    <definedName name="ddddddd" localSheetId="89" hidden="1">#REF!</definedName>
    <definedName name="ddddddd" localSheetId="90" hidden="1">#REF!</definedName>
    <definedName name="ddddddd" localSheetId="91" hidden="1">#REF!</definedName>
    <definedName name="ddddddd" localSheetId="92" hidden="1">#REF!</definedName>
    <definedName name="ddddddd" localSheetId="93" hidden="1">#REF!</definedName>
    <definedName name="ddddddd" localSheetId="94" hidden="1">#REF!</definedName>
    <definedName name="ddddddd" localSheetId="95" hidden="1">#REF!</definedName>
    <definedName name="ddddddd" localSheetId="96" hidden="1">#REF!</definedName>
    <definedName name="ddddddd" localSheetId="97" hidden="1">#REF!</definedName>
    <definedName name="ddddddd" localSheetId="98" hidden="1">#REF!</definedName>
    <definedName name="ddddddd" localSheetId="99" hidden="1">#REF!</definedName>
    <definedName name="ddddddd" localSheetId="101" hidden="1">#REF!</definedName>
    <definedName name="ddddddd" hidden="1">#REF!</definedName>
    <definedName name="ddddddddddd" localSheetId="100" hidden="1">#REF!</definedName>
    <definedName name="ddddddddddd" localSheetId="88" hidden="1">#REF!</definedName>
    <definedName name="ddddddddddd" localSheetId="89" hidden="1">#REF!</definedName>
    <definedName name="ddddddddddd" localSheetId="90" hidden="1">#REF!</definedName>
    <definedName name="ddddddddddd" localSheetId="91" hidden="1">#REF!</definedName>
    <definedName name="ddddddddddd" localSheetId="92" hidden="1">#REF!</definedName>
    <definedName name="ddddddddddd" localSheetId="93" hidden="1">#REF!</definedName>
    <definedName name="ddddddddddd" localSheetId="94" hidden="1">#REF!</definedName>
    <definedName name="ddddddddddd" localSheetId="95" hidden="1">#REF!</definedName>
    <definedName name="ddddddddddd" localSheetId="96" hidden="1">#REF!</definedName>
    <definedName name="ddddddddddd" localSheetId="97" hidden="1">#REF!</definedName>
    <definedName name="ddddddddddd" localSheetId="98" hidden="1">#REF!</definedName>
    <definedName name="ddddddddddd" localSheetId="99" hidden="1">#REF!</definedName>
    <definedName name="ddddddddddd" localSheetId="101" hidden="1">#REF!</definedName>
    <definedName name="ddddddddddd" hidden="1">#REF!</definedName>
    <definedName name="dfg" localSheetId="100" hidden="1">#REF!</definedName>
    <definedName name="dfg" localSheetId="88" hidden="1">#REF!</definedName>
    <definedName name="dfg" localSheetId="89" hidden="1">#REF!</definedName>
    <definedName name="dfg" localSheetId="90" hidden="1">#REF!</definedName>
    <definedName name="dfg" localSheetId="91" hidden="1">#REF!</definedName>
    <definedName name="dfg" localSheetId="92" hidden="1">#REF!</definedName>
    <definedName name="dfg" localSheetId="93" hidden="1">#REF!</definedName>
    <definedName name="dfg" localSheetId="94" hidden="1">#REF!</definedName>
    <definedName name="dfg" localSheetId="95" hidden="1">#REF!</definedName>
    <definedName name="dfg" localSheetId="96" hidden="1">#REF!</definedName>
    <definedName name="dfg" localSheetId="97" hidden="1">#REF!</definedName>
    <definedName name="dfg" localSheetId="98" hidden="1">#REF!</definedName>
    <definedName name="dfg" localSheetId="99" hidden="1">#REF!</definedName>
    <definedName name="dfg" localSheetId="101" hidden="1">#REF!</definedName>
    <definedName name="dfg" hidden="1">#REF!</definedName>
    <definedName name="dgfv" localSheetId="101" hidden="1">{#N/A,#N/A,FALSE,"Aging Summary";#N/A,#N/A,FALSE,"Ratio Analysis";#N/A,#N/A,FALSE,"Test 120 Day Accts";#N/A,#N/A,FALSE,"Tickmarks"}</definedName>
    <definedName name="dgfv" hidden="1">{#N/A,#N/A,FALSE,"Aging Summary";#N/A,#N/A,FALSE,"Ratio Analysis";#N/A,#N/A,FALSE,"Test 120 Day Accts";#N/A,#N/A,FALSE,"Tickmarks"}</definedName>
    <definedName name="Discl" localSheetId="101" hidden="1">{"Valuation_Common",#N/A,FALSE,"Valuation"}</definedName>
    <definedName name="Discl" hidden="1">{"Valuation_Common",#N/A,FALSE,"Valuation"}</definedName>
    <definedName name="ee" localSheetId="100" hidden="1">#REF!</definedName>
    <definedName name="ee" localSheetId="88" hidden="1">#REF!</definedName>
    <definedName name="ee" localSheetId="89" hidden="1">#REF!</definedName>
    <definedName name="ee" localSheetId="90" hidden="1">#REF!</definedName>
    <definedName name="ee" localSheetId="91" hidden="1">#REF!</definedName>
    <definedName name="ee" localSheetId="92" hidden="1">#REF!</definedName>
    <definedName name="ee" localSheetId="93" hidden="1">#REF!</definedName>
    <definedName name="ee" localSheetId="94" hidden="1">#REF!</definedName>
    <definedName name="ee" localSheetId="95" hidden="1">#REF!</definedName>
    <definedName name="ee" localSheetId="96" hidden="1">#REF!</definedName>
    <definedName name="ee" localSheetId="97" hidden="1">#REF!</definedName>
    <definedName name="ee" localSheetId="98" hidden="1">#REF!</definedName>
    <definedName name="ee" localSheetId="99" hidden="1">#REF!</definedName>
    <definedName name="ee" localSheetId="101" hidden="1">#REF!</definedName>
    <definedName name="ee" hidden="1">#REF!</definedName>
    <definedName name="elman" localSheetId="100" hidden="1">#REF!</definedName>
    <definedName name="elman" localSheetId="88" hidden="1">#REF!</definedName>
    <definedName name="elman" localSheetId="89" hidden="1">#REF!</definedName>
    <definedName name="elman" localSheetId="90" hidden="1">#REF!</definedName>
    <definedName name="elman" localSheetId="91" hidden="1">#REF!</definedName>
    <definedName name="elman" localSheetId="92" hidden="1">#REF!</definedName>
    <definedName name="elman" localSheetId="93" hidden="1">#REF!</definedName>
    <definedName name="elman" localSheetId="94" hidden="1">#REF!</definedName>
    <definedName name="elman" localSheetId="95" hidden="1">#REF!</definedName>
    <definedName name="elman" localSheetId="96" hidden="1">#REF!</definedName>
    <definedName name="elman" localSheetId="97" hidden="1">#REF!</definedName>
    <definedName name="elman" localSheetId="98" hidden="1">#REF!</definedName>
    <definedName name="elman" localSheetId="99" hidden="1">#REF!</definedName>
    <definedName name="elman" localSheetId="101" hidden="1">#REF!</definedName>
    <definedName name="elman" hidden="1">#REF!</definedName>
    <definedName name="Fin" localSheetId="101" hidden="1">{"Valuation_Common",#N/A,FALSE,"Valuation"}</definedName>
    <definedName name="Fin" hidden="1">{"Valuation_Common",#N/A,FALSE,"Valuation"}</definedName>
    <definedName name="Finance" localSheetId="101" hidden="1">{"Valuation_Common",#N/A,FALSE,"Valuation"}</definedName>
    <definedName name="Finance" hidden="1">{"Valuation_Common",#N/A,FALSE,"Valuation"}</definedName>
    <definedName name="ghhj" localSheetId="101" hidden="1">{"assets",#N/A,FALSE,"historicBS";"liab",#N/A,FALSE,"historicBS";"is",#N/A,FALSE,"historicIS";"ratios",#N/A,FALSE,"ratios"}</definedName>
    <definedName name="ghhj" hidden="1">{"assets",#N/A,FALSE,"historicBS";"liab",#N/A,FALSE,"historicBS";"is",#N/A,FALSE,"historicIS";"ratios",#N/A,FALSE,"ratios"}</definedName>
    <definedName name="ghjh" localSheetId="100" hidden="1">#REF!</definedName>
    <definedName name="ghjh" localSheetId="88" hidden="1">#REF!</definedName>
    <definedName name="ghjh" localSheetId="89" hidden="1">#REF!</definedName>
    <definedName name="ghjh" localSheetId="90" hidden="1">#REF!</definedName>
    <definedName name="ghjh" localSheetId="91" hidden="1">#REF!</definedName>
    <definedName name="ghjh" localSheetId="92" hidden="1">#REF!</definedName>
    <definedName name="ghjh" localSheetId="93" hidden="1">#REF!</definedName>
    <definedName name="ghjh" localSheetId="94" hidden="1">#REF!</definedName>
    <definedName name="ghjh" localSheetId="95" hidden="1">#REF!</definedName>
    <definedName name="ghjh" localSheetId="96" hidden="1">#REF!</definedName>
    <definedName name="ghjh" localSheetId="97" hidden="1">#REF!</definedName>
    <definedName name="ghjh" localSheetId="98" hidden="1">#REF!</definedName>
    <definedName name="ghjh" localSheetId="99" hidden="1">#REF!</definedName>
    <definedName name="ghjh" localSheetId="101" hidden="1">#REF!</definedName>
    <definedName name="ghjh" hidden="1">#REF!</definedName>
    <definedName name="hgfcc" localSheetId="101" hidden="1">{#N/A,#N/A,FALSE,"Aging Summary";#N/A,#N/A,FALSE,"Ratio Analysis";#N/A,#N/A,FALSE,"Test 120 Day Accts";#N/A,#N/A,FALSE,"Tickmarks"}</definedName>
    <definedName name="hgfcc" hidden="1">{#N/A,#N/A,FALSE,"Aging Summary";#N/A,#N/A,FALSE,"Ratio Analysis";#N/A,#N/A,FALSE,"Test 120 Day Accts";#N/A,#N/A,FALSE,"Tickmarks"}</definedName>
    <definedName name="hhlkdglkjlgkdfjlgd543df4g354g35r4g" localSheetId="100" hidden="1">#REF!</definedName>
    <definedName name="hhlkdglkjlgkdfjlgd543df4g354g35r4g" localSheetId="88" hidden="1">#REF!</definedName>
    <definedName name="hhlkdglkjlgkdfjlgd543df4g354g35r4g" localSheetId="89" hidden="1">#REF!</definedName>
    <definedName name="hhlkdglkjlgkdfjlgd543df4g354g35r4g" localSheetId="90" hidden="1">#REF!</definedName>
    <definedName name="hhlkdglkjlgkdfjlgd543df4g354g35r4g" localSheetId="91" hidden="1">#REF!</definedName>
    <definedName name="hhlkdglkjlgkdfjlgd543df4g354g35r4g" localSheetId="92" hidden="1">#REF!</definedName>
    <definedName name="hhlkdglkjlgkdfjlgd543df4g354g35r4g" localSheetId="93" hidden="1">#REF!</definedName>
    <definedName name="hhlkdglkjlgkdfjlgd543df4g354g35r4g" localSheetId="94" hidden="1">#REF!</definedName>
    <definedName name="hhlkdglkjlgkdfjlgd543df4g354g35r4g" localSheetId="95" hidden="1">#REF!</definedName>
    <definedName name="hhlkdglkjlgkdfjlgd543df4g354g35r4g" localSheetId="96" hidden="1">#REF!</definedName>
    <definedName name="hhlkdglkjlgkdfjlgd543df4g354g35r4g" localSheetId="97" hidden="1">#REF!</definedName>
    <definedName name="hhlkdglkjlgkdfjlgd543df4g354g35r4g" localSheetId="98" hidden="1">#REF!</definedName>
    <definedName name="hhlkdglkjlgkdfjlgd543df4g354g35r4g" localSheetId="99" hidden="1">#REF!</definedName>
    <definedName name="hhlkdglkjlgkdfjlgd543df4g354g35r4g" localSheetId="101" hidden="1">#REF!</definedName>
    <definedName name="hhlkdglkjlgkdfjlgd543df4g354g35r4g" hidden="1">#REF!</definedName>
    <definedName name="HTML_CodePage" hidden="1">1252</definedName>
    <definedName name="HTML_Control" localSheetId="101" hidden="1">{"'Sheet1'!$A$1:$G$85"}</definedName>
    <definedName name="HTML_Control" hidden="1">{"'Sheet1'!$A$1:$G$85"}</definedName>
    <definedName name="HTML_Description" hidden="1">""</definedName>
    <definedName name="HTML_Email" hidden="1">""</definedName>
    <definedName name="HTML_Header" hidden="1">"Sheet1"</definedName>
    <definedName name="HTML_LastUpdate" hidden="1">"2/24/99"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HD:HomePageStuff:New_Home_Page:datafile:histret.html"</definedName>
    <definedName name="HTML_Title" hidden="1">"Historical Returns on Stocks, Bonds and Bills"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jkhdfjhldajjgg65656kfjfdnlkdnlkndklb556565" localSheetId="100" hidden="1">#REF!</definedName>
    <definedName name="jkhdfjhldajjgg65656kfjfdnlkdnlkndklb556565" localSheetId="88" hidden="1">#REF!</definedName>
    <definedName name="jkhdfjhldajjgg65656kfjfdnlkdnlkndklb556565" localSheetId="89" hidden="1">#REF!</definedName>
    <definedName name="jkhdfjhldajjgg65656kfjfdnlkdnlkndklb556565" localSheetId="90" hidden="1">#REF!</definedName>
    <definedName name="jkhdfjhldajjgg65656kfjfdnlkdnlkndklb556565" localSheetId="91" hidden="1">#REF!</definedName>
    <definedName name="jkhdfjhldajjgg65656kfjfdnlkdnlkndklb556565" localSheetId="92" hidden="1">#REF!</definedName>
    <definedName name="jkhdfjhldajjgg65656kfjfdnlkdnlkndklb556565" localSheetId="93" hidden="1">#REF!</definedName>
    <definedName name="jkhdfjhldajjgg65656kfjfdnlkdnlkndklb556565" localSheetId="94" hidden="1">#REF!</definedName>
    <definedName name="jkhdfjhldajjgg65656kfjfdnlkdnlkndklb556565" localSheetId="95" hidden="1">#REF!</definedName>
    <definedName name="jkhdfjhldajjgg65656kfjfdnlkdnlkndklb556565" localSheetId="96" hidden="1">#REF!</definedName>
    <definedName name="jkhdfjhldajjgg65656kfjfdnlkdnlkndklb556565" localSheetId="97" hidden="1">#REF!</definedName>
    <definedName name="jkhdfjhldajjgg65656kfjfdnlkdnlkndklb556565" localSheetId="98" hidden="1">#REF!</definedName>
    <definedName name="jkhdfjhldajjgg65656kfjfdnlkdnlkndklb556565" localSheetId="99" hidden="1">#REF!</definedName>
    <definedName name="jkhdfjhldajjgg65656kfjfdnlkdnlkndklb556565" localSheetId="101" hidden="1">#REF!</definedName>
    <definedName name="jkhdfjhldajjgg65656kfjfdnlkdnlkndklb556565" hidden="1">#REF!</definedName>
    <definedName name="klkjdlkjkfjlikdfjglkjdlfkg666" localSheetId="100" hidden="1">#REF!</definedName>
    <definedName name="klkjdlkjkfjlikdfjglkjdlfkg666" localSheetId="88" hidden="1">#REF!</definedName>
    <definedName name="klkjdlkjkfjlikdfjglkjdlfkg666" localSheetId="89" hidden="1">#REF!</definedName>
    <definedName name="klkjdlkjkfjlikdfjglkjdlfkg666" localSheetId="90" hidden="1">#REF!</definedName>
    <definedName name="klkjdlkjkfjlikdfjglkjdlfkg666" localSheetId="91" hidden="1">#REF!</definedName>
    <definedName name="klkjdlkjkfjlikdfjglkjdlfkg666" localSheetId="92" hidden="1">#REF!</definedName>
    <definedName name="klkjdlkjkfjlikdfjglkjdlfkg666" localSheetId="93" hidden="1">#REF!</definedName>
    <definedName name="klkjdlkjkfjlikdfjglkjdlfkg666" localSheetId="94" hidden="1">#REF!</definedName>
    <definedName name="klkjdlkjkfjlikdfjglkjdlfkg666" localSheetId="95" hidden="1">#REF!</definedName>
    <definedName name="klkjdlkjkfjlikdfjglkjdlfkg666" localSheetId="96" hidden="1">#REF!</definedName>
    <definedName name="klkjdlkjkfjlikdfjglkjdlfkg666" localSheetId="97" hidden="1">#REF!</definedName>
    <definedName name="klkjdlkjkfjlikdfjglkjdlfkg666" localSheetId="98" hidden="1">#REF!</definedName>
    <definedName name="klkjdlkjkfjlikdfjglkjdlfkg666" localSheetId="99" hidden="1">#REF!</definedName>
    <definedName name="klkjdlkjkfjlikdfjglkjdlfkg666" localSheetId="101" hidden="1">#REF!</definedName>
    <definedName name="klkjdlkjkfjlikdfjglkjdlfkg666" hidden="1">#REF!</definedName>
    <definedName name="lkz" localSheetId="101" hidden="1">{"glc1",#N/A,FALSE,"GLC";"glc2",#N/A,FALSE,"GLC";"glc3",#N/A,FALSE,"GLC";"glc4",#N/A,FALSE,"GLC";"glc5",#N/A,FALSE,"GLC"}</definedName>
    <definedName name="lkz" hidden="1">{"glc1",#N/A,FALSE,"GLC";"glc2",#N/A,FALSE,"GLC";"glc3",#N/A,FALSE,"GLC";"glc4",#N/A,FALSE,"GLC";"glc5",#N/A,FALSE,"GLC"}</definedName>
    <definedName name="nrw" localSheetId="101" hidden="1">{"glc1",#N/A,FALSE,"GLC";"glc2",#N/A,FALSE,"GLC";"glc3",#N/A,FALSE,"GLC";"glc4",#N/A,FALSE,"GLC";"glc5",#N/A,FALSE,"GLC"}</definedName>
    <definedName name="nrw" hidden="1">{"glc1",#N/A,FALSE,"GLC";"glc2",#N/A,FALSE,"GLC";"glc3",#N/A,FALSE,"GLC";"glc4",#N/A,FALSE,"GLC";"glc5",#N/A,FALSE,"GLC"}</definedName>
    <definedName name="solver_adj" localSheetId="100" hidden="1">'[2]финплан стр.п.'!#REF!,'[2]финплан стр.п.'!#REF!,'[2]финплан стр.п.'!#REF!,'[2]финплан стр.п.'!#REF!,'[2]финплан стр.п.'!#REF!,'[2]финплан стр.п.'!#REF!,'[2]финплан стр.п.'!#REF!</definedName>
    <definedName name="solver_adj" localSheetId="88" hidden="1">'[2]финплан стр.п.'!#REF!,'[2]финплан стр.п.'!#REF!,'[2]финплан стр.п.'!#REF!,'[2]финплан стр.п.'!#REF!,'[2]финплан стр.п.'!#REF!,'[2]финплан стр.п.'!#REF!,'[2]финплан стр.п.'!#REF!</definedName>
    <definedName name="solver_adj" localSheetId="89" hidden="1">'[2]финплан стр.п.'!#REF!,'[2]финплан стр.п.'!#REF!,'[2]финплан стр.п.'!#REF!,'[2]финплан стр.п.'!#REF!,'[2]финплан стр.п.'!#REF!,'[2]финплан стр.п.'!#REF!,'[2]финплан стр.п.'!#REF!</definedName>
    <definedName name="solver_adj" localSheetId="90" hidden="1">'[2]финплан стр.п.'!#REF!,'[2]финплан стр.п.'!#REF!,'[2]финплан стр.п.'!#REF!,'[2]финплан стр.п.'!#REF!,'[2]финплан стр.п.'!#REF!,'[2]финплан стр.п.'!#REF!,'[2]финплан стр.п.'!#REF!</definedName>
    <definedName name="solver_adj" localSheetId="91" hidden="1">'[2]финплан стр.п.'!#REF!,'[2]финплан стр.п.'!#REF!,'[2]финплан стр.п.'!#REF!,'[2]финплан стр.п.'!#REF!,'[2]финплан стр.п.'!#REF!,'[2]финплан стр.п.'!#REF!,'[2]финплан стр.п.'!#REF!</definedName>
    <definedName name="solver_adj" localSheetId="92" hidden="1">'[2]финплан стр.п.'!#REF!,'[2]финплан стр.п.'!#REF!,'[2]финплан стр.п.'!#REF!,'[2]финплан стр.п.'!#REF!,'[2]финплан стр.п.'!#REF!,'[2]финплан стр.п.'!#REF!,'[2]финплан стр.п.'!#REF!</definedName>
    <definedName name="solver_adj" localSheetId="93" hidden="1">'[2]финплан стр.п.'!#REF!,'[2]финплан стр.п.'!#REF!,'[2]финплан стр.п.'!#REF!,'[2]финплан стр.п.'!#REF!,'[2]финплан стр.п.'!#REF!,'[2]финплан стр.п.'!#REF!,'[2]финплан стр.п.'!#REF!</definedName>
    <definedName name="solver_adj" localSheetId="94" hidden="1">'[2]финплан стр.п.'!#REF!,'[2]финплан стр.п.'!#REF!,'[2]финплан стр.п.'!#REF!,'[2]финплан стр.п.'!#REF!,'[2]финплан стр.п.'!#REF!,'[2]финплан стр.п.'!#REF!,'[2]финплан стр.п.'!#REF!</definedName>
    <definedName name="solver_adj" localSheetId="95" hidden="1">'[2]финплан стр.п.'!#REF!,'[2]финплан стр.п.'!#REF!,'[2]финплан стр.п.'!#REF!,'[2]финплан стр.п.'!#REF!,'[2]финплан стр.п.'!#REF!,'[2]финплан стр.п.'!#REF!,'[2]финплан стр.п.'!#REF!</definedName>
    <definedName name="solver_adj" localSheetId="96" hidden="1">'[2]финплан стр.п.'!#REF!,'[2]финплан стр.п.'!#REF!,'[2]финплан стр.п.'!#REF!,'[2]финплан стр.п.'!#REF!,'[2]финплан стр.п.'!#REF!,'[2]финплан стр.п.'!#REF!,'[2]финплан стр.п.'!#REF!</definedName>
    <definedName name="solver_adj" localSheetId="97" hidden="1">'[2]финплан стр.п.'!#REF!,'[2]финплан стр.п.'!#REF!,'[2]финплан стр.п.'!#REF!,'[2]финплан стр.п.'!#REF!,'[2]финплан стр.п.'!#REF!,'[2]финплан стр.п.'!#REF!,'[2]финплан стр.п.'!#REF!</definedName>
    <definedName name="solver_adj" localSheetId="98" hidden="1">'[2]финплан стр.п.'!#REF!,'[2]финплан стр.п.'!#REF!,'[2]финплан стр.п.'!#REF!,'[2]финплан стр.п.'!#REF!,'[2]финплан стр.п.'!#REF!,'[2]финплан стр.п.'!#REF!,'[2]финплан стр.п.'!#REF!</definedName>
    <definedName name="solver_adj" localSheetId="99" hidden="1">'[2]финплан стр.п.'!#REF!,'[2]финплан стр.п.'!#REF!,'[2]финплан стр.п.'!#REF!,'[2]финплан стр.п.'!#REF!,'[2]финплан стр.п.'!#REF!,'[2]финплан стр.п.'!#REF!,'[2]финплан стр.п.'!#REF!</definedName>
    <definedName name="solver_adj" localSheetId="101" hidden="1">'[2]финплан стр.п.'!#REF!,'[2]финплан стр.п.'!#REF!,'[2]финплан стр.п.'!#REF!,'[2]финплан стр.п.'!#REF!,'[2]финплан стр.п.'!#REF!,'[2]финплан стр.п.'!#REF!,'[2]финплан стр.п.'!#REF!</definedName>
    <definedName name="solver_adj" hidden="1">'[2]финплан стр.п.'!#REF!,'[2]финплан стр.п.'!#REF!,'[2]финплан стр.п.'!#REF!,'[2]финплан стр.п.'!#REF!,'[2]финплан стр.п.'!#REF!,'[2]финплан стр.п.'!#REF!,'[2]финплан стр.п.'!#REF!</definedName>
    <definedName name="solver_drv" hidden="1">1</definedName>
    <definedName name="solver_est" hidden="1">1</definedName>
    <definedName name="solver_itr" hidden="1">100</definedName>
    <definedName name="solver_lhs1" localSheetId="100" hidden="1">'[2]финплан стр.п.'!#REF!</definedName>
    <definedName name="solver_lhs1" localSheetId="88" hidden="1">'[2]финплан стр.п.'!#REF!</definedName>
    <definedName name="solver_lhs1" localSheetId="89" hidden="1">'[2]финплан стр.п.'!#REF!</definedName>
    <definedName name="solver_lhs1" localSheetId="90" hidden="1">'[2]финплан стр.п.'!#REF!</definedName>
    <definedName name="solver_lhs1" localSheetId="91" hidden="1">'[2]финплан стр.п.'!#REF!</definedName>
    <definedName name="solver_lhs1" localSheetId="92" hidden="1">'[2]финплан стр.п.'!#REF!</definedName>
    <definedName name="solver_lhs1" localSheetId="93" hidden="1">'[2]финплан стр.п.'!#REF!</definedName>
    <definedName name="solver_lhs1" localSheetId="94" hidden="1">'[2]финплан стр.п.'!#REF!</definedName>
    <definedName name="solver_lhs1" localSheetId="95" hidden="1">'[2]финплан стр.п.'!#REF!</definedName>
    <definedName name="solver_lhs1" localSheetId="96" hidden="1">'[2]финплан стр.п.'!#REF!</definedName>
    <definedName name="solver_lhs1" localSheetId="97" hidden="1">'[2]финплан стр.п.'!#REF!</definedName>
    <definedName name="solver_lhs1" localSheetId="98" hidden="1">'[2]финплан стр.п.'!#REF!</definedName>
    <definedName name="solver_lhs1" localSheetId="99" hidden="1">'[2]финплан стр.п.'!#REF!</definedName>
    <definedName name="solver_lhs1" localSheetId="101" hidden="1">'[2]финплан стр.п.'!#REF!</definedName>
    <definedName name="solver_lhs1" hidden="1">'[2]финплан стр.п.'!#REF!</definedName>
    <definedName name="solver_lhs2" localSheetId="100" hidden="1">'[2]финплан стр.п.'!#REF!</definedName>
    <definedName name="solver_lhs2" localSheetId="88" hidden="1">'[2]финплан стр.п.'!#REF!</definedName>
    <definedName name="solver_lhs2" localSheetId="89" hidden="1">'[2]финплан стр.п.'!#REF!</definedName>
    <definedName name="solver_lhs2" localSheetId="90" hidden="1">'[2]финплан стр.п.'!#REF!</definedName>
    <definedName name="solver_lhs2" localSheetId="91" hidden="1">'[2]финплан стр.п.'!#REF!</definedName>
    <definedName name="solver_lhs2" localSheetId="92" hidden="1">'[2]финплан стр.п.'!#REF!</definedName>
    <definedName name="solver_lhs2" localSheetId="93" hidden="1">'[2]финплан стр.п.'!#REF!</definedName>
    <definedName name="solver_lhs2" localSheetId="94" hidden="1">'[2]финплан стр.п.'!#REF!</definedName>
    <definedName name="solver_lhs2" localSheetId="95" hidden="1">'[2]финплан стр.п.'!#REF!</definedName>
    <definedName name="solver_lhs2" localSheetId="96" hidden="1">'[2]финплан стр.п.'!#REF!</definedName>
    <definedName name="solver_lhs2" localSheetId="97" hidden="1">'[2]финплан стр.п.'!#REF!</definedName>
    <definedName name="solver_lhs2" localSheetId="98" hidden="1">'[2]финплан стр.п.'!#REF!</definedName>
    <definedName name="solver_lhs2" localSheetId="99" hidden="1">'[2]финплан стр.п.'!#REF!</definedName>
    <definedName name="solver_lhs2" localSheetId="101" hidden="1">'[2]финплан стр.п.'!#REF!</definedName>
    <definedName name="solver_lhs2" hidden="1">'[2]финплан стр.п.'!#REF!</definedName>
    <definedName name="solver_lhs3" localSheetId="100" hidden="1">'[2]финплан стр.п.'!#REF!</definedName>
    <definedName name="solver_lhs3" localSheetId="88" hidden="1">'[2]финплан стр.п.'!#REF!</definedName>
    <definedName name="solver_lhs3" localSheetId="89" hidden="1">'[2]финплан стр.п.'!#REF!</definedName>
    <definedName name="solver_lhs3" localSheetId="90" hidden="1">'[2]финплан стр.п.'!#REF!</definedName>
    <definedName name="solver_lhs3" localSheetId="91" hidden="1">'[2]финплан стр.п.'!#REF!</definedName>
    <definedName name="solver_lhs3" localSheetId="92" hidden="1">'[2]финплан стр.п.'!#REF!</definedName>
    <definedName name="solver_lhs3" localSheetId="93" hidden="1">'[2]финплан стр.п.'!#REF!</definedName>
    <definedName name="solver_lhs3" localSheetId="94" hidden="1">'[2]финплан стр.п.'!#REF!</definedName>
    <definedName name="solver_lhs3" localSheetId="95" hidden="1">'[2]финплан стр.п.'!#REF!</definedName>
    <definedName name="solver_lhs3" localSheetId="96" hidden="1">'[2]финплан стр.п.'!#REF!</definedName>
    <definedName name="solver_lhs3" localSheetId="97" hidden="1">'[2]финплан стр.п.'!#REF!</definedName>
    <definedName name="solver_lhs3" localSheetId="98" hidden="1">'[2]финплан стр.п.'!#REF!</definedName>
    <definedName name="solver_lhs3" localSheetId="99" hidden="1">'[2]финплан стр.п.'!#REF!</definedName>
    <definedName name="solver_lhs3" localSheetId="101" hidden="1">'[2]финплан стр.п.'!#REF!</definedName>
    <definedName name="solver_lhs3" hidden="1">'[2]финплан стр.п.'!#REF!</definedName>
    <definedName name="solver_lhs4" localSheetId="100" hidden="1">#REF!</definedName>
    <definedName name="solver_lhs4" localSheetId="88" hidden="1">#REF!</definedName>
    <definedName name="solver_lhs4" localSheetId="89" hidden="1">#REF!</definedName>
    <definedName name="solver_lhs4" localSheetId="90" hidden="1">#REF!</definedName>
    <definedName name="solver_lhs4" localSheetId="91" hidden="1">#REF!</definedName>
    <definedName name="solver_lhs4" localSheetId="92" hidden="1">#REF!</definedName>
    <definedName name="solver_lhs4" localSheetId="93" hidden="1">#REF!</definedName>
    <definedName name="solver_lhs4" localSheetId="94" hidden="1">#REF!</definedName>
    <definedName name="solver_lhs4" localSheetId="95" hidden="1">#REF!</definedName>
    <definedName name="solver_lhs4" localSheetId="96" hidden="1">#REF!</definedName>
    <definedName name="solver_lhs4" localSheetId="97" hidden="1">#REF!</definedName>
    <definedName name="solver_lhs4" localSheetId="98" hidden="1">#REF!</definedName>
    <definedName name="solver_lhs4" localSheetId="99" hidden="1">#REF!</definedName>
    <definedName name="solver_lhs4" localSheetId="101" hidden="1">#REF!</definedName>
    <definedName name="solver_lhs4" hidden="1">#REF!</definedName>
    <definedName name="solver_lhs5" localSheetId="100" hidden="1">#REF!</definedName>
    <definedName name="solver_lhs5" localSheetId="88" hidden="1">#REF!</definedName>
    <definedName name="solver_lhs5" localSheetId="89" hidden="1">#REF!</definedName>
    <definedName name="solver_lhs5" localSheetId="90" hidden="1">#REF!</definedName>
    <definedName name="solver_lhs5" localSheetId="91" hidden="1">#REF!</definedName>
    <definedName name="solver_lhs5" localSheetId="92" hidden="1">#REF!</definedName>
    <definedName name="solver_lhs5" localSheetId="93" hidden="1">#REF!</definedName>
    <definedName name="solver_lhs5" localSheetId="94" hidden="1">#REF!</definedName>
    <definedName name="solver_lhs5" localSheetId="95" hidden="1">#REF!</definedName>
    <definedName name="solver_lhs5" localSheetId="96" hidden="1">#REF!</definedName>
    <definedName name="solver_lhs5" localSheetId="97" hidden="1">#REF!</definedName>
    <definedName name="solver_lhs5" localSheetId="98" hidden="1">#REF!</definedName>
    <definedName name="solver_lhs5" localSheetId="99" hidden="1">#REF!</definedName>
    <definedName name="solver_lhs5" localSheetId="101" hidden="1">#REF!</definedName>
    <definedName name="solver_lhs5" hidden="1">#REF!</definedName>
    <definedName name="solver_lhs6" localSheetId="100" hidden="1">#REF!</definedName>
    <definedName name="solver_lhs6" localSheetId="88" hidden="1">#REF!</definedName>
    <definedName name="solver_lhs6" localSheetId="89" hidden="1">#REF!</definedName>
    <definedName name="solver_lhs6" localSheetId="90" hidden="1">#REF!</definedName>
    <definedName name="solver_lhs6" localSheetId="91" hidden="1">#REF!</definedName>
    <definedName name="solver_lhs6" localSheetId="92" hidden="1">#REF!</definedName>
    <definedName name="solver_lhs6" localSheetId="93" hidden="1">#REF!</definedName>
    <definedName name="solver_lhs6" localSheetId="94" hidden="1">#REF!</definedName>
    <definedName name="solver_lhs6" localSheetId="95" hidden="1">#REF!</definedName>
    <definedName name="solver_lhs6" localSheetId="96" hidden="1">#REF!</definedName>
    <definedName name="solver_lhs6" localSheetId="97" hidden="1">#REF!</definedName>
    <definedName name="solver_lhs6" localSheetId="98" hidden="1">#REF!</definedName>
    <definedName name="solver_lhs6" localSheetId="99" hidden="1">#REF!</definedName>
    <definedName name="solver_lhs6" localSheetId="101" hidden="1">#REF!</definedName>
    <definedName name="solver_lhs6" hidden="1">#REF!</definedName>
    <definedName name="solver_lin" hidden="1">0</definedName>
    <definedName name="solver_num" hidden="1">6</definedName>
    <definedName name="solver_nwt" hidden="1">1</definedName>
    <definedName name="solver_opt" localSheetId="100" hidden="1">#REF!</definedName>
    <definedName name="solver_opt" localSheetId="88" hidden="1">#REF!</definedName>
    <definedName name="solver_opt" localSheetId="89" hidden="1">#REF!</definedName>
    <definedName name="solver_opt" localSheetId="90" hidden="1">#REF!</definedName>
    <definedName name="solver_opt" localSheetId="91" hidden="1">#REF!</definedName>
    <definedName name="solver_opt" localSheetId="92" hidden="1">#REF!</definedName>
    <definedName name="solver_opt" localSheetId="93" hidden="1">#REF!</definedName>
    <definedName name="solver_opt" localSheetId="94" hidden="1">#REF!</definedName>
    <definedName name="solver_opt" localSheetId="95" hidden="1">#REF!</definedName>
    <definedName name="solver_opt" localSheetId="96" hidden="1">#REF!</definedName>
    <definedName name="solver_opt" localSheetId="97" hidden="1">#REF!</definedName>
    <definedName name="solver_opt" localSheetId="98" hidden="1">#REF!</definedName>
    <definedName name="solver_opt" localSheetId="99" hidden="1">#REF!</definedName>
    <definedName name="solver_opt" localSheetId="101" hidden="1">#REF!</definedName>
    <definedName name="solver_opt" hidden="1">#REF!</definedName>
    <definedName name="solver_pre" hidden="1">0.000001</definedName>
    <definedName name="solver_rel1" hidden="1">2</definedName>
    <definedName name="solver_rel2" hidden="1">3</definedName>
    <definedName name="solver_rel3" hidden="1">3</definedName>
    <definedName name="solver_rel4" hidden="1">3</definedName>
    <definedName name="solver_rel5" hidden="1">3</definedName>
    <definedName name="solver_rel6" hidden="1">3</definedName>
    <definedName name="solver_rhs1" hidden="1">3600</definedName>
    <definedName name="solver_rhs2" hidden="1">9770</definedName>
    <definedName name="solver_rhs3" hidden="1">660</definedName>
    <definedName name="solver_rhs4" hidden="1">5320</definedName>
    <definedName name="solver_rhs5" hidden="1">214</definedName>
    <definedName name="solver_rhs6" hidden="1">350</definedName>
    <definedName name="solver_scl" hidden="1">0</definedName>
    <definedName name="solver_sho" hidden="1">0</definedName>
    <definedName name="solver_tim" hidden="1">200</definedName>
    <definedName name="solver_tmp" hidden="1">350</definedName>
    <definedName name="solver_tol" hidden="1">0.05</definedName>
    <definedName name="solver_typ" hidden="1">3</definedName>
    <definedName name="solver_val" hidden="1">74233</definedName>
    <definedName name="vur" localSheetId="100" hidden="1">#REF!</definedName>
    <definedName name="vur" localSheetId="88" hidden="1">#REF!</definedName>
    <definedName name="vur" localSheetId="89" hidden="1">#REF!</definedName>
    <definedName name="vur" localSheetId="90" hidden="1">#REF!</definedName>
    <definedName name="vur" localSheetId="91" hidden="1">#REF!</definedName>
    <definedName name="vur" localSheetId="92" hidden="1">#REF!</definedName>
    <definedName name="vur" localSheetId="93" hidden="1">#REF!</definedName>
    <definedName name="vur" localSheetId="94" hidden="1">#REF!</definedName>
    <definedName name="vur" localSheetId="95" hidden="1">#REF!</definedName>
    <definedName name="vur" localSheetId="96" hidden="1">#REF!</definedName>
    <definedName name="vur" localSheetId="97" hidden="1">#REF!</definedName>
    <definedName name="vur" localSheetId="98" hidden="1">#REF!</definedName>
    <definedName name="vur" localSheetId="99" hidden="1">#REF!</definedName>
    <definedName name="vur" localSheetId="101" hidden="1">#REF!</definedName>
    <definedName name="vur" hidden="1">#REF!</definedName>
    <definedName name="vural" localSheetId="100" hidden="1">#REF!</definedName>
    <definedName name="vural" localSheetId="88" hidden="1">#REF!</definedName>
    <definedName name="vural" localSheetId="89" hidden="1">#REF!</definedName>
    <definedName name="vural" localSheetId="90" hidden="1">#REF!</definedName>
    <definedName name="vural" localSheetId="91" hidden="1">#REF!</definedName>
    <definedName name="vural" localSheetId="92" hidden="1">#REF!</definedName>
    <definedName name="vural" localSheetId="93" hidden="1">#REF!</definedName>
    <definedName name="vural" localSheetId="94" hidden="1">#REF!</definedName>
    <definedName name="vural" localSheetId="95" hidden="1">#REF!</definedName>
    <definedName name="vural" localSheetId="96" hidden="1">#REF!</definedName>
    <definedName name="vural" localSheetId="97" hidden="1">#REF!</definedName>
    <definedName name="vural" localSheetId="98" hidden="1">#REF!</definedName>
    <definedName name="vural" localSheetId="99" hidden="1">#REF!</definedName>
    <definedName name="vural" localSheetId="101" hidden="1">#REF!</definedName>
    <definedName name="vural" hidden="1">#REF!</definedName>
    <definedName name="WACC" localSheetId="101" hidden="1">{"glc1",#N/A,FALSE,"GLC";"glc2",#N/A,FALSE,"GLC";"glc3",#N/A,FALSE,"GLC";"glc4",#N/A,FALSE,"GLC";"glc5",#N/A,FALSE,"GLC"}</definedName>
    <definedName name="WACC" hidden="1">{"glc1",#N/A,FALSE,"GLC";"glc2",#N/A,FALSE,"GLC";"glc3",#N/A,FALSE,"GLC";"glc4",#N/A,FALSE,"GLC";"glc5",#N/A,FALSE,"GLC"}</definedName>
    <definedName name="wacc5" localSheetId="101" hidden="1">{"glc1",#N/A,FALSE,"GLC";"glc2",#N/A,FALSE,"GLC";"glc3",#N/A,FALSE,"GLC";"glc4",#N/A,FALSE,"GLC";"glc5",#N/A,FALSE,"GLC"}</definedName>
    <definedName name="wacc5" hidden="1">{"glc1",#N/A,FALSE,"GLC";"glc2",#N/A,FALSE,"GLC";"glc3",#N/A,FALSE,"GLC";"glc4",#N/A,FALSE,"GLC";"glc5",#N/A,FALSE,"GLC"}</definedName>
    <definedName name="wrn" localSheetId="101" hidden="1">{"glc1",#N/A,FALSE,"GLC";"glc2",#N/A,FALSE,"GLC";"glc3",#N/A,FALSE,"GLC";"glc4",#N/A,FALSE,"GLC";"glc5",#N/A,FALSE,"GLC"}</definedName>
    <definedName name="wrn" hidden="1">{"glc1",#N/A,FALSE,"GLC";"glc2",#N/A,FALSE,"GLC";"glc3",#N/A,FALSE,"GLC";"glc4",#N/A,FALSE,"GLC";"glc5",#N/A,FALSE,"GLC"}</definedName>
    <definedName name="wrn.111." localSheetId="101" hidden="1">{#N/A,#N/A,TRUE,"Фин.рез"}</definedName>
    <definedName name="wrn.111." hidden="1">{#N/A,#N/A,TRUE,"Фин.рез"}</definedName>
    <definedName name="wrn.Aging._.and._.Trend._.Analysis." localSheetId="10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ging.and._Trend._.Analysis.2" localSheetId="101" hidden="1">{#N/A,#N/A,FALSE,"Aging Summary";#N/A,#N/A,FALSE,"Ratio Analysis";#N/A,#N/A,FALSE,"Test 120 Day Accts";#N/A,#N/A,FALSE,"Tickmarks"}</definedName>
    <definedName name="wrn.Aging.and._Trend._.Analysis.2" hidden="1">{#N/A,#N/A,FALSE,"Aging Summary";#N/A,#N/A,FALSE,"Ratio Analysis";#N/A,#N/A,FALSE,"Test 120 Day Accts";#N/A,#N/A,FALSE,"Tickmarks"}</definedName>
    <definedName name="wrn.basicfin." localSheetId="101" hidden="1">{"assets",#N/A,FALSE,"historicBS";"liab",#N/A,FALSE,"historicBS";"is",#N/A,FALSE,"historicIS";"ratios",#N/A,FALSE,"ratios"}</definedName>
    <definedName name="wrn.basicfin." hidden="1">{"assets",#N/A,FALSE,"historicBS";"liab",#N/A,FALSE,"historicBS";"is",#N/A,FALSE,"historicIS";"ratios",#N/A,FALSE,"ratios"}</definedName>
    <definedName name="wrn.basicfin.2" localSheetId="101" hidden="1">{"assets",#N/A,FALSE,"historicBS";"liab",#N/A,FALSE,"historicBS";"is",#N/A,FALSE,"historicIS";"ratios",#N/A,FALSE,"ratios"}</definedName>
    <definedName name="wrn.basicfin.2" hidden="1">{"assets",#N/A,FALSE,"historicBS";"liab",#N/A,FALSE,"historicBS";"is",#N/A,FALSE,"historicIS";"ratios",#N/A,FALSE,"ratios"}</definedName>
    <definedName name="wrn.Departmentals." localSheetId="101" hidden="1">{#N/A,#N/A,TRUE,"Engineering Dept";#N/A,#N/A,TRUE,"Sales Dept";#N/A,#N/A,TRUE,"Marketing Dept";#N/A,#N/A,TRUE,"Admin Dept"}</definedName>
    <definedName name="wrn.Departmentals." hidden="1">{#N/A,#N/A,TRUE,"Engineering Dept";#N/A,#N/A,TRUE,"Sales Dept";#N/A,#N/A,TRUE,"Marketing Dept";#N/A,#N/A,TRUE,"Admin Dept"}</definedName>
    <definedName name="wrn.Departments." localSheetId="101" hidden="1">{#N/A,#N/A,FALSE,"Engineering Dept";#N/A,#N/A,FALSE,"Sales Dept";#N/A,#N/A,FALSE,"Marketing Dept";#N/A,#N/A,FALSE,"Admin Dept";#N/A,#N/A,FALSE,"Total Operating Expenses"}</definedName>
    <definedName name="wrn.Departments." hidden="1">{#N/A,#N/A,FALSE,"Engineering Dept";#N/A,#N/A,FALSE,"Sales Dept";#N/A,#N/A,FALSE,"Marketing Dept";#N/A,#N/A,FALSE,"Admin Dept";#N/A,#N/A,FALSE,"Total Operating Expenses"}</definedName>
    <definedName name="wrn.Financials." localSheetId="101" hidden="1">{#N/A,#N/A,TRUE,"Income Statement";#N/A,#N/A,TRUE,"Balance Sheet";#N/A,#N/A,TRUE,"Statement of Cash Flows";#N/A,#N/A,TRUE,"Key Indicators";#N/A,#N/A,TRUE,"Other (Income) Expense"}</definedName>
    <definedName name="wrn.Financials." hidden="1">{#N/A,#N/A,TRUE,"Income Statement";#N/A,#N/A,TRUE,"Balance Sheet";#N/A,#N/A,TRUE,"Statement of Cash Flows";#N/A,#N/A,TRUE,"Key Indicators";#N/A,#N/A,TRUE,"Other (Income) Expense"}</definedName>
    <definedName name="wrn.glc." localSheetId="101" hidden="1">{"glcbs",#N/A,FALSE,"GLCBS";"glccsbs",#N/A,FALSE,"GLCCSBS";"glcis",#N/A,FALSE,"GLCIS";"glccsis",#N/A,FALSE,"GLCCSIS";"glcrat1",#N/A,FALSE,"GLC-ratios1"}</definedName>
    <definedName name="wrn.glc." hidden="1">{"glcbs",#N/A,FALSE,"GLCBS";"glccsbs",#N/A,FALSE,"GLCCSBS";"glcis",#N/A,FALSE,"GLCIS";"glccsis",#N/A,FALSE,"GLCCSIS";"glcrat1",#N/A,FALSE,"GLC-ratios1"}</definedName>
    <definedName name="wrn.glcpromonte." localSheetId="101" hidden="1">{"glc1",#N/A,FALSE,"GLC";"glc2",#N/A,FALSE,"GLC";"glc3",#N/A,FALSE,"GLC";"glc4",#N/A,FALSE,"GLC";"glc5",#N/A,FALSE,"GLC"}</definedName>
    <definedName name="wrn.glcpromonte." hidden="1">{"glc1",#N/A,FALSE,"GLC";"glc2",#N/A,FALSE,"GLC";"glc3",#N/A,FALSE,"GLC";"glc4",#N/A,FALSE,"GLC";"glc5",#N/A,FALSE,"GLC"}</definedName>
    <definedName name="wrn.print." localSheetId="101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.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test." localSheetId="101" hidden="1">{"Valuation_Common",#N/A,FALSE,"Valuation"}</definedName>
    <definedName name="wrn.test." hidden="1">{"Valuation_Common",#N/A,FALSE,"Valuation"}</definedName>
    <definedName name="wrn.Сравнение._.с._.отраслями." localSheetId="101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yas" localSheetId="100" hidden="1">#REF!</definedName>
    <definedName name="yas" localSheetId="88" hidden="1">#REF!</definedName>
    <definedName name="yas" localSheetId="89" hidden="1">#REF!</definedName>
    <definedName name="yas" localSheetId="90" hidden="1">#REF!</definedName>
    <definedName name="yas" localSheetId="91" hidden="1">#REF!</definedName>
    <definedName name="yas" localSheetId="92" hidden="1">#REF!</definedName>
    <definedName name="yas" localSheetId="93" hidden="1">#REF!</definedName>
    <definedName name="yas" localSheetId="94" hidden="1">#REF!</definedName>
    <definedName name="yas" localSheetId="95" hidden="1">#REF!</definedName>
    <definedName name="yas" localSheetId="96" hidden="1">#REF!</definedName>
    <definedName name="yas" localSheetId="97" hidden="1">#REF!</definedName>
    <definedName name="yas" localSheetId="98" hidden="1">#REF!</definedName>
    <definedName name="yas" localSheetId="99" hidden="1">#REF!</definedName>
    <definedName name="yas" localSheetId="101" hidden="1">#REF!</definedName>
    <definedName name="yas" hidden="1">#REF!</definedName>
    <definedName name="yasin" localSheetId="100" hidden="1">#REF!</definedName>
    <definedName name="yasin" localSheetId="88" hidden="1">#REF!</definedName>
    <definedName name="yasin" localSheetId="89" hidden="1">#REF!</definedName>
    <definedName name="yasin" localSheetId="90" hidden="1">#REF!</definedName>
    <definedName name="yasin" localSheetId="91" hidden="1">#REF!</definedName>
    <definedName name="yasin" localSheetId="92" hidden="1">#REF!</definedName>
    <definedName name="yasin" localSheetId="93" hidden="1">#REF!</definedName>
    <definedName name="yasin" localSheetId="94" hidden="1">#REF!</definedName>
    <definedName name="yasin" localSheetId="95" hidden="1">#REF!</definedName>
    <definedName name="yasin" localSheetId="96" hidden="1">#REF!</definedName>
    <definedName name="yasin" localSheetId="97" hidden="1">#REF!</definedName>
    <definedName name="yasin" localSheetId="98" hidden="1">#REF!</definedName>
    <definedName name="yasin" localSheetId="99" hidden="1">#REF!</definedName>
    <definedName name="yasin" localSheetId="101" hidden="1">#REF!</definedName>
    <definedName name="yasin" hidden="1">#REF!</definedName>
    <definedName name="Z_1951EE4E_3382_422D_A40D_8333159ED714_.wvu.FilterData" localSheetId="101" hidden="1">'Приложение 2'!$A$7:$K$9</definedName>
    <definedName name="Z_1951EE4E_3382_422D_A40D_8333159ED714_.wvu.PrintArea" localSheetId="101" hidden="1">'Приложение 2'!$A$1:$L$37</definedName>
    <definedName name="Z_19774D5F_68EA_4399_BCA1_E2CE392B5002_.wvu.FilterData" localSheetId="41" hidden="1">'Лот № 41 Соед.детали'!$A$18:$L$142</definedName>
    <definedName name="Z_19774D5F_68EA_4399_BCA1_E2CE392B5002_.wvu.FilterData" localSheetId="85" hidden="1">'Лот № 85 Соед.детали'!$A$18:$L$149</definedName>
    <definedName name="Z_270BB401_5236_11D4_BB54_0050044E0CFA_.wvu.Cols" localSheetId="100" hidden="1">#REF!,#REF!,#REF!,#REF!</definedName>
    <definedName name="Z_270BB401_5236_11D4_BB54_0050044E0CFA_.wvu.Cols" localSheetId="88" hidden="1">#REF!,#REF!,#REF!,#REF!</definedName>
    <definedName name="Z_270BB401_5236_11D4_BB54_0050044E0CFA_.wvu.Cols" localSheetId="89" hidden="1">#REF!,#REF!,#REF!,#REF!</definedName>
    <definedName name="Z_270BB401_5236_11D4_BB54_0050044E0CFA_.wvu.Cols" localSheetId="90" hidden="1">#REF!,#REF!,#REF!,#REF!</definedName>
    <definedName name="Z_270BB401_5236_11D4_BB54_0050044E0CFA_.wvu.Cols" localSheetId="91" hidden="1">#REF!,#REF!,#REF!,#REF!</definedName>
    <definedName name="Z_270BB401_5236_11D4_BB54_0050044E0CFA_.wvu.Cols" localSheetId="92" hidden="1">#REF!,#REF!,#REF!,#REF!</definedName>
    <definedName name="Z_270BB401_5236_11D4_BB54_0050044E0CFA_.wvu.Cols" localSheetId="93" hidden="1">#REF!,#REF!,#REF!,#REF!</definedName>
    <definedName name="Z_270BB401_5236_11D4_BB54_0050044E0CFA_.wvu.Cols" localSheetId="94" hidden="1">#REF!,#REF!,#REF!,#REF!</definedName>
    <definedName name="Z_270BB401_5236_11D4_BB54_0050044E0CFA_.wvu.Cols" localSheetId="95" hidden="1">#REF!,#REF!,#REF!,#REF!</definedName>
    <definedName name="Z_270BB401_5236_11D4_BB54_0050044E0CFA_.wvu.Cols" localSheetId="96" hidden="1">#REF!,#REF!,#REF!,#REF!</definedName>
    <definedName name="Z_270BB401_5236_11D4_BB54_0050044E0CFA_.wvu.Cols" localSheetId="97" hidden="1">#REF!,#REF!,#REF!,#REF!</definedName>
    <definedName name="Z_270BB401_5236_11D4_BB54_0050044E0CFA_.wvu.Cols" localSheetId="98" hidden="1">#REF!,#REF!,#REF!,#REF!</definedName>
    <definedName name="Z_270BB401_5236_11D4_BB54_0050044E0CFA_.wvu.Cols" localSheetId="99" hidden="1">#REF!,#REF!,#REF!,#REF!</definedName>
    <definedName name="Z_270BB401_5236_11D4_BB54_0050044E0CFA_.wvu.Cols" localSheetId="101" hidden="1">#REF!,#REF!,#REF!,#REF!</definedName>
    <definedName name="Z_270BB401_5236_11D4_BB54_0050044E0CFA_.wvu.Cols" hidden="1">#REF!,#REF!,#REF!,#REF!</definedName>
    <definedName name="Z_270BB401_5236_11D4_BB54_0050044E0CFA_.wvu.FilterData" localSheetId="100" hidden="1">#REF!</definedName>
    <definedName name="Z_270BB401_5236_11D4_BB54_0050044E0CFA_.wvu.FilterData" localSheetId="88" hidden="1">#REF!</definedName>
    <definedName name="Z_270BB401_5236_11D4_BB54_0050044E0CFA_.wvu.FilterData" localSheetId="89" hidden="1">#REF!</definedName>
    <definedName name="Z_270BB401_5236_11D4_BB54_0050044E0CFA_.wvu.FilterData" localSheetId="90" hidden="1">#REF!</definedName>
    <definedName name="Z_270BB401_5236_11D4_BB54_0050044E0CFA_.wvu.FilterData" localSheetId="91" hidden="1">#REF!</definedName>
    <definedName name="Z_270BB401_5236_11D4_BB54_0050044E0CFA_.wvu.FilterData" localSheetId="92" hidden="1">#REF!</definedName>
    <definedName name="Z_270BB401_5236_11D4_BB54_0050044E0CFA_.wvu.FilterData" localSheetId="93" hidden="1">#REF!</definedName>
    <definedName name="Z_270BB401_5236_11D4_BB54_0050044E0CFA_.wvu.FilterData" localSheetId="94" hidden="1">#REF!</definedName>
    <definedName name="Z_270BB401_5236_11D4_BB54_0050044E0CFA_.wvu.FilterData" localSheetId="95" hidden="1">#REF!</definedName>
    <definedName name="Z_270BB401_5236_11D4_BB54_0050044E0CFA_.wvu.FilterData" localSheetId="96" hidden="1">#REF!</definedName>
    <definedName name="Z_270BB401_5236_11D4_BB54_0050044E0CFA_.wvu.FilterData" localSheetId="97" hidden="1">#REF!</definedName>
    <definedName name="Z_270BB401_5236_11D4_BB54_0050044E0CFA_.wvu.FilterData" localSheetId="98" hidden="1">#REF!</definedName>
    <definedName name="Z_270BB401_5236_11D4_BB54_0050044E0CFA_.wvu.FilterData" localSheetId="99" hidden="1">#REF!</definedName>
    <definedName name="Z_270BB401_5236_11D4_BB54_0050044E0CFA_.wvu.FilterData" localSheetId="101" hidden="1">#REF!</definedName>
    <definedName name="Z_270BB401_5236_11D4_BB54_0050044E0CFA_.wvu.FilterData" hidden="1">#REF!</definedName>
    <definedName name="Z_270BB401_5236_11D4_BB54_0050044E0CFA_.wvu.PrintArea" localSheetId="100" hidden="1">#REF!</definedName>
    <definedName name="Z_270BB401_5236_11D4_BB54_0050044E0CFA_.wvu.PrintArea" localSheetId="88" hidden="1">#REF!</definedName>
    <definedName name="Z_270BB401_5236_11D4_BB54_0050044E0CFA_.wvu.PrintArea" localSheetId="89" hidden="1">#REF!</definedName>
    <definedName name="Z_270BB401_5236_11D4_BB54_0050044E0CFA_.wvu.PrintArea" localSheetId="90" hidden="1">#REF!</definedName>
    <definedName name="Z_270BB401_5236_11D4_BB54_0050044E0CFA_.wvu.PrintArea" localSheetId="91" hidden="1">#REF!</definedName>
    <definedName name="Z_270BB401_5236_11D4_BB54_0050044E0CFA_.wvu.PrintArea" localSheetId="92" hidden="1">#REF!</definedName>
    <definedName name="Z_270BB401_5236_11D4_BB54_0050044E0CFA_.wvu.PrintArea" localSheetId="93" hidden="1">#REF!</definedName>
    <definedName name="Z_270BB401_5236_11D4_BB54_0050044E0CFA_.wvu.PrintArea" localSheetId="94" hidden="1">#REF!</definedName>
    <definedName name="Z_270BB401_5236_11D4_BB54_0050044E0CFA_.wvu.PrintArea" localSheetId="95" hidden="1">#REF!</definedName>
    <definedName name="Z_270BB401_5236_11D4_BB54_0050044E0CFA_.wvu.PrintArea" localSheetId="96" hidden="1">#REF!</definedName>
    <definedName name="Z_270BB401_5236_11D4_BB54_0050044E0CFA_.wvu.PrintArea" localSheetId="97" hidden="1">#REF!</definedName>
    <definedName name="Z_270BB401_5236_11D4_BB54_0050044E0CFA_.wvu.PrintArea" localSheetId="98" hidden="1">#REF!</definedName>
    <definedName name="Z_270BB401_5236_11D4_BB54_0050044E0CFA_.wvu.PrintArea" localSheetId="99" hidden="1">#REF!</definedName>
    <definedName name="Z_270BB401_5236_11D4_BB54_0050044E0CFA_.wvu.PrintArea" localSheetId="101" hidden="1">#REF!</definedName>
    <definedName name="Z_270BB401_5236_11D4_BB54_0050044E0CFA_.wvu.PrintArea" hidden="1">#REF!</definedName>
    <definedName name="Z_270BB401_5236_11D4_BB54_0050044E0CFA_.wvu.PrintTitles" localSheetId="100" hidden="1">#REF!</definedName>
    <definedName name="Z_270BB401_5236_11D4_BB54_0050044E0CFA_.wvu.PrintTitles" localSheetId="88" hidden="1">#REF!</definedName>
    <definedName name="Z_270BB401_5236_11D4_BB54_0050044E0CFA_.wvu.PrintTitles" localSheetId="89" hidden="1">#REF!</definedName>
    <definedName name="Z_270BB401_5236_11D4_BB54_0050044E0CFA_.wvu.PrintTitles" localSheetId="90" hidden="1">#REF!</definedName>
    <definedName name="Z_270BB401_5236_11D4_BB54_0050044E0CFA_.wvu.PrintTitles" localSheetId="91" hidden="1">#REF!</definedName>
    <definedName name="Z_270BB401_5236_11D4_BB54_0050044E0CFA_.wvu.PrintTitles" localSheetId="92" hidden="1">#REF!</definedName>
    <definedName name="Z_270BB401_5236_11D4_BB54_0050044E0CFA_.wvu.PrintTitles" localSheetId="93" hidden="1">#REF!</definedName>
    <definedName name="Z_270BB401_5236_11D4_BB54_0050044E0CFA_.wvu.PrintTitles" localSheetId="94" hidden="1">#REF!</definedName>
    <definedName name="Z_270BB401_5236_11D4_BB54_0050044E0CFA_.wvu.PrintTitles" localSheetId="95" hidden="1">#REF!</definedName>
    <definedName name="Z_270BB401_5236_11D4_BB54_0050044E0CFA_.wvu.PrintTitles" localSheetId="96" hidden="1">#REF!</definedName>
    <definedName name="Z_270BB401_5236_11D4_BB54_0050044E0CFA_.wvu.PrintTitles" localSheetId="97" hidden="1">#REF!</definedName>
    <definedName name="Z_270BB401_5236_11D4_BB54_0050044E0CFA_.wvu.PrintTitles" localSheetId="98" hidden="1">#REF!</definedName>
    <definedName name="Z_270BB401_5236_11D4_BB54_0050044E0CFA_.wvu.PrintTitles" localSheetId="99" hidden="1">#REF!</definedName>
    <definedName name="Z_270BB401_5236_11D4_BB54_0050044E0CFA_.wvu.PrintTitles" localSheetId="101" hidden="1">#REF!</definedName>
    <definedName name="Z_270BB401_5236_11D4_BB54_0050044E0CFA_.wvu.PrintTitles" hidden="1">#REF!</definedName>
    <definedName name="Z_270BB401_5236_11D4_BB54_0050044E0CFA_.wvu.Rows" localSheetId="100" hidden="1">#REF!,#REF!</definedName>
    <definedName name="Z_270BB401_5236_11D4_BB54_0050044E0CFA_.wvu.Rows" localSheetId="88" hidden="1">#REF!,#REF!</definedName>
    <definedName name="Z_270BB401_5236_11D4_BB54_0050044E0CFA_.wvu.Rows" localSheetId="89" hidden="1">#REF!,#REF!</definedName>
    <definedName name="Z_270BB401_5236_11D4_BB54_0050044E0CFA_.wvu.Rows" localSheetId="90" hidden="1">#REF!,#REF!</definedName>
    <definedName name="Z_270BB401_5236_11D4_BB54_0050044E0CFA_.wvu.Rows" localSheetId="91" hidden="1">#REF!,#REF!</definedName>
    <definedName name="Z_270BB401_5236_11D4_BB54_0050044E0CFA_.wvu.Rows" localSheetId="92" hidden="1">#REF!,#REF!</definedName>
    <definedName name="Z_270BB401_5236_11D4_BB54_0050044E0CFA_.wvu.Rows" localSheetId="93" hidden="1">#REF!,#REF!</definedName>
    <definedName name="Z_270BB401_5236_11D4_BB54_0050044E0CFA_.wvu.Rows" localSheetId="94" hidden="1">#REF!,#REF!</definedName>
    <definedName name="Z_270BB401_5236_11D4_BB54_0050044E0CFA_.wvu.Rows" localSheetId="95" hidden="1">#REF!,#REF!</definedName>
    <definedName name="Z_270BB401_5236_11D4_BB54_0050044E0CFA_.wvu.Rows" localSheetId="96" hidden="1">#REF!,#REF!</definedName>
    <definedName name="Z_270BB401_5236_11D4_BB54_0050044E0CFA_.wvu.Rows" localSheetId="97" hidden="1">#REF!,#REF!</definedName>
    <definedName name="Z_270BB401_5236_11D4_BB54_0050044E0CFA_.wvu.Rows" localSheetId="98" hidden="1">#REF!,#REF!</definedName>
    <definedName name="Z_270BB401_5236_11D4_BB54_0050044E0CFA_.wvu.Rows" localSheetId="99" hidden="1">#REF!,#REF!</definedName>
    <definedName name="Z_270BB401_5236_11D4_BB54_0050044E0CFA_.wvu.Rows" localSheetId="101" hidden="1">#REF!,#REF!</definedName>
    <definedName name="Z_270BB401_5236_11D4_BB54_0050044E0CFA_.wvu.Rows" hidden="1">#REF!,#REF!</definedName>
    <definedName name="Z_31AE1515_CC7D_4C1F_9174_673DDAC973ED_.wvu.Cols" localSheetId="35" hidden="1">'Лот № 35 СПЧ'!$L:$L</definedName>
    <definedName name="Z_31AE1515_CC7D_4C1F_9174_673DDAC973ED_.wvu.Cols" localSheetId="41" hidden="1">'Лот № 41 Соед.детали'!$L:$L</definedName>
    <definedName name="Z_31AE1515_CC7D_4C1F_9174_673DDAC973ED_.wvu.Cols" localSheetId="5" hidden="1">'Лот № 5 КТГ'!$L:$L</definedName>
    <definedName name="Z_31AE1515_CC7D_4C1F_9174_673DDAC973ED_.wvu.Cols" localSheetId="8" hidden="1">'Лот № 8 МРТ'!$L:$L</definedName>
    <definedName name="Z_31AE1515_CC7D_4C1F_9174_673DDAC973ED_.wvu.Cols" localSheetId="85" hidden="1">'Лот № 85 Соед.детали'!$L:$L</definedName>
    <definedName name="Z_31AE1515_CC7D_4C1F_9174_673DDAC973ED_.wvu.Cols" localSheetId="0" hidden="1">СВОД!#REF!</definedName>
    <definedName name="Z_31AE1515_CC7D_4C1F_9174_673DDAC973ED_.wvu.FilterData" localSheetId="31" hidden="1">'Лот №  31 Резервуар '!$A$18:$L$20</definedName>
    <definedName name="Z_31AE1515_CC7D_4C1F_9174_673DDAC973ED_.wvu.FilterData" localSheetId="100" hidden="1">'Лот № 100 ОС'!$A$18:$L$19</definedName>
    <definedName name="Z_31AE1515_CC7D_4C1F_9174_673DDAC973ED_.wvu.FilterData" localSheetId="23" hidden="1">'Лот № 23 Электроды'!$A$19:$L$37</definedName>
    <definedName name="Z_31AE1515_CC7D_4C1F_9174_673DDAC973ED_.wvu.FilterData" localSheetId="34" hidden="1">'Лот № 34 Опоры'!$A$19:$L$40</definedName>
    <definedName name="Z_31AE1515_CC7D_4C1F_9174_673DDAC973ED_.wvu.FilterData" localSheetId="35" hidden="1">'Лот № 35 СПЧ'!$A$18:$L$22</definedName>
    <definedName name="Z_31AE1515_CC7D_4C1F_9174_673DDAC973ED_.wvu.FilterData" localSheetId="40" hidden="1">'Лот № 40 Соед.детали'!$A$18:$L$59</definedName>
    <definedName name="Z_31AE1515_CC7D_4C1F_9174_673DDAC973ED_.wvu.FilterData" localSheetId="41" hidden="1">'Лот № 41 Соед.детали'!$A$18:$L$18</definedName>
    <definedName name="Z_31AE1515_CC7D_4C1F_9174_673DDAC973ED_.wvu.FilterData" localSheetId="42" hidden="1">'Лот № 42 Труба'!$A$18:$L$24</definedName>
    <definedName name="Z_31AE1515_CC7D_4C1F_9174_673DDAC973ED_.wvu.FilterData" localSheetId="43" hidden="1">'Лот № 43 Труба'!$A$19:$L$32</definedName>
    <definedName name="Z_31AE1515_CC7D_4C1F_9174_673DDAC973ED_.wvu.FilterData" localSheetId="44" hidden="1">'Лот № 44 Труба'!$A$18:$L$23</definedName>
    <definedName name="Z_31AE1515_CC7D_4C1F_9174_673DDAC973ED_.wvu.FilterData" localSheetId="45" hidden="1">'Лот № 45 Труба'!$A$18:$L$24</definedName>
    <definedName name="Z_31AE1515_CC7D_4C1F_9174_673DDAC973ED_.wvu.FilterData" localSheetId="46" hidden="1">'Лот № 46 Труба'!$A$18:$L$25</definedName>
    <definedName name="Z_31AE1515_CC7D_4C1F_9174_673DDAC973ED_.wvu.FilterData" localSheetId="47" hidden="1">'Лот № 47 Труба'!$A$18:$L$19</definedName>
    <definedName name="Z_31AE1515_CC7D_4C1F_9174_673DDAC973ED_.wvu.FilterData" localSheetId="48" hidden="1">'Лот № 48 Труба'!$A$18:$L$19</definedName>
    <definedName name="Z_31AE1515_CC7D_4C1F_9174_673DDAC973ED_.wvu.FilterData" localSheetId="49" hidden="1">'Лот № 49 Труба'!$A$18:$L$21</definedName>
    <definedName name="Z_31AE1515_CC7D_4C1F_9174_673DDAC973ED_.wvu.FilterData" localSheetId="50" hidden="1">'Лот № 50 Вентиляторы'!$A$18:$L$136</definedName>
    <definedName name="Z_31AE1515_CC7D_4C1F_9174_673DDAC973ED_.wvu.FilterData" localSheetId="51" hidden="1">'Лот № 51 Краны, канат'!$A$18:$L$25</definedName>
    <definedName name="Z_31AE1515_CC7D_4C1F_9174_673DDAC973ED_.wvu.FilterData" localSheetId="52" hidden="1">'Лот № 52 Насосы'!$A$18:$L$40</definedName>
    <definedName name="Z_31AE1515_CC7D_4C1F_9174_673DDAC973ED_.wvu.FilterData" localSheetId="53" hidden="1">'Лот № 53 Резервуары'!$A$18:$L$19</definedName>
    <definedName name="Z_31AE1515_CC7D_4C1F_9174_673DDAC973ED_.wvu.FilterData" localSheetId="54" hidden="1">'Лот № 54 Емкость'!$A$18:$L$19</definedName>
    <definedName name="Z_31AE1515_CC7D_4C1F_9174_673DDAC973ED_.wvu.FilterData" localSheetId="55" hidden="1">'Лот № 55 Емкость'!$A$18:$L$19</definedName>
    <definedName name="Z_31AE1515_CC7D_4C1F_9174_673DDAC973ED_.wvu.FilterData" localSheetId="56" hidden="1">'Лот № 56 Емкости '!$A$18:$L$22</definedName>
    <definedName name="Z_31AE1515_CC7D_4C1F_9174_673DDAC973ED_.wvu.FilterData" localSheetId="57" hidden="1">'Лот № 57 Резервуары'!$A$18:$L$21</definedName>
    <definedName name="Z_31AE1515_CC7D_4C1F_9174_673DDAC973ED_.wvu.FilterData" localSheetId="58" hidden="1">'Лот № 58 Емкости'!$A$18:$L$25</definedName>
    <definedName name="Z_31AE1515_CC7D_4C1F_9174_673DDAC973ED_.wvu.FilterData" localSheetId="59" hidden="1">'Лот № 59 Канаты'!$A$18:$L$26</definedName>
    <definedName name="Z_31AE1515_CC7D_4C1F_9174_673DDAC973ED_.wvu.FilterData" localSheetId="60" hidden="1">'Лот № 60 Креп.инст.'!$A$18:$L$55</definedName>
    <definedName name="Z_31AE1515_CC7D_4C1F_9174_673DDAC973ED_.wvu.FilterData" localSheetId="61" hidden="1">'Лот № 61 Кабель'!$A$18:$L$58</definedName>
    <definedName name="Z_31AE1515_CC7D_4C1F_9174_673DDAC973ED_.wvu.FilterData" localSheetId="63" hidden="1">'Лот № 63 Кабель'!$A$18:$L$75</definedName>
    <definedName name="Z_31AE1515_CC7D_4C1F_9174_673DDAC973ED_.wvu.FilterData" localSheetId="64" hidden="1">'Лот № 64 Труба 1420'!$A$18:$L$19</definedName>
    <definedName name="Z_31AE1515_CC7D_4C1F_9174_673DDAC973ED_.wvu.FilterData" localSheetId="65" hidden="1">'Лот № 65 Труба 1720'!$A$18:$L$19</definedName>
    <definedName name="Z_31AE1515_CC7D_4C1F_9174_673DDAC973ED_.wvu.FilterData" localSheetId="66" hidden="1">'Лот № 66 Труба'!$A$18:$L$24</definedName>
    <definedName name="Z_31AE1515_CC7D_4C1F_9174_673DDAC973ED_.wvu.FilterData" localSheetId="67" hidden="1">'Лот № 67 ЗРА'!$A$18:$L$48</definedName>
    <definedName name="Z_31AE1515_CC7D_4C1F_9174_673DDAC973ED_.wvu.FilterData" localSheetId="68" hidden="1">'Лот № 68 ЗРА'!$A$18:$L$75</definedName>
    <definedName name="Z_31AE1515_CC7D_4C1F_9174_673DDAC973ED_.wvu.FilterData" localSheetId="69" hidden="1">'Лот № 69 ЗРА'!$A$18:$L$53</definedName>
    <definedName name="Z_31AE1515_CC7D_4C1F_9174_673DDAC973ED_.wvu.FilterData" localSheetId="70" hidden="1">'Лот № 70 ЗРА'!$A$18:$L$194</definedName>
    <definedName name="Z_31AE1515_CC7D_4C1F_9174_673DDAC973ED_.wvu.FilterData" localSheetId="71" hidden="1">'Лот № 71 Соед.эл-ты'!$A$18:$L$33</definedName>
    <definedName name="Z_31AE1515_CC7D_4C1F_9174_673DDAC973ED_.wvu.FilterData" localSheetId="72" hidden="1">'Лот № 72'!$A$18:$L$27</definedName>
    <definedName name="Z_31AE1515_CC7D_4C1F_9174_673DDAC973ED_.wvu.FilterData" localSheetId="73" hidden="1">'Лот № 73'!$A$18:$L$47</definedName>
    <definedName name="Z_31AE1515_CC7D_4C1F_9174_673DDAC973ED_.wvu.FilterData" localSheetId="74" hidden="1">'Лот № 74'!$A$18:$L$40</definedName>
    <definedName name="Z_31AE1515_CC7D_4C1F_9174_673DDAC973ED_.wvu.FilterData" localSheetId="75" hidden="1">'Лот № 75'!$A$18:$L$76</definedName>
    <definedName name="Z_31AE1515_CC7D_4C1F_9174_673DDAC973ED_.wvu.FilterData" localSheetId="76" hidden="1">'Лот № 76'!$A$18:$L$89</definedName>
    <definedName name="Z_31AE1515_CC7D_4C1F_9174_673DDAC973ED_.wvu.FilterData" localSheetId="77" hidden="1">'Лот № 77'!$A$18:$L$131</definedName>
    <definedName name="Z_31AE1515_CC7D_4C1F_9174_673DDAC973ED_.wvu.FilterData" localSheetId="78" hidden="1">'Лот № 78'!$A$18:$L$165</definedName>
    <definedName name="Z_31AE1515_CC7D_4C1F_9174_673DDAC973ED_.wvu.FilterData" localSheetId="79" hidden="1">'Лот № 79'!$A$18:$L$82</definedName>
    <definedName name="Z_31AE1515_CC7D_4C1F_9174_673DDAC973ED_.wvu.FilterData" localSheetId="8" hidden="1">'Лот № 8 МРТ'!$A$18:$L$21</definedName>
    <definedName name="Z_31AE1515_CC7D_4C1F_9174_673DDAC973ED_.wvu.FilterData" localSheetId="80" hidden="1">'Лот № 80'!$A$18:$L$36</definedName>
    <definedName name="Z_31AE1515_CC7D_4C1F_9174_673DDAC973ED_.wvu.FilterData" localSheetId="81" hidden="1">'Лот № 81'!$A$18:$L$22</definedName>
    <definedName name="Z_31AE1515_CC7D_4C1F_9174_673DDAC973ED_.wvu.FilterData" localSheetId="82" hidden="1">'Лот № 82'!$A$18:$L$24</definedName>
    <definedName name="Z_31AE1515_CC7D_4C1F_9174_673DDAC973ED_.wvu.FilterData" localSheetId="83" hidden="1">'Лот № 83'!$A$18:$L$20</definedName>
    <definedName name="Z_31AE1515_CC7D_4C1F_9174_673DDAC973ED_.wvu.FilterData" localSheetId="84" hidden="1">'Лот № 84 Опоры'!$A$19:$L$45</definedName>
    <definedName name="Z_31AE1515_CC7D_4C1F_9174_673DDAC973ED_.wvu.FilterData" localSheetId="85" hidden="1">'Лот № 85 Соед.детали'!$A$18:$L$18</definedName>
    <definedName name="Z_31AE1515_CC7D_4C1F_9174_673DDAC973ED_.wvu.FilterData" localSheetId="86" hidden="1">'Лот № 86 Труба'!$A$18:$L$19</definedName>
    <definedName name="Z_31AE1515_CC7D_4C1F_9174_673DDAC973ED_.wvu.FilterData" localSheetId="87" hidden="1">'Лот № 87 ОС'!$A$18:$L$19</definedName>
    <definedName name="Z_31AE1515_CC7D_4C1F_9174_673DDAC973ED_.wvu.FilterData" localSheetId="88" hidden="1">'Лот № 88 ОС'!$A$18:$L$25</definedName>
    <definedName name="Z_31AE1515_CC7D_4C1F_9174_673DDAC973ED_.wvu.FilterData" localSheetId="89" hidden="1">'Лот № 89 ОС'!$A$18:$L$21</definedName>
    <definedName name="Z_31AE1515_CC7D_4C1F_9174_673DDAC973ED_.wvu.FilterData" localSheetId="9" hidden="1">'Лот № 9 Клапан'!$A$18:$L$20</definedName>
    <definedName name="Z_31AE1515_CC7D_4C1F_9174_673DDAC973ED_.wvu.FilterData" localSheetId="90" hidden="1">'Лот № 90 ОС'!$A$18:$L$19</definedName>
    <definedName name="Z_31AE1515_CC7D_4C1F_9174_673DDAC973ED_.wvu.FilterData" localSheetId="91" hidden="1">'Лот № 91 ОС'!$A$18:$L$19</definedName>
    <definedName name="Z_31AE1515_CC7D_4C1F_9174_673DDAC973ED_.wvu.FilterData" localSheetId="92" hidden="1">'Лот № 92 ОС'!$A$18:$L$20</definedName>
    <definedName name="Z_31AE1515_CC7D_4C1F_9174_673DDAC973ED_.wvu.FilterData" localSheetId="93" hidden="1">'Лот № 93 ОС'!$A$18:$L$20</definedName>
    <definedName name="Z_31AE1515_CC7D_4C1F_9174_673DDAC973ED_.wvu.FilterData" localSheetId="94" hidden="1">'Лот № 94 ОС'!$A$18:$L$20</definedName>
    <definedName name="Z_31AE1515_CC7D_4C1F_9174_673DDAC973ED_.wvu.FilterData" localSheetId="95" hidden="1">'Лот № 95 ОС'!$A$18:$L$19</definedName>
    <definedName name="Z_31AE1515_CC7D_4C1F_9174_673DDAC973ED_.wvu.FilterData" localSheetId="96" hidden="1">'Лот № 96 ОС'!$A$18:$L$19</definedName>
    <definedName name="Z_31AE1515_CC7D_4C1F_9174_673DDAC973ED_.wvu.FilterData" localSheetId="97" hidden="1">'Лот № 97 ОС'!$A$18:$L$20</definedName>
    <definedName name="Z_31AE1515_CC7D_4C1F_9174_673DDAC973ED_.wvu.FilterData" localSheetId="98" hidden="1">'Лот № 98 ОС'!$A$18:$L$21</definedName>
    <definedName name="Z_31AE1515_CC7D_4C1F_9174_673DDAC973ED_.wvu.FilterData" localSheetId="99" hidden="1">'Лот № 99 ОС'!$A$18:$L$19</definedName>
    <definedName name="Z_31AE1515_CC7D_4C1F_9174_673DDAC973ED_.wvu.FilterData" localSheetId="0" hidden="1">СВОД!$A$1:$F$102</definedName>
    <definedName name="Z_31AE1515_CC7D_4C1F_9174_673DDAC973ED_.wvu.PrintArea" localSheetId="31" hidden="1">'Лот №  31 Резервуар '!$A$1:$M$24</definedName>
    <definedName name="Z_31AE1515_CC7D_4C1F_9174_673DDAC973ED_.wvu.PrintArea" localSheetId="10" hidden="1">'Лот № 10 ЗРА'!$A$1:$R$61</definedName>
    <definedName name="Z_31AE1515_CC7D_4C1F_9174_673DDAC973ED_.wvu.PrintArea" localSheetId="100" hidden="1">'Лот № 100 ОС'!$A$1:$N$21</definedName>
    <definedName name="Z_31AE1515_CC7D_4C1F_9174_673DDAC973ED_.wvu.PrintArea" localSheetId="11" hidden="1">'Лот № 11 ЗРА'!$A$1:$Q$133</definedName>
    <definedName name="Z_31AE1515_CC7D_4C1F_9174_673DDAC973ED_.wvu.PrintArea" localSheetId="12" hidden="1">'Лот № 12 ЗРА'!$A$1:$Q$31</definedName>
    <definedName name="Z_31AE1515_CC7D_4C1F_9174_673DDAC973ED_.wvu.PrintArea" localSheetId="13" hidden="1">'Лот № 13 ОКК'!$A$1:$Q$34</definedName>
    <definedName name="Z_31AE1515_CC7D_4C1F_9174_673DDAC973ED_.wvu.PrintArea" localSheetId="14" hidden="1">'Лот № 14 ЗРА'!$A$1:$Q$63</definedName>
    <definedName name="Z_31AE1515_CC7D_4C1F_9174_673DDAC973ED_.wvu.PrintArea" localSheetId="15" hidden="1">'Лот № 15 Подшипники'!$A$1:$Q$307</definedName>
    <definedName name="Z_31AE1515_CC7D_4C1F_9174_673DDAC973ED_.wvu.PrintArea" localSheetId="16" hidden="1">'Лот № 16 Автошины'!$A$1:$R$45</definedName>
    <definedName name="Z_31AE1515_CC7D_4C1F_9174_673DDAC973ED_.wvu.PrintArea" localSheetId="17" hidden="1">'Лот № 17 Крепежн.элементы'!$A$1:$Q$99</definedName>
    <definedName name="Z_31AE1515_CC7D_4C1F_9174_673DDAC973ED_.wvu.PrintArea" localSheetId="19" hidden="1">'Лот № 19 Кабель'!$A$1:$P$368</definedName>
    <definedName name="Z_31AE1515_CC7D_4C1F_9174_673DDAC973ED_.wvu.PrintArea" localSheetId="20" hidden="1">'Лот № 20 Кабель'!$A$1:$Q$111</definedName>
    <definedName name="Z_31AE1515_CC7D_4C1F_9174_673DDAC973ED_.wvu.PrintArea" localSheetId="21" hidden="1">'Лот № 21 Кабель'!$A$1:$Q$161</definedName>
    <definedName name="Z_31AE1515_CC7D_4C1F_9174_673DDAC973ED_.wvu.PrintArea" localSheetId="22" hidden="1">'Лот № 22 Строй.мат'!$A$1:$Q$46</definedName>
    <definedName name="Z_31AE1515_CC7D_4C1F_9174_673DDAC973ED_.wvu.PrintArea" localSheetId="23" hidden="1">'Лот № 23 Электроды'!$A$1:$L$46</definedName>
    <definedName name="Z_31AE1515_CC7D_4C1F_9174_673DDAC973ED_.wvu.PrintArea" localSheetId="24" hidden="1">'Лот № 24 Канаты'!$A$1:$S$42</definedName>
    <definedName name="Z_31AE1515_CC7D_4C1F_9174_673DDAC973ED_.wvu.PrintArea" localSheetId="25" hidden="1">'Лот № 25 Лист'!$A$1:$S$33</definedName>
    <definedName name="Z_31AE1515_CC7D_4C1F_9174_673DDAC973ED_.wvu.PrintArea" localSheetId="26" hidden="1">'Лот № 26 Насосы'!$A$1:$S$86</definedName>
    <definedName name="Z_31AE1515_CC7D_4C1F_9174_673DDAC973ED_.wvu.PrintArea" localSheetId="27" hidden="1">'Лот № 27 Двигатели'!$A$1:$S$61</definedName>
    <definedName name="Z_31AE1515_CC7D_4C1F_9174_673DDAC973ED_.wvu.PrintArea" localSheetId="28" hidden="1">'Лот № 28 Станки'!$A$1:$L$38</definedName>
    <definedName name="Z_31AE1515_CC7D_4C1F_9174_673DDAC973ED_.wvu.PrintArea" localSheetId="29" hidden="1">'Лот № 29 Резервуар'!$A$1:$L$28</definedName>
    <definedName name="Z_31AE1515_CC7D_4C1F_9174_673DDAC973ED_.wvu.PrintArea" localSheetId="30" hidden="1">'Лот № 30 Резервуар '!$A$1:$Q$24</definedName>
    <definedName name="Z_31AE1515_CC7D_4C1F_9174_673DDAC973ED_.wvu.PrintArea" localSheetId="32" hidden="1">'Лот № 32 Емкость'!$A$1:$M$24</definedName>
    <definedName name="Z_31AE1515_CC7D_4C1F_9174_673DDAC973ED_.wvu.PrintArea" localSheetId="33" hidden="1">'Лот № 33 Емкости'!$A$1:$L$36</definedName>
    <definedName name="Z_31AE1515_CC7D_4C1F_9174_673DDAC973ED_.wvu.PrintArea" localSheetId="34" hidden="1">'Лот № 34 Опоры'!$A$1:$M$41</definedName>
    <definedName name="Z_31AE1515_CC7D_4C1F_9174_673DDAC973ED_.wvu.PrintArea" localSheetId="35" hidden="1">'Лот № 35 СПЧ'!$A$1:$Q$28</definedName>
    <definedName name="Z_31AE1515_CC7D_4C1F_9174_673DDAC973ED_.wvu.PrintArea" localSheetId="36" hidden="1">'Лот № 36 Соед.детали'!$A$1:$M$67</definedName>
    <definedName name="Z_31AE1515_CC7D_4C1F_9174_673DDAC973ED_.wvu.PrintArea" localSheetId="37" hidden="1">'Лот № 37 Соед.детали'!$A$1:$M$55</definedName>
    <definedName name="Z_31AE1515_CC7D_4C1F_9174_673DDAC973ED_.wvu.PrintArea" localSheetId="38" hidden="1">'Лот № 38 Соед.детали'!$A$1:$O$56</definedName>
    <definedName name="Z_31AE1515_CC7D_4C1F_9174_673DDAC973ED_.wvu.PrintArea" localSheetId="39" hidden="1">'Лот № 39 ЗРА Ямб'!$A$1:$O$58</definedName>
    <definedName name="Z_31AE1515_CC7D_4C1F_9174_673DDAC973ED_.wvu.PrintArea" localSheetId="40" hidden="1">'Лот № 40 Соед.детали'!$A$1:$M$62</definedName>
    <definedName name="Z_31AE1515_CC7D_4C1F_9174_673DDAC973ED_.wvu.PrintArea" localSheetId="41" hidden="1">'Лот № 41 Соед.детали'!$A$1:$N$143</definedName>
    <definedName name="Z_31AE1515_CC7D_4C1F_9174_673DDAC973ED_.wvu.PrintArea" localSheetId="42" hidden="1">'Лот № 42 Труба'!$A$1:$P$26</definedName>
    <definedName name="Z_31AE1515_CC7D_4C1F_9174_673DDAC973ED_.wvu.PrintArea" localSheetId="43" hidden="1">'Лот № 43 Труба'!$A$1:$L$36</definedName>
    <definedName name="Z_31AE1515_CC7D_4C1F_9174_673DDAC973ED_.wvu.PrintArea" localSheetId="44" hidden="1">'Лот № 44 Труба'!$A$1:$M$27</definedName>
    <definedName name="Z_31AE1515_CC7D_4C1F_9174_673DDAC973ED_.wvu.PrintArea" localSheetId="45" hidden="1">'Лот № 45 Труба'!$A$1:$M$26</definedName>
    <definedName name="Z_31AE1515_CC7D_4C1F_9174_673DDAC973ED_.wvu.PrintArea" localSheetId="46" hidden="1">'Лот № 46 Труба'!$A$1:$N$27</definedName>
    <definedName name="Z_31AE1515_CC7D_4C1F_9174_673DDAC973ED_.wvu.PrintArea" localSheetId="47" hidden="1">'Лот № 47 Труба'!$A$1:$N$21</definedName>
    <definedName name="Z_31AE1515_CC7D_4C1F_9174_673DDAC973ED_.wvu.PrintArea" localSheetId="48" hidden="1">'Лот № 48 Труба'!$A$1:$N$21</definedName>
    <definedName name="Z_31AE1515_CC7D_4C1F_9174_673DDAC973ED_.wvu.PrintArea" localSheetId="49" hidden="1">'Лот № 49 Труба'!$A$1:$N$23</definedName>
    <definedName name="Z_31AE1515_CC7D_4C1F_9174_673DDAC973ED_.wvu.PrintArea" localSheetId="5" hidden="1">'Лот № 5 КТГ'!$A$1:$O$29</definedName>
    <definedName name="Z_31AE1515_CC7D_4C1F_9174_673DDAC973ED_.wvu.PrintArea" localSheetId="50" hidden="1">'Лот № 50 Вентиляторы'!$A$1:$N$138</definedName>
    <definedName name="Z_31AE1515_CC7D_4C1F_9174_673DDAC973ED_.wvu.PrintArea" localSheetId="51" hidden="1">'Лот № 51 Краны, канат'!$A$1:$N$27</definedName>
    <definedName name="Z_31AE1515_CC7D_4C1F_9174_673DDAC973ED_.wvu.PrintArea" localSheetId="52" hidden="1">'Лот № 52 Насосы'!$A$1:$N$42</definedName>
    <definedName name="Z_31AE1515_CC7D_4C1F_9174_673DDAC973ED_.wvu.PrintArea" localSheetId="53" hidden="1">'Лот № 53 Резервуары'!$A$1:$N$21</definedName>
    <definedName name="Z_31AE1515_CC7D_4C1F_9174_673DDAC973ED_.wvu.PrintArea" localSheetId="54" hidden="1">'Лот № 54 Емкость'!$A$1:$N$21</definedName>
    <definedName name="Z_31AE1515_CC7D_4C1F_9174_673DDAC973ED_.wvu.PrintArea" localSheetId="55" hidden="1">'Лот № 55 Емкость'!$A$1:$N$21</definedName>
    <definedName name="Z_31AE1515_CC7D_4C1F_9174_673DDAC973ED_.wvu.PrintArea" localSheetId="56" hidden="1">'Лот № 56 Емкости '!$A$1:$N$24</definedName>
    <definedName name="Z_31AE1515_CC7D_4C1F_9174_673DDAC973ED_.wvu.PrintArea" localSheetId="57" hidden="1">'Лот № 57 Резервуары'!$A$1:$N$23</definedName>
    <definedName name="Z_31AE1515_CC7D_4C1F_9174_673DDAC973ED_.wvu.PrintArea" localSheetId="58" hidden="1">'Лот № 58 Емкости'!$A$1:$N$27</definedName>
    <definedName name="Z_31AE1515_CC7D_4C1F_9174_673DDAC973ED_.wvu.PrintArea" localSheetId="59" hidden="1">'Лот № 59 Канаты'!$A$1:$N$32</definedName>
    <definedName name="Z_31AE1515_CC7D_4C1F_9174_673DDAC973ED_.wvu.PrintArea" localSheetId="60" hidden="1">'Лот № 60 Креп.инст.'!$A$1:$N$59</definedName>
    <definedName name="Z_31AE1515_CC7D_4C1F_9174_673DDAC973ED_.wvu.PrintArea" localSheetId="61" hidden="1">'Лот № 61 Кабель'!$A$1:$N$60</definedName>
    <definedName name="Z_31AE1515_CC7D_4C1F_9174_673DDAC973ED_.wvu.PrintArea" localSheetId="62" hidden="1">'Лот № 62 Кабель'!$A$1:$Q$407</definedName>
    <definedName name="Z_31AE1515_CC7D_4C1F_9174_673DDAC973ED_.wvu.PrintArea" localSheetId="63" hidden="1">'Лот № 63 Кабель'!$A$1:$N$77</definedName>
    <definedName name="Z_31AE1515_CC7D_4C1F_9174_673DDAC973ED_.wvu.PrintArea" localSheetId="64" hidden="1">'Лот № 64 Труба 1420'!$A$1:$N$21</definedName>
    <definedName name="Z_31AE1515_CC7D_4C1F_9174_673DDAC973ED_.wvu.PrintArea" localSheetId="65" hidden="1">'Лот № 65 Труба 1720'!$A$1:$N$21</definedName>
    <definedName name="Z_31AE1515_CC7D_4C1F_9174_673DDAC973ED_.wvu.PrintArea" localSheetId="66" hidden="1">'Лот № 66 Труба'!$A$1:$N$26</definedName>
    <definedName name="Z_31AE1515_CC7D_4C1F_9174_673DDAC973ED_.wvu.PrintArea" localSheetId="67" hidden="1">'Лот № 67 ЗРА'!$A$1:$N$50</definedName>
    <definedName name="Z_31AE1515_CC7D_4C1F_9174_673DDAC973ED_.wvu.PrintArea" localSheetId="68" hidden="1">'Лот № 68 ЗРА'!$A$1:$N$77</definedName>
    <definedName name="Z_31AE1515_CC7D_4C1F_9174_673DDAC973ED_.wvu.PrintArea" localSheetId="69" hidden="1">'Лот № 69 ЗРА'!$A$1:$N$55</definedName>
    <definedName name="Z_31AE1515_CC7D_4C1F_9174_673DDAC973ED_.wvu.PrintArea" localSheetId="7" hidden="1">'Лот № 7 Вентиляторы'!$A$1:$M$82</definedName>
    <definedName name="Z_31AE1515_CC7D_4C1F_9174_673DDAC973ED_.wvu.PrintArea" localSheetId="70" hidden="1">'Лот № 70 ЗРА'!$A$1:$N$196</definedName>
    <definedName name="Z_31AE1515_CC7D_4C1F_9174_673DDAC973ED_.wvu.PrintArea" localSheetId="71" hidden="1">'Лот № 71 Соед.эл-ты'!$A$1:$N$35</definedName>
    <definedName name="Z_31AE1515_CC7D_4C1F_9174_673DDAC973ED_.wvu.PrintArea" localSheetId="72" hidden="1">'Лот № 72'!$A$1:$N$29</definedName>
    <definedName name="Z_31AE1515_CC7D_4C1F_9174_673DDAC973ED_.wvu.PrintArea" localSheetId="73" hidden="1">'Лот № 73'!$A$1:$N$49</definedName>
    <definedName name="Z_31AE1515_CC7D_4C1F_9174_673DDAC973ED_.wvu.PrintArea" localSheetId="74" hidden="1">'Лот № 74'!$A$1:$N$42</definedName>
    <definedName name="Z_31AE1515_CC7D_4C1F_9174_673DDAC973ED_.wvu.PrintArea" localSheetId="75" hidden="1">'Лот № 75'!$A$1:$N$78</definedName>
    <definedName name="Z_31AE1515_CC7D_4C1F_9174_673DDAC973ED_.wvu.PrintArea" localSheetId="76" hidden="1">'Лот № 76'!$A$1:$N$91</definedName>
    <definedName name="Z_31AE1515_CC7D_4C1F_9174_673DDAC973ED_.wvu.PrintArea" localSheetId="77" hidden="1">'Лот № 77'!$A$1:$N$133</definedName>
    <definedName name="Z_31AE1515_CC7D_4C1F_9174_673DDAC973ED_.wvu.PrintArea" localSheetId="78" hidden="1">'Лот № 78'!$A$1:$N$167</definedName>
    <definedName name="Z_31AE1515_CC7D_4C1F_9174_673DDAC973ED_.wvu.PrintArea" localSheetId="79" hidden="1">'Лот № 79'!$A$1:$N$84</definedName>
    <definedName name="Z_31AE1515_CC7D_4C1F_9174_673DDAC973ED_.wvu.PrintArea" localSheetId="8" hidden="1">'Лот № 8 МРТ'!$A$1:$O$26</definedName>
    <definedName name="Z_31AE1515_CC7D_4C1F_9174_673DDAC973ED_.wvu.PrintArea" localSheetId="80" hidden="1">'Лот № 80'!$A$1:$N$38</definedName>
    <definedName name="Z_31AE1515_CC7D_4C1F_9174_673DDAC973ED_.wvu.PrintArea" localSheetId="81" hidden="1">'Лот № 81'!$A$1:$N$24</definedName>
    <definedName name="Z_31AE1515_CC7D_4C1F_9174_673DDAC973ED_.wvu.PrintArea" localSheetId="82" hidden="1">'Лот № 82'!$A$1:$N$26</definedName>
    <definedName name="Z_31AE1515_CC7D_4C1F_9174_673DDAC973ED_.wvu.PrintArea" localSheetId="83" hidden="1">'Лот № 83'!$A$1:$N$22</definedName>
    <definedName name="Z_31AE1515_CC7D_4C1F_9174_673DDAC973ED_.wvu.PrintArea" localSheetId="84" hidden="1">'Лот № 84 Опоры'!$A$1:$M$46</definedName>
    <definedName name="Z_31AE1515_CC7D_4C1F_9174_673DDAC973ED_.wvu.PrintArea" localSheetId="85" hidden="1">'Лот № 85 Соед.детали'!$A$1:$N$150</definedName>
    <definedName name="Z_31AE1515_CC7D_4C1F_9174_673DDAC973ED_.wvu.PrintArea" localSheetId="86" hidden="1">'Лот № 86 Труба'!$A$1:$N$21</definedName>
    <definedName name="Z_31AE1515_CC7D_4C1F_9174_673DDAC973ED_.wvu.PrintArea" localSheetId="87" hidden="1">'Лот № 87 ОС'!$A$1:$N$21</definedName>
    <definedName name="Z_31AE1515_CC7D_4C1F_9174_673DDAC973ED_.wvu.PrintArea" localSheetId="88" hidden="1">'Лот № 88 ОС'!$A$1:$N$27</definedName>
    <definedName name="Z_31AE1515_CC7D_4C1F_9174_673DDAC973ED_.wvu.PrintArea" localSheetId="89" hidden="1">'Лот № 89 ОС'!$A$1:$N$23</definedName>
    <definedName name="Z_31AE1515_CC7D_4C1F_9174_673DDAC973ED_.wvu.PrintArea" localSheetId="9" hidden="1">'Лот № 9 Клапан'!$A$1:$O$25</definedName>
    <definedName name="Z_31AE1515_CC7D_4C1F_9174_673DDAC973ED_.wvu.PrintArea" localSheetId="90" hidden="1">'Лот № 90 ОС'!$A$1:$N$21</definedName>
    <definedName name="Z_31AE1515_CC7D_4C1F_9174_673DDAC973ED_.wvu.PrintArea" localSheetId="91" hidden="1">'Лот № 91 ОС'!$A$1:$N$21</definedName>
    <definedName name="Z_31AE1515_CC7D_4C1F_9174_673DDAC973ED_.wvu.PrintArea" localSheetId="92" hidden="1">'Лот № 92 ОС'!$A$1:$N$22</definedName>
    <definedName name="Z_31AE1515_CC7D_4C1F_9174_673DDAC973ED_.wvu.PrintArea" localSheetId="93" hidden="1">'Лот № 93 ОС'!$A$1:$N$22</definedName>
    <definedName name="Z_31AE1515_CC7D_4C1F_9174_673DDAC973ED_.wvu.PrintArea" localSheetId="94" hidden="1">'Лот № 94 ОС'!$A$1:$N$22</definedName>
    <definedName name="Z_31AE1515_CC7D_4C1F_9174_673DDAC973ED_.wvu.PrintArea" localSheetId="95" hidden="1">'Лот № 95 ОС'!$A$1:$N$21</definedName>
    <definedName name="Z_31AE1515_CC7D_4C1F_9174_673DDAC973ED_.wvu.PrintArea" localSheetId="96" hidden="1">'Лот № 96 ОС'!$A$1:$N$21</definedName>
    <definedName name="Z_31AE1515_CC7D_4C1F_9174_673DDAC973ED_.wvu.PrintArea" localSheetId="97" hidden="1">'Лот № 97 ОС'!$A$1:$N$22</definedName>
    <definedName name="Z_31AE1515_CC7D_4C1F_9174_673DDAC973ED_.wvu.PrintArea" localSheetId="98" hidden="1">'Лот № 98 ОС'!$A$1:$N$23</definedName>
    <definedName name="Z_31AE1515_CC7D_4C1F_9174_673DDAC973ED_.wvu.PrintArea" localSheetId="99" hidden="1">'Лот № 99 ОС'!$A$1:$N$21</definedName>
    <definedName name="Z_31AE1515_CC7D_4C1F_9174_673DDAC973ED_.wvu.PrintArea" localSheetId="1" hidden="1">'Лот №1 ЛОМ'!$A$1:$L$77</definedName>
    <definedName name="Z_31AE1515_CC7D_4C1F_9174_673DDAC973ED_.wvu.PrintArea" localSheetId="18" hidden="1">'Лот №18 Эл.мат.'!$A$1:$Q$243</definedName>
    <definedName name="Z_31AE1515_CC7D_4C1F_9174_673DDAC973ED_.wvu.PrintArea" localSheetId="2" hidden="1">'Лот №2 КИП'!$A$1:$L$162</definedName>
    <definedName name="Z_31AE1515_CC7D_4C1F_9174_673DDAC973ED_.wvu.PrintArea" localSheetId="3" hidden="1">'Лот №3 КИП'!$A$1:$L$120</definedName>
    <definedName name="Z_31AE1515_CC7D_4C1F_9174_673DDAC973ED_.wvu.PrintArea" localSheetId="4" hidden="1">'Лот №4 Ключ'!$A$1:$L$109</definedName>
    <definedName name="Z_31AE1515_CC7D_4C1F_9174_673DDAC973ED_.wvu.PrintArea" localSheetId="6" hidden="1">'Лот №6 Труба'!$A$1:$M$28</definedName>
    <definedName name="Z_31AE1515_CC7D_4C1F_9174_673DDAC973ED_.wvu.PrintArea" localSheetId="0" hidden="1">СВОД!$A$1:$G$102</definedName>
    <definedName name="Z_31AE1515_CC7D_4C1F_9174_673DDAC973ED_.wvu.Rows" localSheetId="34" hidden="1">'Лот № 34 Опоры'!$7:$15</definedName>
    <definedName name="Z_31AE1515_CC7D_4C1F_9174_673DDAC973ED_.wvu.Rows" localSheetId="41" hidden="1">'Лот № 41 Соед.детали'!$7:$15</definedName>
    <definedName name="Z_31AE1515_CC7D_4C1F_9174_673DDAC973ED_.wvu.Rows" localSheetId="42" hidden="1">'Лот № 42 Труба'!$7:$15</definedName>
    <definedName name="Z_31AE1515_CC7D_4C1F_9174_673DDAC973ED_.wvu.Rows" localSheetId="43" hidden="1">'Лот № 43 Труба'!$8:$16</definedName>
    <definedName name="Z_31AE1515_CC7D_4C1F_9174_673DDAC973ED_.wvu.Rows" localSheetId="8" hidden="1">'Лот № 8 МРТ'!$7:$15</definedName>
    <definedName name="Z_31AE1515_CC7D_4C1F_9174_673DDAC973ED_.wvu.Rows" localSheetId="84" hidden="1">'Лот № 84 Опоры'!$7:$15</definedName>
    <definedName name="Z_31AE1515_CC7D_4C1F_9174_673DDAC973ED_.wvu.Rows" localSheetId="85" hidden="1">'Лот № 85 Соед.детали'!$7:$15</definedName>
    <definedName name="Z_31AE1515_CC7D_4C1F_9174_673DDAC973ED_.wvu.Rows" localSheetId="9" hidden="1">'Лот № 9 Клапан'!$7:$15</definedName>
    <definedName name="Z_78CBCAD9_FA3C_4263_81E4_22486E82D0B1_.wvu.FilterData" localSheetId="101" hidden="1">'Приложение 2'!$A$7:$K$9</definedName>
    <definedName name="Z_78CBCAD9_FA3C_4263_81E4_22486E82D0B1_.wvu.PrintArea" localSheetId="101" hidden="1">'Приложение 2'!$A$1:$L$37</definedName>
    <definedName name="Z_81E09F1B_578D_46F9_92BE_6E3425CFD026_.wvu.FilterData" localSheetId="40" hidden="1">'Лот № 40 Соед.детали'!$A$18:$L$59</definedName>
    <definedName name="Z_A0AC4B42_5259_11D4_B5FE_00C04FC949BF_.wvu.Cols" localSheetId="100" hidden="1">#REF!,#REF!,#REF!,#REF!</definedName>
    <definedName name="Z_A0AC4B42_5259_11D4_B5FE_00C04FC949BF_.wvu.Cols" localSheetId="88" hidden="1">#REF!,#REF!,#REF!,#REF!</definedName>
    <definedName name="Z_A0AC4B42_5259_11D4_B5FE_00C04FC949BF_.wvu.Cols" localSheetId="89" hidden="1">#REF!,#REF!,#REF!,#REF!</definedName>
    <definedName name="Z_A0AC4B42_5259_11D4_B5FE_00C04FC949BF_.wvu.Cols" localSheetId="90" hidden="1">#REF!,#REF!,#REF!,#REF!</definedName>
    <definedName name="Z_A0AC4B42_5259_11D4_B5FE_00C04FC949BF_.wvu.Cols" localSheetId="91" hidden="1">#REF!,#REF!,#REF!,#REF!</definedName>
    <definedName name="Z_A0AC4B42_5259_11D4_B5FE_00C04FC949BF_.wvu.Cols" localSheetId="92" hidden="1">#REF!,#REF!,#REF!,#REF!</definedName>
    <definedName name="Z_A0AC4B42_5259_11D4_B5FE_00C04FC949BF_.wvu.Cols" localSheetId="93" hidden="1">#REF!,#REF!,#REF!,#REF!</definedName>
    <definedName name="Z_A0AC4B42_5259_11D4_B5FE_00C04FC949BF_.wvu.Cols" localSheetId="94" hidden="1">#REF!,#REF!,#REF!,#REF!</definedName>
    <definedName name="Z_A0AC4B42_5259_11D4_B5FE_00C04FC949BF_.wvu.Cols" localSheetId="95" hidden="1">#REF!,#REF!,#REF!,#REF!</definedName>
    <definedName name="Z_A0AC4B42_5259_11D4_B5FE_00C04FC949BF_.wvu.Cols" localSheetId="96" hidden="1">#REF!,#REF!,#REF!,#REF!</definedName>
    <definedName name="Z_A0AC4B42_5259_11D4_B5FE_00C04FC949BF_.wvu.Cols" localSheetId="97" hidden="1">#REF!,#REF!,#REF!,#REF!</definedName>
    <definedName name="Z_A0AC4B42_5259_11D4_B5FE_00C04FC949BF_.wvu.Cols" localSheetId="98" hidden="1">#REF!,#REF!,#REF!,#REF!</definedName>
    <definedName name="Z_A0AC4B42_5259_11D4_B5FE_00C04FC949BF_.wvu.Cols" localSheetId="99" hidden="1">#REF!,#REF!,#REF!,#REF!</definedName>
    <definedName name="Z_A0AC4B42_5259_11D4_B5FE_00C04FC949BF_.wvu.Cols" localSheetId="101" hidden="1">#REF!,#REF!,#REF!,#REF!</definedName>
    <definedName name="Z_A0AC4B42_5259_11D4_B5FE_00C04FC949BF_.wvu.Cols" hidden="1">#REF!,#REF!,#REF!,#REF!</definedName>
    <definedName name="Z_A0AC4B42_5259_11D4_B5FE_00C04FC949BF_.wvu.FilterData" localSheetId="100" hidden="1">#REF!</definedName>
    <definedName name="Z_A0AC4B42_5259_11D4_B5FE_00C04FC949BF_.wvu.FilterData" localSheetId="88" hidden="1">#REF!</definedName>
    <definedName name="Z_A0AC4B42_5259_11D4_B5FE_00C04FC949BF_.wvu.FilterData" localSheetId="89" hidden="1">#REF!</definedName>
    <definedName name="Z_A0AC4B42_5259_11D4_B5FE_00C04FC949BF_.wvu.FilterData" localSheetId="90" hidden="1">#REF!</definedName>
    <definedName name="Z_A0AC4B42_5259_11D4_B5FE_00C04FC949BF_.wvu.FilterData" localSheetId="91" hidden="1">#REF!</definedName>
    <definedName name="Z_A0AC4B42_5259_11D4_B5FE_00C04FC949BF_.wvu.FilterData" localSheetId="92" hidden="1">#REF!</definedName>
    <definedName name="Z_A0AC4B42_5259_11D4_B5FE_00C04FC949BF_.wvu.FilterData" localSheetId="93" hidden="1">#REF!</definedName>
    <definedName name="Z_A0AC4B42_5259_11D4_B5FE_00C04FC949BF_.wvu.FilterData" localSheetId="94" hidden="1">#REF!</definedName>
    <definedName name="Z_A0AC4B42_5259_11D4_B5FE_00C04FC949BF_.wvu.FilterData" localSheetId="95" hidden="1">#REF!</definedName>
    <definedName name="Z_A0AC4B42_5259_11D4_B5FE_00C04FC949BF_.wvu.FilterData" localSheetId="96" hidden="1">#REF!</definedName>
    <definedName name="Z_A0AC4B42_5259_11D4_B5FE_00C04FC949BF_.wvu.FilterData" localSheetId="97" hidden="1">#REF!</definedName>
    <definedName name="Z_A0AC4B42_5259_11D4_B5FE_00C04FC949BF_.wvu.FilterData" localSheetId="98" hidden="1">#REF!</definedName>
    <definedName name="Z_A0AC4B42_5259_11D4_B5FE_00C04FC949BF_.wvu.FilterData" localSheetId="99" hidden="1">#REF!</definedName>
    <definedName name="Z_A0AC4B42_5259_11D4_B5FE_00C04FC949BF_.wvu.FilterData" localSheetId="101" hidden="1">#REF!</definedName>
    <definedName name="Z_A0AC4B42_5259_11D4_B5FE_00C04FC949BF_.wvu.FilterData" hidden="1">#REF!</definedName>
    <definedName name="Z_A0AC4B42_5259_11D4_B5FE_00C04FC949BF_.wvu.PrintArea" localSheetId="100" hidden="1">#REF!</definedName>
    <definedName name="Z_A0AC4B42_5259_11D4_B5FE_00C04FC949BF_.wvu.PrintArea" localSheetId="88" hidden="1">#REF!</definedName>
    <definedName name="Z_A0AC4B42_5259_11D4_B5FE_00C04FC949BF_.wvu.PrintArea" localSheetId="89" hidden="1">#REF!</definedName>
    <definedName name="Z_A0AC4B42_5259_11D4_B5FE_00C04FC949BF_.wvu.PrintArea" localSheetId="90" hidden="1">#REF!</definedName>
    <definedName name="Z_A0AC4B42_5259_11D4_B5FE_00C04FC949BF_.wvu.PrintArea" localSheetId="91" hidden="1">#REF!</definedName>
    <definedName name="Z_A0AC4B42_5259_11D4_B5FE_00C04FC949BF_.wvu.PrintArea" localSheetId="92" hidden="1">#REF!</definedName>
    <definedName name="Z_A0AC4B42_5259_11D4_B5FE_00C04FC949BF_.wvu.PrintArea" localSheetId="93" hidden="1">#REF!</definedName>
    <definedName name="Z_A0AC4B42_5259_11D4_B5FE_00C04FC949BF_.wvu.PrintArea" localSheetId="94" hidden="1">#REF!</definedName>
    <definedName name="Z_A0AC4B42_5259_11D4_B5FE_00C04FC949BF_.wvu.PrintArea" localSheetId="95" hidden="1">#REF!</definedName>
    <definedName name="Z_A0AC4B42_5259_11D4_B5FE_00C04FC949BF_.wvu.PrintArea" localSheetId="96" hidden="1">#REF!</definedName>
    <definedName name="Z_A0AC4B42_5259_11D4_B5FE_00C04FC949BF_.wvu.PrintArea" localSheetId="97" hidden="1">#REF!</definedName>
    <definedName name="Z_A0AC4B42_5259_11D4_B5FE_00C04FC949BF_.wvu.PrintArea" localSheetId="98" hidden="1">#REF!</definedName>
    <definedName name="Z_A0AC4B42_5259_11D4_B5FE_00C04FC949BF_.wvu.PrintArea" localSheetId="99" hidden="1">#REF!</definedName>
    <definedName name="Z_A0AC4B42_5259_11D4_B5FE_00C04FC949BF_.wvu.PrintArea" localSheetId="101" hidden="1">#REF!</definedName>
    <definedName name="Z_A0AC4B42_5259_11D4_B5FE_00C04FC949BF_.wvu.PrintArea" hidden="1">#REF!</definedName>
    <definedName name="Z_A0AC4B42_5259_11D4_B5FE_00C04FC949BF_.wvu.PrintTitles" localSheetId="100" hidden="1">#REF!</definedName>
    <definedName name="Z_A0AC4B42_5259_11D4_B5FE_00C04FC949BF_.wvu.PrintTitles" localSheetId="88" hidden="1">#REF!</definedName>
    <definedName name="Z_A0AC4B42_5259_11D4_B5FE_00C04FC949BF_.wvu.PrintTitles" localSheetId="89" hidden="1">#REF!</definedName>
    <definedName name="Z_A0AC4B42_5259_11D4_B5FE_00C04FC949BF_.wvu.PrintTitles" localSheetId="90" hidden="1">#REF!</definedName>
    <definedName name="Z_A0AC4B42_5259_11D4_B5FE_00C04FC949BF_.wvu.PrintTitles" localSheetId="91" hidden="1">#REF!</definedName>
    <definedName name="Z_A0AC4B42_5259_11D4_B5FE_00C04FC949BF_.wvu.PrintTitles" localSheetId="92" hidden="1">#REF!</definedName>
    <definedName name="Z_A0AC4B42_5259_11D4_B5FE_00C04FC949BF_.wvu.PrintTitles" localSheetId="93" hidden="1">#REF!</definedName>
    <definedName name="Z_A0AC4B42_5259_11D4_B5FE_00C04FC949BF_.wvu.PrintTitles" localSheetId="94" hidden="1">#REF!</definedName>
    <definedName name="Z_A0AC4B42_5259_11D4_B5FE_00C04FC949BF_.wvu.PrintTitles" localSheetId="95" hidden="1">#REF!</definedName>
    <definedName name="Z_A0AC4B42_5259_11D4_B5FE_00C04FC949BF_.wvu.PrintTitles" localSheetId="96" hidden="1">#REF!</definedName>
    <definedName name="Z_A0AC4B42_5259_11D4_B5FE_00C04FC949BF_.wvu.PrintTitles" localSheetId="97" hidden="1">#REF!</definedName>
    <definedName name="Z_A0AC4B42_5259_11D4_B5FE_00C04FC949BF_.wvu.PrintTitles" localSheetId="98" hidden="1">#REF!</definedName>
    <definedName name="Z_A0AC4B42_5259_11D4_B5FE_00C04FC949BF_.wvu.PrintTitles" localSheetId="99" hidden="1">#REF!</definedName>
    <definedName name="Z_A0AC4B42_5259_11D4_B5FE_00C04FC949BF_.wvu.PrintTitles" localSheetId="101" hidden="1">#REF!</definedName>
    <definedName name="Z_A0AC4B42_5259_11D4_B5FE_00C04FC949BF_.wvu.PrintTitles" hidden="1">#REF!</definedName>
    <definedName name="Z_A0AC4B42_5259_11D4_B5FE_00C04FC949BF_.wvu.Rows" localSheetId="100" hidden="1">#REF!,#REF!,#REF!,#REF!,#REF!,#REF!,#REF!</definedName>
    <definedName name="Z_A0AC4B42_5259_11D4_B5FE_00C04FC949BF_.wvu.Rows" localSheetId="88" hidden="1">#REF!,#REF!,#REF!,#REF!,#REF!,#REF!,#REF!</definedName>
    <definedName name="Z_A0AC4B42_5259_11D4_B5FE_00C04FC949BF_.wvu.Rows" localSheetId="89" hidden="1">#REF!,#REF!,#REF!,#REF!,#REF!,#REF!,#REF!</definedName>
    <definedName name="Z_A0AC4B42_5259_11D4_B5FE_00C04FC949BF_.wvu.Rows" localSheetId="90" hidden="1">#REF!,#REF!,#REF!,#REF!,#REF!,#REF!,#REF!</definedName>
    <definedName name="Z_A0AC4B42_5259_11D4_B5FE_00C04FC949BF_.wvu.Rows" localSheetId="91" hidden="1">#REF!,#REF!,#REF!,#REF!,#REF!,#REF!,#REF!</definedName>
    <definedName name="Z_A0AC4B42_5259_11D4_B5FE_00C04FC949BF_.wvu.Rows" localSheetId="92" hidden="1">#REF!,#REF!,#REF!,#REF!,#REF!,#REF!,#REF!</definedName>
    <definedName name="Z_A0AC4B42_5259_11D4_B5FE_00C04FC949BF_.wvu.Rows" localSheetId="93" hidden="1">#REF!,#REF!,#REF!,#REF!,#REF!,#REF!,#REF!</definedName>
    <definedName name="Z_A0AC4B42_5259_11D4_B5FE_00C04FC949BF_.wvu.Rows" localSheetId="94" hidden="1">#REF!,#REF!,#REF!,#REF!,#REF!,#REF!,#REF!</definedName>
    <definedName name="Z_A0AC4B42_5259_11D4_B5FE_00C04FC949BF_.wvu.Rows" localSheetId="95" hidden="1">#REF!,#REF!,#REF!,#REF!,#REF!,#REF!,#REF!</definedName>
    <definedName name="Z_A0AC4B42_5259_11D4_B5FE_00C04FC949BF_.wvu.Rows" localSheetId="96" hidden="1">#REF!,#REF!,#REF!,#REF!,#REF!,#REF!,#REF!</definedName>
    <definedName name="Z_A0AC4B42_5259_11D4_B5FE_00C04FC949BF_.wvu.Rows" localSheetId="97" hidden="1">#REF!,#REF!,#REF!,#REF!,#REF!,#REF!,#REF!</definedName>
    <definedName name="Z_A0AC4B42_5259_11D4_B5FE_00C04FC949BF_.wvu.Rows" localSheetId="98" hidden="1">#REF!,#REF!,#REF!,#REF!,#REF!,#REF!,#REF!</definedName>
    <definedName name="Z_A0AC4B42_5259_11D4_B5FE_00C04FC949BF_.wvu.Rows" localSheetId="99" hidden="1">#REF!,#REF!,#REF!,#REF!,#REF!,#REF!,#REF!</definedName>
    <definedName name="Z_A0AC4B42_5259_11D4_B5FE_00C04FC949BF_.wvu.Rows" localSheetId="101" hidden="1">#REF!,#REF!,#REF!,#REF!,#REF!,#REF!,#REF!</definedName>
    <definedName name="Z_A0AC4B42_5259_11D4_B5FE_00C04FC949BF_.wvu.Rows" hidden="1">#REF!,#REF!,#REF!,#REF!,#REF!,#REF!,#REF!</definedName>
    <definedName name="Z_A287F217_0431_4F11_8635_FD985858D373_.wvu.FilterData" localSheetId="8" hidden="1">'Лот № 8 МРТ'!$A$18:$L$21</definedName>
    <definedName name="Z_D193FE93_EAAD_4815_BE61_4CDE4CC97B62_.wvu.FilterData" localSheetId="9" hidden="1">'Лот № 9 Клапан'!$A$18:$L$20</definedName>
    <definedName name="ааа" localSheetId="101" hidden="1">{#N/A,#N/A,TRUE,"Фин.рез"}</definedName>
    <definedName name="ааа" hidden="1">{#N/A,#N/A,TRUE,"Фин.рез"}</definedName>
    <definedName name="аааа" localSheetId="101" hidden="1">{#N/A,#N/A,TRUE,"Фин.рез"}</definedName>
    <definedName name="аааа" hidden="1">{#N/A,#N/A,TRUE,"Фин.рез"}</definedName>
    <definedName name="аааааа" localSheetId="101" hidden="1">{#N/A,#N/A,TRUE,"Фин.рез"}</definedName>
    <definedName name="аааааа" hidden="1">{#N/A,#N/A,TRUE,"Фин.рез"}</definedName>
    <definedName name="аап" localSheetId="101" hidden="1">{#N/A,#N/A,TRUE,"Фин.рез"}</definedName>
    <definedName name="аап" hidden="1">{#N/A,#N/A,TRUE,"Фин.рез"}</definedName>
    <definedName name="авк" localSheetId="101" hidden="1">{"glc1",#N/A,FALSE,"GLC";"glc2",#N/A,FALSE,"GLC";"glc3",#N/A,FALSE,"GLC";"glc4",#N/A,FALSE,"GLC";"glc5",#N/A,FALSE,"GLC"}</definedName>
    <definedName name="авк" hidden="1">{"glc1",#N/A,FALSE,"GLC";"glc2",#N/A,FALSE,"GLC";"glc3",#N/A,FALSE,"GLC";"glc4",#N/A,FALSE,"GLC";"glc5",#N/A,FALSE,"GLC"}</definedName>
    <definedName name="аоыао" localSheetId="101" hidden="1">{#N/A,#N/A,TRUE,"Лист1";#N/A,#N/A,TRUE,"Лист2";#N/A,#N/A,TRUE,"Лист3"}</definedName>
    <definedName name="аоыао" hidden="1">{#N/A,#N/A,TRUE,"Лист1";#N/A,#N/A,TRUE,"Лист2";#N/A,#N/A,TRUE,"Лист3"}</definedName>
    <definedName name="аыоыа" localSheetId="101" hidden="1">{#N/A,#N/A,TRUE,"Лист1";#N/A,#N/A,TRUE,"Лист2";#N/A,#N/A,TRUE,"Лист3"}</definedName>
    <definedName name="аыоыа" hidden="1">{#N/A,#N/A,TRUE,"Лист1";#N/A,#N/A,TRUE,"Лист2";#N/A,#N/A,TRUE,"Лист3"}</definedName>
    <definedName name="ббло" localSheetId="101" hidden="1">{#N/A,#N/A,TRUE,"Фин.рез"}</definedName>
    <definedName name="ббло" hidden="1">{#N/A,#N/A,TRUE,"Фин.рез"}</definedName>
    <definedName name="бюж" localSheetId="101" hidden="1">{"glc1",#N/A,FALSE,"GLC";"glc2",#N/A,FALSE,"GLC";"glc3",#N/A,FALSE,"GLC";"glc4",#N/A,FALSE,"GLC";"glc5",#N/A,FALSE,"GLC"}</definedName>
    <definedName name="бюж" hidden="1">{"glc1",#N/A,FALSE,"GLC";"glc2",#N/A,FALSE,"GLC";"glc3",#N/A,FALSE,"GLC";"glc4",#N/A,FALSE,"GLC";"glc5",#N/A,FALSE,"GLC"}</definedName>
    <definedName name="вввввввв" localSheetId="101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пап" localSheetId="101" hidden="1">{#N/A,#N/A,TRUE,"Фин.рез"}</definedName>
    <definedName name="впап" hidden="1">{#N/A,#N/A,TRUE,"Фин.рез"}</definedName>
    <definedName name="вс" localSheetId="101" hidden="1">{#N/A,#N/A,FALSE,"Aging Summary";#N/A,#N/A,FALSE,"Ratio Analysis";#N/A,#N/A,FALSE,"Test 120 Day Accts";#N/A,#N/A,FALSE,"Tickmarks"}</definedName>
    <definedName name="вс" hidden="1">{#N/A,#N/A,FALSE,"Aging Summary";#N/A,#N/A,FALSE,"Ratio Analysis";#N/A,#N/A,FALSE,"Test 120 Day Accts";#N/A,#N/A,FALSE,"Tickmarks"}</definedName>
    <definedName name="вуув" localSheetId="101" hidden="1">{#N/A,#N/A,TRUE,"Лист1";#N/A,#N/A,TRUE,"Лист2";#N/A,#N/A,TRUE,"Лист3"}</definedName>
    <definedName name="вуув" hidden="1">{#N/A,#N/A,TRUE,"Лист1";#N/A,#N/A,TRUE,"Лист2";#N/A,#N/A,TRUE,"Лист3"}</definedName>
    <definedName name="вып" localSheetId="101" hidden="1">{#N/A,#N/A,TRUE,"Income Statement";#N/A,#N/A,TRUE,"Balance Sheet";#N/A,#N/A,TRUE,"Statement of Cash Flows";#N/A,#N/A,TRUE,"Key Indicators";#N/A,#N/A,TRUE,"Other (Income) Expense"}</definedName>
    <definedName name="вып" hidden="1">{#N/A,#N/A,TRUE,"Income Statement";#N/A,#N/A,TRUE,"Balance Sheet";#N/A,#N/A,TRUE,"Statement of Cash Flows";#N/A,#N/A,TRUE,"Key Indicators";#N/A,#N/A,TRUE,"Other (Income) Expense"}</definedName>
    <definedName name="ггш" localSheetId="101" hidden="1">{"assets",#N/A,FALSE,"historicBS";"liab",#N/A,FALSE,"historicBS";"is",#N/A,FALSE,"historicIS";"ratios",#N/A,FALSE,"ratios"}</definedName>
    <definedName name="ггш" hidden="1">{"assets",#N/A,FALSE,"historicBS";"liab",#N/A,FALSE,"historicBS";"is",#N/A,FALSE,"historicIS";"ratios",#N/A,FALSE,"ratios"}</definedName>
    <definedName name="грприрцфв00ав98" localSheetId="101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localSheetId="101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дд" localSheetId="100" hidden="1">#REF!</definedName>
    <definedName name="дд" localSheetId="88" hidden="1">#REF!</definedName>
    <definedName name="дд" localSheetId="89" hidden="1">#REF!</definedName>
    <definedName name="дд" localSheetId="90" hidden="1">#REF!</definedName>
    <definedName name="дд" localSheetId="91" hidden="1">#REF!</definedName>
    <definedName name="дд" localSheetId="92" hidden="1">#REF!</definedName>
    <definedName name="дд" localSheetId="93" hidden="1">#REF!</definedName>
    <definedName name="дд" localSheetId="94" hidden="1">#REF!</definedName>
    <definedName name="дд" localSheetId="95" hidden="1">#REF!</definedName>
    <definedName name="дд" localSheetId="96" hidden="1">#REF!</definedName>
    <definedName name="дд" localSheetId="97" hidden="1">#REF!</definedName>
    <definedName name="дд" localSheetId="98" hidden="1">#REF!</definedName>
    <definedName name="дд" localSheetId="99" hidden="1">#REF!</definedName>
    <definedName name="дд" localSheetId="101" hidden="1">#REF!</definedName>
    <definedName name="дд" hidden="1">#REF!</definedName>
    <definedName name="дддд" localSheetId="100" hidden="1">#REF!</definedName>
    <definedName name="дддд" localSheetId="88" hidden="1">#REF!</definedName>
    <definedName name="дддд" localSheetId="89" hidden="1">#REF!</definedName>
    <definedName name="дддд" localSheetId="90" hidden="1">#REF!</definedName>
    <definedName name="дддд" localSheetId="91" hidden="1">#REF!</definedName>
    <definedName name="дддд" localSheetId="92" hidden="1">#REF!</definedName>
    <definedName name="дддд" localSheetId="93" hidden="1">#REF!</definedName>
    <definedName name="дддд" localSheetId="94" hidden="1">#REF!</definedName>
    <definedName name="дддд" localSheetId="95" hidden="1">#REF!</definedName>
    <definedName name="дддд" localSheetId="96" hidden="1">#REF!</definedName>
    <definedName name="дддд" localSheetId="97" hidden="1">#REF!</definedName>
    <definedName name="дддд" localSheetId="98" hidden="1">#REF!</definedName>
    <definedName name="дддд" localSheetId="99" hidden="1">#REF!</definedName>
    <definedName name="дддд" localSheetId="101" hidden="1">#REF!</definedName>
    <definedName name="дддд" hidden="1">#REF!</definedName>
    <definedName name="дщш" localSheetId="101" hidden="1">{"assets",#N/A,FALSE,"historicBS";"liab",#N/A,FALSE,"historicBS";"is",#N/A,FALSE,"historicIS";"ratios",#N/A,FALSE,"ratios"}</definedName>
    <definedName name="дщш" hidden="1">{"assets",#N/A,FALSE,"historicBS";"liab",#N/A,FALSE,"historicBS";"is",#N/A,FALSE,"historicIS";"ratios",#N/A,FALSE,"ratios"}</definedName>
    <definedName name="екнг" localSheetId="101" hidden="1">{"glc1",#N/A,FALSE,"GLC";"glc2",#N/A,FALSE,"GLC";"glc3",#N/A,FALSE,"GLC";"glc4",#N/A,FALSE,"GLC";"glc5",#N/A,FALSE,"GLC"}</definedName>
    <definedName name="екнг" hidden="1">{"glc1",#N/A,FALSE,"GLC";"glc2",#N/A,FALSE,"GLC";"glc3",#N/A,FALSE,"GLC";"glc4",#N/A,FALSE,"GLC";"glc5",#N/A,FALSE,"GLC"}</definedName>
    <definedName name="еку" localSheetId="101" hidden="1">{"glc1",#N/A,FALSE,"GLC";"glc2",#N/A,FALSE,"GLC";"glc3",#N/A,FALSE,"GLC";"glc4",#N/A,FALSE,"GLC";"glc5",#N/A,FALSE,"GLC"}</definedName>
    <definedName name="еку" hidden="1">{"glc1",#N/A,FALSE,"GLC";"glc2",#N/A,FALSE,"GLC";"glc3",#N/A,FALSE,"GLC";"glc4",#N/A,FALSE,"GLC";"glc5",#N/A,FALSE,"GLC"}</definedName>
    <definedName name="иии" localSheetId="101" hidden="1">{#N/A,#N/A,TRUE,"Фин.рез"}</definedName>
    <definedName name="иии" hidden="1">{#N/A,#N/A,TRUE,"Фин.рез"}</definedName>
    <definedName name="иииии" localSheetId="101" hidden="1">{"glc1",#N/A,FALSE,"GLC";"glc2",#N/A,FALSE,"GLC";"glc3",#N/A,FALSE,"GLC";"glc4",#N/A,FALSE,"GLC";"glc5",#N/A,FALSE,"GLC"}</definedName>
    <definedName name="иииии" hidden="1">{"glc1",#N/A,FALSE,"GLC";"glc2",#N/A,FALSE,"GLC";"glc3",#N/A,FALSE,"GLC";"glc4",#N/A,FALSE,"GLC";"glc5",#N/A,FALSE,"GLC"}</definedName>
    <definedName name="индцкавг98" localSheetId="101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йцукен" localSheetId="101" hidden="1">{"assets",#N/A,FALSE,"historicBS";"liab",#N/A,FALSE,"historicBS";"is",#N/A,FALSE,"historicIS";"ratios",#N/A,FALSE,"ratios"}</definedName>
    <definedName name="йцукен" hidden="1">{"assets",#N/A,FALSE,"historicBS";"liab",#N/A,FALSE,"historicBS";"is",#N/A,FALSE,"historicIS";"ratios",#N/A,FALSE,"ratios"}</definedName>
    <definedName name="йцукенгш" localSheetId="101" hidden="1">{"glcbs",#N/A,FALSE,"GLCBS";"glccsbs",#N/A,FALSE,"GLCCSBS";"glcis",#N/A,FALSE,"GLCIS";"glccsis",#N/A,FALSE,"GLCCSIS";"glcrat1",#N/A,FALSE,"GLC-ratios1"}</definedName>
    <definedName name="йцукенгш" hidden="1">{"glcbs",#N/A,FALSE,"GLCBS";"glccsbs",#N/A,FALSE,"GLCCSBS";"glcis",#N/A,FALSE,"GLCIS";"glccsis",#N/A,FALSE,"GLCCSIS";"glcrat1",#N/A,FALSE,"GLC-ratios1"}</definedName>
    <definedName name="кеппппппппппп" localSheetId="101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опия" localSheetId="101" hidden="1">{"glc1",#N/A,FALSE,"GLC";"glc2",#N/A,FALSE,"GLC";"glc3",#N/A,FALSE,"GLC";"glc4",#N/A,FALSE,"GLC";"glc5",#N/A,FALSE,"GLC"}</definedName>
    <definedName name="копия" hidden="1">{"glc1",#N/A,FALSE,"GLC";"glc2",#N/A,FALSE,"GLC";"glc3",#N/A,FALSE,"GLC";"glc4",#N/A,FALSE,"GLC";"glc5",#N/A,FALSE,"GLC"}</definedName>
    <definedName name="ллллл" localSheetId="100" hidden="1">#REF!</definedName>
    <definedName name="ллллл" localSheetId="88" hidden="1">#REF!</definedName>
    <definedName name="ллллл" localSheetId="89" hidden="1">#REF!</definedName>
    <definedName name="ллллл" localSheetId="90" hidden="1">#REF!</definedName>
    <definedName name="ллллл" localSheetId="91" hidden="1">#REF!</definedName>
    <definedName name="ллллл" localSheetId="92" hidden="1">#REF!</definedName>
    <definedName name="ллллл" localSheetId="93" hidden="1">#REF!</definedName>
    <definedName name="ллллл" localSheetId="94" hidden="1">#REF!</definedName>
    <definedName name="ллллл" localSheetId="95" hidden="1">#REF!</definedName>
    <definedName name="ллллл" localSheetId="96" hidden="1">#REF!</definedName>
    <definedName name="ллллл" localSheetId="97" hidden="1">#REF!</definedName>
    <definedName name="ллллл" localSheetId="98" hidden="1">#REF!</definedName>
    <definedName name="ллллл" localSheetId="99" hidden="1">#REF!</definedName>
    <definedName name="ллллл" localSheetId="101" hidden="1">#REF!</definedName>
    <definedName name="ллллл" hidden="1">#REF!</definedName>
    <definedName name="льд" localSheetId="101" hidden="1">{"glc1",#N/A,FALSE,"GLC";"glc2",#N/A,FALSE,"GLC";"glc3",#N/A,FALSE,"GLC";"glc4",#N/A,FALSE,"GLC";"glc5",#N/A,FALSE,"GLC"}</definedName>
    <definedName name="льд" hidden="1">{"glc1",#N/A,FALSE,"GLC";"glc2",#N/A,FALSE,"GLC";"glc3",#N/A,FALSE,"GLC";"glc4",#N/A,FALSE,"GLC";"glc5",#N/A,FALSE,"GLC"}</definedName>
    <definedName name="март" localSheetId="101" hidden="1">{#N/A,#N/A,TRUE,"Фин.рез"}</definedName>
    <definedName name="март" hidden="1">{#N/A,#N/A,TRUE,"Фин.рез"}</definedName>
    <definedName name="мит" localSheetId="101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мит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ммм" localSheetId="101" hidden="1">{"assets",#N/A,FALSE,"historicBS";"liab",#N/A,FALSE,"historicBS";"is",#N/A,FALSE,"historicIS";"ratios",#N/A,FALSE,"ratios"}</definedName>
    <definedName name="ммм" hidden="1">{"assets",#N/A,FALSE,"historicBS";"liab",#N/A,FALSE,"historicBS";"is",#N/A,FALSE,"historicIS";"ratios",#N/A,FALSE,"ratios"}</definedName>
    <definedName name="мммм" localSheetId="101" hidden="1">{"glcbs",#N/A,FALSE,"GLCBS";"glccsbs",#N/A,FALSE,"GLCCSBS";"glcis",#N/A,FALSE,"GLCIS";"glccsis",#N/A,FALSE,"GLCCSIS";"glcrat1",#N/A,FALSE,"GLC-ratios1"}</definedName>
    <definedName name="мммм" hidden="1">{"glcbs",#N/A,FALSE,"GLCBS";"glccsbs",#N/A,FALSE,"GLCCSBS";"glcis",#N/A,FALSE,"GLCIS";"glccsis",#N/A,FALSE,"GLCCSIS";"glcrat1",#N/A,FALSE,"GLC-ratios1"}</definedName>
    <definedName name="нгш" localSheetId="101" hidden="1">{#N/A,#N/A,FALSE,"Aging Summary";#N/A,#N/A,FALSE,"Ratio Analysis";#N/A,#N/A,FALSE,"Test 120 Day Accts";#N/A,#N/A,FALSE,"Tickmarks"}</definedName>
    <definedName name="нгш" hidden="1">{#N/A,#N/A,FALSE,"Aging Summary";#N/A,#N/A,FALSE,"Ratio Analysis";#N/A,#N/A,FALSE,"Test 120 Day Accts";#N/A,#N/A,FALSE,"Tickmarks"}</definedName>
    <definedName name="ннн" localSheetId="101" hidden="1">{#N/A,#N/A,TRUE,"Фин.рез"}</definedName>
    <definedName name="ннн" hidden="1">{#N/A,#N/A,TRUE,"Фин.рез"}</definedName>
    <definedName name="ноя" localSheetId="101" hidden="1">{#N/A,#N/A,TRUE,"Фин.рез"}</definedName>
    <definedName name="ноя" hidden="1">{#N/A,#N/A,TRUE,"Фин.рез"}</definedName>
    <definedName name="_xlnm.Print_Area" localSheetId="26">'Лот № 26 Насосы'!$A$1:$L$86</definedName>
    <definedName name="_xlnm.Print_Area" localSheetId="27">'Лот № 27 Двигатели'!$A$1:$L$60</definedName>
    <definedName name="_xlnm.Print_Area" localSheetId="28">'Лот № 28 Станки'!$A$1:$L$37</definedName>
    <definedName name="_xlnm.Print_Area" localSheetId="0">СВОД!$A$1:$G$102</definedName>
    <definedName name="ожид.ТО" localSheetId="101" hidden="1">{#N/A,#N/A,TRUE,"Фин.рез"}</definedName>
    <definedName name="ожид.ТО" hidden="1">{#N/A,#N/A,TRUE,"Фин.рез"}</definedName>
    <definedName name="олд" localSheetId="101" hidden="1">{#N/A,#N/A,FALSE,"Aging Summary";#N/A,#N/A,FALSE,"Ratio Analysis";#N/A,#N/A,FALSE,"Test 120 Day Accts";#N/A,#N/A,FALSE,"Tickmarks"}</definedName>
    <definedName name="олд" hidden="1">{#N/A,#N/A,FALSE,"Aging Summary";#N/A,#N/A,FALSE,"Ratio Analysis";#N/A,#N/A,FALSE,"Test 120 Day Accts";#N/A,#N/A,FALSE,"Tickmarks"}</definedName>
    <definedName name="оооо" localSheetId="101" hidden="1">{#N/A,#N/A,TRUE,"Фин.рез"}</definedName>
    <definedName name="оооо" hidden="1">{#N/A,#N/A,TRUE,"Фин.рез"}</definedName>
    <definedName name="ори" localSheetId="101" hidden="1">{"glc1",#N/A,FALSE,"GLC";"glc2",#N/A,FALSE,"GLC";"glc3",#N/A,FALSE,"GLC";"glc4",#N/A,FALSE,"GLC";"glc5",#N/A,FALSE,"GLC"}</definedName>
    <definedName name="ори" hidden="1">{"glc1",#N/A,FALSE,"GLC";"glc2",#N/A,FALSE,"GLC";"glc3",#N/A,FALSE,"GLC";"glc4",#N/A,FALSE,"GLC";"glc5",#N/A,FALSE,"GLC"}</definedName>
    <definedName name="пеп" localSheetId="101" hidden="1">{#N/A,#N/A,TRUE,"Фин.рез"}</definedName>
    <definedName name="пеп" hidden="1">{#N/A,#N/A,TRUE,"Фин.рез"}</definedName>
    <definedName name="ппр" localSheetId="101" hidden="1">{#N/A,#N/A,TRUE,"Фин.рез"}</definedName>
    <definedName name="ппр" hidden="1">{#N/A,#N/A,TRUE,"Фин.рез"}</definedName>
    <definedName name="прибыль3" localSheetId="101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рап" localSheetId="101" hidden="1">{#N/A,#N/A,TRUE,"Фин.рез"}</definedName>
    <definedName name="рап" hidden="1">{#N/A,#N/A,TRUE,"Фин.рез"}</definedName>
    <definedName name="рис1" localSheetId="101" hidden="1">{#N/A,#N/A,TRUE,"Лист1";#N/A,#N/A,TRUE,"Лист2";#N/A,#N/A,TRUE,"Лист3"}</definedName>
    <definedName name="рис1" hidden="1">{#N/A,#N/A,TRUE,"Лист1";#N/A,#N/A,TRUE,"Лист2";#N/A,#N/A,TRUE,"Лист3"}</definedName>
    <definedName name="РО" localSheetId="100" hidden="1">#REF!</definedName>
    <definedName name="РО" localSheetId="88" hidden="1">#REF!</definedName>
    <definedName name="РО" localSheetId="89" hidden="1">#REF!</definedName>
    <definedName name="РО" localSheetId="90" hidden="1">#REF!</definedName>
    <definedName name="РО" localSheetId="91" hidden="1">#REF!</definedName>
    <definedName name="РО" localSheetId="92" hidden="1">#REF!</definedName>
    <definedName name="РО" localSheetId="93" hidden="1">#REF!</definedName>
    <definedName name="РО" localSheetId="94" hidden="1">#REF!</definedName>
    <definedName name="РО" localSheetId="95" hidden="1">#REF!</definedName>
    <definedName name="РО" localSheetId="96" hidden="1">#REF!</definedName>
    <definedName name="РО" localSheetId="97" hidden="1">#REF!</definedName>
    <definedName name="РО" localSheetId="98" hidden="1">#REF!</definedName>
    <definedName name="РО" localSheetId="99" hidden="1">#REF!</definedName>
    <definedName name="РО" localSheetId="101" hidden="1">#REF!</definedName>
    <definedName name="РО" hidden="1">#REF!</definedName>
    <definedName name="рол" localSheetId="101" hidden="1">{#N/A,#N/A,TRUE,"Фин.рез"}</definedName>
    <definedName name="рол" hidden="1">{#N/A,#N/A,TRUE,"Фин.рез"}</definedName>
    <definedName name="РОО" localSheetId="100" hidden="1">#REF!</definedName>
    <definedName name="РОО" localSheetId="88" hidden="1">#REF!</definedName>
    <definedName name="РОО" localSheetId="89" hidden="1">#REF!</definedName>
    <definedName name="РОО" localSheetId="90" hidden="1">#REF!</definedName>
    <definedName name="РОО" localSheetId="91" hidden="1">#REF!</definedName>
    <definedName name="РОО" localSheetId="92" hidden="1">#REF!</definedName>
    <definedName name="РОО" localSheetId="93" hidden="1">#REF!</definedName>
    <definedName name="РОО" localSheetId="94" hidden="1">#REF!</definedName>
    <definedName name="РОО" localSheetId="95" hidden="1">#REF!</definedName>
    <definedName name="РОО" localSheetId="96" hidden="1">#REF!</definedName>
    <definedName name="РОО" localSheetId="97" hidden="1">#REF!</definedName>
    <definedName name="РОО" localSheetId="98" hidden="1">#REF!</definedName>
    <definedName name="РОО" localSheetId="99" hidden="1">#REF!</definedName>
    <definedName name="РОО" localSheetId="101" hidden="1">#REF!</definedName>
    <definedName name="РОО" hidden="1">#REF!</definedName>
    <definedName name="РООО" localSheetId="100" hidden="1">#REF!</definedName>
    <definedName name="РООО" localSheetId="88" hidden="1">#REF!</definedName>
    <definedName name="РООО" localSheetId="89" hidden="1">#REF!</definedName>
    <definedName name="РООО" localSheetId="90" hidden="1">#REF!</definedName>
    <definedName name="РООО" localSheetId="91" hidden="1">#REF!</definedName>
    <definedName name="РООО" localSheetId="92" hidden="1">#REF!</definedName>
    <definedName name="РООО" localSheetId="93" hidden="1">#REF!</definedName>
    <definedName name="РООО" localSheetId="94" hidden="1">#REF!</definedName>
    <definedName name="РООО" localSheetId="95" hidden="1">#REF!</definedName>
    <definedName name="РООО" localSheetId="96" hidden="1">#REF!</definedName>
    <definedName name="РООО" localSheetId="97" hidden="1">#REF!</definedName>
    <definedName name="РООО" localSheetId="98" hidden="1">#REF!</definedName>
    <definedName name="РООО" localSheetId="99" hidden="1">#REF!</definedName>
    <definedName name="РООО" localSheetId="101" hidden="1">#REF!</definedName>
    <definedName name="РООО" hidden="1">#REF!</definedName>
    <definedName name="ррр" localSheetId="101" hidden="1">{#N/A,#N/A,TRUE,"Фин.рез"}</definedName>
    <definedName name="ррр" hidden="1">{#N/A,#N/A,TRUE,"Фин.рез"}</definedName>
    <definedName name="сен" localSheetId="101" hidden="1">{#N/A,#N/A,TRUE,"Фин.рез"}</definedName>
    <definedName name="сен" hidden="1">{#N/A,#N/A,TRUE,"Фин.рез"}</definedName>
    <definedName name="смета" localSheetId="100" hidden="1">#REF!,#REF!,#REF!,#REF!,#REF!,#REF!,#REF!</definedName>
    <definedName name="смета" localSheetId="88" hidden="1">#REF!,#REF!,#REF!,#REF!,#REF!,#REF!,#REF!</definedName>
    <definedName name="смета" localSheetId="89" hidden="1">#REF!,#REF!,#REF!,#REF!,#REF!,#REF!,#REF!</definedName>
    <definedName name="смета" localSheetId="90" hidden="1">#REF!,#REF!,#REF!,#REF!,#REF!,#REF!,#REF!</definedName>
    <definedName name="смета" localSheetId="91" hidden="1">#REF!,#REF!,#REF!,#REF!,#REF!,#REF!,#REF!</definedName>
    <definedName name="смета" localSheetId="92" hidden="1">#REF!,#REF!,#REF!,#REF!,#REF!,#REF!,#REF!</definedName>
    <definedName name="смета" localSheetId="93" hidden="1">#REF!,#REF!,#REF!,#REF!,#REF!,#REF!,#REF!</definedName>
    <definedName name="смета" localSheetId="94" hidden="1">#REF!,#REF!,#REF!,#REF!,#REF!,#REF!,#REF!</definedName>
    <definedName name="смета" localSheetId="95" hidden="1">#REF!,#REF!,#REF!,#REF!,#REF!,#REF!,#REF!</definedName>
    <definedName name="смета" localSheetId="96" hidden="1">#REF!,#REF!,#REF!,#REF!,#REF!,#REF!,#REF!</definedName>
    <definedName name="смета" localSheetId="97" hidden="1">#REF!,#REF!,#REF!,#REF!,#REF!,#REF!,#REF!</definedName>
    <definedName name="смета" localSheetId="98" hidden="1">#REF!,#REF!,#REF!,#REF!,#REF!,#REF!,#REF!</definedName>
    <definedName name="смета" localSheetId="99" hidden="1">#REF!,#REF!,#REF!,#REF!,#REF!,#REF!,#REF!</definedName>
    <definedName name="смета" localSheetId="101" hidden="1">#REF!,#REF!,#REF!,#REF!,#REF!,#REF!,#REF!</definedName>
    <definedName name="смета" hidden="1">#REF!,#REF!,#REF!,#REF!,#REF!,#REF!,#REF!</definedName>
    <definedName name="ссс" localSheetId="101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ссс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тп" localSheetId="101" hidden="1">{#N/A,#N/A,TRUE,"Лист1";#N/A,#N/A,TRUE,"Лист2";#N/A,#N/A,TRUE,"Лист3"}</definedName>
    <definedName name="тп" hidden="1">{#N/A,#N/A,TRUE,"Лист1";#N/A,#N/A,TRUE,"Лист2";#N/A,#N/A,TRUE,"Лист3"}</definedName>
    <definedName name="трп" localSheetId="101" hidden="1">{"glcbs",#N/A,FALSE,"GLCBS";"glccsbs",#N/A,FALSE,"GLCCSBS";"glcis",#N/A,FALSE,"GLCIS";"glccsis",#N/A,FALSE,"GLCCSIS";"glcrat1",#N/A,FALSE,"GLC-ratios1"}</definedName>
    <definedName name="трп" hidden="1">{"glcbs",#N/A,FALSE,"GLCBS";"glccsbs",#N/A,FALSE,"GLCCSBS";"glcis",#N/A,FALSE,"GLCIS";"glccsis",#N/A,FALSE,"GLCCSIS";"glcrat1",#N/A,FALSE,"GLC-ratios1"}</definedName>
    <definedName name="укеееукеееееееееееееее" localSheetId="101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н" localSheetId="101" hidden="1">{"assets",#N/A,FALSE,"historicBS";"liab",#N/A,FALSE,"historicBS";"is",#N/A,FALSE,"historicIS";"ratios",#N/A,FALSE,"ratios"}</definedName>
    <definedName name="укен" hidden="1">{"assets",#N/A,FALSE,"historicBS";"liab",#N/A,FALSE,"historicBS";"is",#N/A,FALSE,"historicIS";"ratios",#N/A,FALSE,"ratios"}</definedName>
    <definedName name="укеукеуеуе" localSheetId="101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уу" localSheetId="101" hidden="1">{#N/A,#N/A,FALSE,"Aging Summary";#N/A,#N/A,FALSE,"Ratio Analysis";#N/A,#N/A,FALSE,"Test 120 Day Accts";#N/A,#N/A,FALSE,"Tickmarks"}</definedName>
    <definedName name="ууу" hidden="1">{#N/A,#N/A,FALSE,"Aging Summary";#N/A,#N/A,FALSE,"Ratio Analysis";#N/A,#N/A,FALSE,"Test 120 Day Accts";#N/A,#N/A,FALSE,"Tickmarks"}</definedName>
    <definedName name="уцй" localSheetId="101" hidden="1">{#N/A,#N/A,FALSE,"Aging Summary";#N/A,#N/A,FALSE,"Ratio Analysis";#N/A,#N/A,FALSE,"Test 120 Day Accts";#N/A,#N/A,FALSE,"Tickmarks"}</definedName>
    <definedName name="уцй" hidden="1">{#N/A,#N/A,FALSE,"Aging Summary";#N/A,#N/A,FALSE,"Ratio Analysis";#N/A,#N/A,FALSE,"Test 120 Day Accts";#N/A,#N/A,FALSE,"Tickmarks"}</definedName>
    <definedName name="фев" localSheetId="101" hidden="1">{#N/A,#N/A,TRUE,"Фин.рез"}</definedName>
    <definedName name="фев" hidden="1">{#N/A,#N/A,TRUE,"Фин.рез"}</definedName>
    <definedName name="фп." localSheetId="100" hidden="1">#REF!,#REF!,#REF!,#REF!,#REF!,#REF!,#REF!</definedName>
    <definedName name="фп." localSheetId="88" hidden="1">#REF!,#REF!,#REF!,#REF!,#REF!,#REF!,#REF!</definedName>
    <definedName name="фп." localSheetId="89" hidden="1">#REF!,#REF!,#REF!,#REF!,#REF!,#REF!,#REF!</definedName>
    <definedName name="фп." localSheetId="90" hidden="1">#REF!,#REF!,#REF!,#REF!,#REF!,#REF!,#REF!</definedName>
    <definedName name="фп." localSheetId="91" hidden="1">#REF!,#REF!,#REF!,#REF!,#REF!,#REF!,#REF!</definedName>
    <definedName name="фп." localSheetId="92" hidden="1">#REF!,#REF!,#REF!,#REF!,#REF!,#REF!,#REF!</definedName>
    <definedName name="фп." localSheetId="93" hidden="1">#REF!,#REF!,#REF!,#REF!,#REF!,#REF!,#REF!</definedName>
    <definedName name="фп." localSheetId="94" hidden="1">#REF!,#REF!,#REF!,#REF!,#REF!,#REF!,#REF!</definedName>
    <definedName name="фп." localSheetId="95" hidden="1">#REF!,#REF!,#REF!,#REF!,#REF!,#REF!,#REF!</definedName>
    <definedName name="фп." localSheetId="96" hidden="1">#REF!,#REF!,#REF!,#REF!,#REF!,#REF!,#REF!</definedName>
    <definedName name="фп." localSheetId="97" hidden="1">#REF!,#REF!,#REF!,#REF!,#REF!,#REF!,#REF!</definedName>
    <definedName name="фп." localSheetId="98" hidden="1">#REF!,#REF!,#REF!,#REF!,#REF!,#REF!,#REF!</definedName>
    <definedName name="фп." localSheetId="99" hidden="1">#REF!,#REF!,#REF!,#REF!,#REF!,#REF!,#REF!</definedName>
    <definedName name="фп." localSheetId="101" hidden="1">#REF!,#REF!,#REF!,#REF!,#REF!,#REF!,#REF!</definedName>
    <definedName name="фп." hidden="1">#REF!,#REF!,#REF!,#REF!,#REF!,#REF!,#REF!</definedName>
    <definedName name="фыв" localSheetId="101" hidden="1">{#N/A,#N/A,TRUE,"Фин.рез"}</definedName>
    <definedName name="фыв" hidden="1">{#N/A,#N/A,TRUE,"Фин.рез"}</definedName>
    <definedName name="хзщ" localSheetId="101" hidden="1">{"glc1",#N/A,FALSE,"GLC";"glc2",#N/A,FALSE,"GLC";"glc3",#N/A,FALSE,"GLC";"glc4",#N/A,FALSE,"GLC";"glc5",#N/A,FALSE,"GLC"}</definedName>
    <definedName name="хзщ" hidden="1">{"glc1",#N/A,FALSE,"GLC";"glc2",#N/A,FALSE,"GLC";"glc3",#N/A,FALSE,"GLC";"glc4",#N/A,FALSE,"GLC";"glc5",#N/A,FALSE,"GLC"}</definedName>
    <definedName name="ХХХ" localSheetId="101" hidden="1">{"glc1",#N/A,FALSE,"GLC";"glc2",#N/A,FALSE,"GLC";"glc3",#N/A,FALSE,"GLC";"glc4",#N/A,FALSE,"GLC";"glc5",#N/A,FALSE,"GLC"}</definedName>
    <definedName name="ХХХ" hidden="1">{"glc1",#N/A,FALSE,"GLC";"glc2",#N/A,FALSE,"GLC";"glc3",#N/A,FALSE,"GLC";"glc4",#N/A,FALSE,"GLC";"glc5",#N/A,FALSE,"GLC"}</definedName>
    <definedName name="чяя" localSheetId="101" hidden="1">{"glc1",#N/A,FALSE,"GLC";"glc2",#N/A,FALSE,"GLC";"glc3",#N/A,FALSE,"GLC";"glc4",#N/A,FALSE,"GLC";"glc5",#N/A,FALSE,"GLC"}</definedName>
    <definedName name="чяя" hidden="1">{"glc1",#N/A,FALSE,"GLC";"glc2",#N/A,FALSE,"GLC";"glc3",#N/A,FALSE,"GLC";"glc4",#N/A,FALSE,"GLC";"glc5",#N/A,FALSE,"GLC"}</definedName>
    <definedName name="ыоры" localSheetId="101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ыоры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ырфер" localSheetId="101" hidden="1">{"glc1",#N/A,FALSE,"GLC";"glc2",#N/A,FALSE,"GLC";"glc3",#N/A,FALSE,"GLC";"glc4",#N/A,FALSE,"GLC";"glc5",#N/A,FALSE,"GLC"}</definedName>
    <definedName name="ырфер" hidden="1">{"glc1",#N/A,FALSE,"GLC";"glc2",#N/A,FALSE,"GLC";"glc3",#N/A,FALSE,"GLC";"glc4",#N/A,FALSE,"GLC";"glc5",#N/A,FALSE,"GLC"}</definedName>
    <definedName name="ыуаы" localSheetId="101" hidden="1">{#N/A,#N/A,TRUE,"Лист1";#N/A,#N/A,TRUE,"Лист2";#N/A,#N/A,TRUE,"Лист3"}</definedName>
    <definedName name="ыуаы" hidden="1">{#N/A,#N/A,TRUE,"Лист1";#N/A,#N/A,TRUE,"Лист2";#N/A,#N/A,TRUE,"Лист3"}</definedName>
    <definedName name="э" localSheetId="101" hidden="1">{"glc1",#N/A,FALSE,"GLC";"glc2",#N/A,FALSE,"GLC";"glc3",#N/A,FALSE,"GLC";"glc4",#N/A,FALSE,"GLC";"glc5",#N/A,FALSE,"GLC"}</definedName>
    <definedName name="э" hidden="1">{"glc1",#N/A,FALSE,"GLC";"glc2",#N/A,FALSE,"GLC";"glc3",#N/A,FALSE,"GLC";"glc4",#N/A,FALSE,"GLC";"glc5",#N/A,FALSE,"GLC"}</definedName>
  </definedNames>
  <calcPr calcId="191029"/>
  <customWorkbookViews>
    <customWorkbookView name="Латыпов Альберт Хафизович - Личное представление" guid="{19774D5F-68EA-4399-BCA1-E2CE392B5002}" mergeInterval="0" personalView="1" maximized="1" windowWidth="1916" windowHeight="775" tabRatio="947" activeSheetId="19"/>
    <customWorkbookView name="YGD\G_Andronaki - Личное представление" guid="{31AE1515-CC7D-4C1F-9174-673DDAC973ED}" mergeInterval="0" personalView="1" maximized="1" windowWidth="1916" windowHeight="735" tabRatio="993" activeSheetId="16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8" i="97" l="1"/>
  <c r="K8" i="97"/>
  <c r="K36" i="97" s="1"/>
  <c r="J9" i="97"/>
  <c r="K9" i="97"/>
  <c r="J10" i="97"/>
  <c r="K10" i="97"/>
  <c r="J11" i="97"/>
  <c r="K11" i="97"/>
  <c r="J12" i="97"/>
  <c r="K12" i="97"/>
  <c r="J13" i="97"/>
  <c r="K13" i="97"/>
  <c r="J14" i="97"/>
  <c r="K14" i="97"/>
  <c r="J15" i="97"/>
  <c r="K15" i="97"/>
  <c r="J16" i="97"/>
  <c r="K16" i="97"/>
  <c r="J17" i="97"/>
  <c r="K17" i="97"/>
  <c r="J18" i="97"/>
  <c r="K18" i="97"/>
  <c r="J19" i="97"/>
  <c r="K19" i="97"/>
  <c r="J20" i="97"/>
  <c r="K20" i="97"/>
  <c r="J21" i="97"/>
  <c r="K21" i="97"/>
  <c r="J22" i="97"/>
  <c r="K22" i="97"/>
  <c r="J23" i="97"/>
  <c r="K23" i="97"/>
  <c r="J24" i="97"/>
  <c r="K24" i="97"/>
  <c r="J25" i="97"/>
  <c r="K25" i="97"/>
  <c r="J26" i="97"/>
  <c r="K26" i="97"/>
  <c r="J27" i="97"/>
  <c r="K27" i="97"/>
  <c r="J28" i="97"/>
  <c r="K28" i="97"/>
  <c r="J29" i="97"/>
  <c r="K29" i="97"/>
  <c r="J30" i="97"/>
  <c r="K30" i="97"/>
  <c r="J31" i="97"/>
  <c r="K31" i="97"/>
  <c r="J32" i="97"/>
  <c r="K32" i="97"/>
  <c r="J33" i="97"/>
  <c r="K33" i="97"/>
  <c r="J34" i="97"/>
  <c r="K34" i="97"/>
  <c r="J35" i="97"/>
  <c r="K35" i="97"/>
  <c r="G36" i="97"/>
  <c r="H36" i="97"/>
  <c r="I36" i="97"/>
  <c r="J36" i="97"/>
  <c r="H19" i="111"/>
  <c r="J19" i="111"/>
  <c r="J20" i="111" s="1"/>
  <c r="K19" i="111"/>
  <c r="I20" i="111"/>
  <c r="K20" i="111"/>
  <c r="H19" i="110"/>
  <c r="J19" i="110"/>
  <c r="J20" i="110" s="1"/>
  <c r="K19" i="110"/>
  <c r="I20" i="110"/>
  <c r="K20" i="110"/>
  <c r="H19" i="109"/>
  <c r="J19" i="109"/>
  <c r="J22" i="109" s="1"/>
  <c r="K19" i="109"/>
  <c r="H20" i="109"/>
  <c r="J20" i="109"/>
  <c r="K20" i="109"/>
  <c r="K22" i="109" s="1"/>
  <c r="H21" i="109"/>
  <c r="J21" i="109"/>
  <c r="K21" i="109"/>
  <c r="I22" i="109"/>
  <c r="H19" i="108"/>
  <c r="J19" i="108"/>
  <c r="J21" i="108" s="1"/>
  <c r="K19" i="108"/>
  <c r="H20" i="108"/>
  <c r="J20" i="108"/>
  <c r="K20" i="108"/>
  <c r="K21" i="108" s="1"/>
  <c r="I21" i="108"/>
  <c r="H19" i="107"/>
  <c r="J19" i="107"/>
  <c r="K19" i="107"/>
  <c r="K20" i="107" s="1"/>
  <c r="I20" i="107"/>
  <c r="J20" i="107"/>
  <c r="H19" i="106"/>
  <c r="J19" i="106"/>
  <c r="K19" i="106"/>
  <c r="K20" i="106" s="1"/>
  <c r="I20" i="106"/>
  <c r="J20" i="106"/>
  <c r="H19" i="105"/>
  <c r="J19" i="105"/>
  <c r="K19" i="105"/>
  <c r="K21" i="105" s="1"/>
  <c r="H20" i="105"/>
  <c r="J20" i="105"/>
  <c r="J21" i="105" s="1"/>
  <c r="K20" i="105"/>
  <c r="I21" i="105"/>
  <c r="H19" i="104"/>
  <c r="J19" i="104"/>
  <c r="K19" i="104"/>
  <c r="H20" i="104"/>
  <c r="J20" i="104"/>
  <c r="K20" i="104"/>
  <c r="K21" i="104" s="1"/>
  <c r="I21" i="104"/>
  <c r="J21" i="104"/>
  <c r="H19" i="103"/>
  <c r="J19" i="103"/>
  <c r="K19" i="103"/>
  <c r="K21" i="103" s="1"/>
  <c r="H20" i="103"/>
  <c r="J20" i="103"/>
  <c r="K20" i="103"/>
  <c r="I21" i="103"/>
  <c r="H19" i="102"/>
  <c r="J19" i="102"/>
  <c r="J20" i="102" s="1"/>
  <c r="K19" i="102"/>
  <c r="I20" i="102"/>
  <c r="K20" i="102"/>
  <c r="H19" i="101"/>
  <c r="J19" i="101"/>
  <c r="J20" i="101" s="1"/>
  <c r="K19" i="101"/>
  <c r="I20" i="101"/>
  <c r="K20" i="101"/>
  <c r="H19" i="100"/>
  <c r="J19" i="100"/>
  <c r="K19" i="100"/>
  <c r="H20" i="100"/>
  <c r="J20" i="100"/>
  <c r="K20" i="100"/>
  <c r="H21" i="100"/>
  <c r="J21" i="100"/>
  <c r="K21" i="100"/>
  <c r="I22" i="100"/>
  <c r="K22" i="100"/>
  <c r="H19" i="99"/>
  <c r="J19" i="99"/>
  <c r="K19" i="99"/>
  <c r="H20" i="99"/>
  <c r="J20" i="99"/>
  <c r="K20" i="99"/>
  <c r="K26" i="99" s="1"/>
  <c r="H21" i="99"/>
  <c r="J21" i="99"/>
  <c r="K21" i="99"/>
  <c r="H22" i="99"/>
  <c r="J22" i="99"/>
  <c r="K22" i="99"/>
  <c r="H23" i="99"/>
  <c r="J23" i="99"/>
  <c r="K23" i="99"/>
  <c r="H24" i="99"/>
  <c r="J24" i="99"/>
  <c r="K24" i="99"/>
  <c r="H25" i="99"/>
  <c r="J25" i="99"/>
  <c r="K25" i="99"/>
  <c r="I26" i="99"/>
  <c r="H19" i="86"/>
  <c r="J19" i="86"/>
  <c r="J20" i="86" s="1"/>
  <c r="K19" i="86"/>
  <c r="I20" i="86"/>
  <c r="K20" i="86"/>
  <c r="I19" i="93"/>
  <c r="J19" i="93"/>
  <c r="J20" i="93" s="1"/>
  <c r="K19" i="93"/>
  <c r="I20" i="93"/>
  <c r="K20" i="93"/>
  <c r="J19" i="92"/>
  <c r="K19" i="92"/>
  <c r="J20" i="92"/>
  <c r="K20" i="92"/>
  <c r="J21" i="92"/>
  <c r="K21" i="92"/>
  <c r="J22" i="92"/>
  <c r="K22" i="92"/>
  <c r="J23" i="92"/>
  <c r="K23" i="92"/>
  <c r="J24" i="92"/>
  <c r="K24" i="92"/>
  <c r="J25" i="92"/>
  <c r="K25" i="92"/>
  <c r="J26" i="92"/>
  <c r="K26" i="92"/>
  <c r="J27" i="92"/>
  <c r="K27" i="92"/>
  <c r="J28" i="92"/>
  <c r="K28" i="92"/>
  <c r="J29" i="92"/>
  <c r="K29" i="92"/>
  <c r="J30" i="92"/>
  <c r="K30" i="92"/>
  <c r="J31" i="92"/>
  <c r="K31" i="92"/>
  <c r="J32" i="92"/>
  <c r="K32" i="92"/>
  <c r="J33" i="92"/>
  <c r="K33" i="92"/>
  <c r="J34" i="92"/>
  <c r="K34" i="92"/>
  <c r="J35" i="92"/>
  <c r="K35" i="92"/>
  <c r="J36" i="92"/>
  <c r="K36" i="92"/>
  <c r="J37" i="92"/>
  <c r="K37" i="92"/>
  <c r="J38" i="92"/>
  <c r="K38" i="92"/>
  <c r="J39" i="92"/>
  <c r="K39" i="92"/>
  <c r="J40" i="92"/>
  <c r="K40" i="92"/>
  <c r="J41" i="92"/>
  <c r="K41" i="92"/>
  <c r="J42" i="92"/>
  <c r="K42" i="92"/>
  <c r="J43" i="92"/>
  <c r="K43" i="92"/>
  <c r="J44" i="92"/>
  <c r="K44" i="92"/>
  <c r="J45" i="92"/>
  <c r="K45" i="92"/>
  <c r="J46" i="92"/>
  <c r="K46" i="92"/>
  <c r="J47" i="92"/>
  <c r="K47" i="92"/>
  <c r="J48" i="92"/>
  <c r="K48" i="92"/>
  <c r="J49" i="92"/>
  <c r="K49" i="92"/>
  <c r="J50" i="92"/>
  <c r="K50" i="92"/>
  <c r="J51" i="92"/>
  <c r="K51" i="92"/>
  <c r="J52" i="92"/>
  <c r="K52" i="92"/>
  <c r="J53" i="92"/>
  <c r="K53" i="92"/>
  <c r="J54" i="92"/>
  <c r="K54" i="92"/>
  <c r="J55" i="92"/>
  <c r="K55" i="92"/>
  <c r="J56" i="92"/>
  <c r="K56" i="92"/>
  <c r="J57" i="92"/>
  <c r="K57" i="92"/>
  <c r="J58" i="92"/>
  <c r="K58" i="92"/>
  <c r="J59" i="92"/>
  <c r="K59" i="92"/>
  <c r="J60" i="92"/>
  <c r="K60" i="92"/>
  <c r="J61" i="92"/>
  <c r="K61" i="92"/>
  <c r="J62" i="92"/>
  <c r="K62" i="92"/>
  <c r="J63" i="92"/>
  <c r="K63" i="92"/>
  <c r="J64" i="92"/>
  <c r="K64" i="92"/>
  <c r="J65" i="92"/>
  <c r="K65" i="92"/>
  <c r="J66" i="92"/>
  <c r="K66" i="92"/>
  <c r="J67" i="92"/>
  <c r="K67" i="92"/>
  <c r="J68" i="92"/>
  <c r="K68" i="92"/>
  <c r="J69" i="92"/>
  <c r="K69" i="92"/>
  <c r="J70" i="92"/>
  <c r="K70" i="92"/>
  <c r="J71" i="92"/>
  <c r="K71" i="92"/>
  <c r="J72" i="92"/>
  <c r="K72" i="92"/>
  <c r="J73" i="92"/>
  <c r="K73" i="92"/>
  <c r="J74" i="92"/>
  <c r="K74" i="92"/>
  <c r="J75" i="92"/>
  <c r="K75" i="92"/>
  <c r="J76" i="92"/>
  <c r="K76" i="92"/>
  <c r="J77" i="92"/>
  <c r="K77" i="92"/>
  <c r="J78" i="92"/>
  <c r="K78" i="92"/>
  <c r="J79" i="92"/>
  <c r="K79" i="92"/>
  <c r="J80" i="92"/>
  <c r="K80" i="92"/>
  <c r="J81" i="92"/>
  <c r="K81" i="92"/>
  <c r="J82" i="92"/>
  <c r="K82" i="92"/>
  <c r="J83" i="92"/>
  <c r="K83" i="92"/>
  <c r="J84" i="92"/>
  <c r="K84" i="92"/>
  <c r="J85" i="92"/>
  <c r="K85" i="92"/>
  <c r="J86" i="92"/>
  <c r="K86" i="92"/>
  <c r="J87" i="92"/>
  <c r="K87" i="92"/>
  <c r="J88" i="92"/>
  <c r="K88" i="92"/>
  <c r="J89" i="92"/>
  <c r="K89" i="92"/>
  <c r="J90" i="92"/>
  <c r="K90" i="92"/>
  <c r="J91" i="92"/>
  <c r="K91" i="92"/>
  <c r="J92" i="92"/>
  <c r="K92" i="92"/>
  <c r="J93" i="92"/>
  <c r="K93" i="92"/>
  <c r="J94" i="92"/>
  <c r="K94" i="92"/>
  <c r="J95" i="92"/>
  <c r="K95" i="92"/>
  <c r="J96" i="92"/>
  <c r="K96" i="92"/>
  <c r="J97" i="92"/>
  <c r="K97" i="92"/>
  <c r="J98" i="92"/>
  <c r="K98" i="92"/>
  <c r="J99" i="92"/>
  <c r="K99" i="92"/>
  <c r="J100" i="92"/>
  <c r="K100" i="92"/>
  <c r="J101" i="92"/>
  <c r="K101" i="92"/>
  <c r="J102" i="92"/>
  <c r="K102" i="92"/>
  <c r="J103" i="92"/>
  <c r="K103" i="92"/>
  <c r="J104" i="92"/>
  <c r="K104" i="92"/>
  <c r="J105" i="92"/>
  <c r="K105" i="92"/>
  <c r="J106" i="92"/>
  <c r="K106" i="92"/>
  <c r="J107" i="92"/>
  <c r="K107" i="92"/>
  <c r="J108" i="92"/>
  <c r="K108" i="92"/>
  <c r="J109" i="92"/>
  <c r="K109" i="92"/>
  <c r="J110" i="92"/>
  <c r="K110" i="92"/>
  <c r="J111" i="92"/>
  <c r="K111" i="92"/>
  <c r="J112" i="92"/>
  <c r="K112" i="92"/>
  <c r="J113" i="92"/>
  <c r="K113" i="92"/>
  <c r="J114" i="92"/>
  <c r="K114" i="92"/>
  <c r="J115" i="92"/>
  <c r="K115" i="92"/>
  <c r="I116" i="92"/>
  <c r="J116" i="92"/>
  <c r="K116" i="92"/>
  <c r="J117" i="92"/>
  <c r="K117" i="92"/>
  <c r="J118" i="92"/>
  <c r="K118" i="92"/>
  <c r="J119" i="92"/>
  <c r="K119" i="92"/>
  <c r="J120" i="92"/>
  <c r="K120" i="92"/>
  <c r="J121" i="92"/>
  <c r="K121" i="92"/>
  <c r="J122" i="92"/>
  <c r="K122" i="92"/>
  <c r="J123" i="92"/>
  <c r="K123" i="92"/>
  <c r="J124" i="92"/>
  <c r="K124" i="92"/>
  <c r="J125" i="92"/>
  <c r="K125" i="92"/>
  <c r="J126" i="92"/>
  <c r="K126" i="92"/>
  <c r="J127" i="92"/>
  <c r="K127" i="92"/>
  <c r="J128" i="92"/>
  <c r="K128" i="92"/>
  <c r="J129" i="92"/>
  <c r="K129" i="92"/>
  <c r="J130" i="92"/>
  <c r="K130" i="92"/>
  <c r="J131" i="92"/>
  <c r="K131" i="92"/>
  <c r="J132" i="92"/>
  <c r="K132" i="92"/>
  <c r="J133" i="92"/>
  <c r="K133" i="92"/>
  <c r="J134" i="92"/>
  <c r="K134" i="92"/>
  <c r="J135" i="92"/>
  <c r="K135" i="92"/>
  <c r="J136" i="92"/>
  <c r="K136" i="92"/>
  <c r="J137" i="92"/>
  <c r="K137" i="92"/>
  <c r="J138" i="92"/>
  <c r="K138" i="92"/>
  <c r="J139" i="92"/>
  <c r="K139" i="92"/>
  <c r="J140" i="92"/>
  <c r="K140" i="92"/>
  <c r="J141" i="92"/>
  <c r="K141" i="92"/>
  <c r="J142" i="92"/>
  <c r="K142" i="92"/>
  <c r="J143" i="92"/>
  <c r="K143" i="92"/>
  <c r="J144" i="92"/>
  <c r="K144" i="92"/>
  <c r="J145" i="92"/>
  <c r="K145" i="92"/>
  <c r="J146" i="92"/>
  <c r="K146" i="92"/>
  <c r="J147" i="92"/>
  <c r="K147" i="92"/>
  <c r="J148" i="92"/>
  <c r="K148" i="92"/>
  <c r="I149" i="92"/>
  <c r="K149" i="92"/>
  <c r="J20" i="90"/>
  <c r="K20" i="90"/>
  <c r="J21" i="90"/>
  <c r="K21" i="90"/>
  <c r="J22" i="90"/>
  <c r="K22" i="90"/>
  <c r="J23" i="90"/>
  <c r="K23" i="90"/>
  <c r="J24" i="90"/>
  <c r="K24" i="90"/>
  <c r="J25" i="90"/>
  <c r="K25" i="90"/>
  <c r="J26" i="90"/>
  <c r="K26" i="90"/>
  <c r="J27" i="90"/>
  <c r="K27" i="90"/>
  <c r="J28" i="90"/>
  <c r="K28" i="90"/>
  <c r="J29" i="90"/>
  <c r="K29" i="90"/>
  <c r="J30" i="90"/>
  <c r="K30" i="90"/>
  <c r="J31" i="90"/>
  <c r="K31" i="90"/>
  <c r="J32" i="90"/>
  <c r="K32" i="90"/>
  <c r="J33" i="90"/>
  <c r="K33" i="90"/>
  <c r="J34" i="90"/>
  <c r="K34" i="90"/>
  <c r="J35" i="90"/>
  <c r="K35" i="90"/>
  <c r="J36" i="90"/>
  <c r="K36" i="90"/>
  <c r="J37" i="90"/>
  <c r="K37" i="90"/>
  <c r="J38" i="90"/>
  <c r="K38" i="90"/>
  <c r="J39" i="90"/>
  <c r="K39" i="90"/>
  <c r="J40" i="90"/>
  <c r="K40" i="90"/>
  <c r="J41" i="90"/>
  <c r="K41" i="90"/>
  <c r="J42" i="90"/>
  <c r="K42" i="90"/>
  <c r="J43" i="90"/>
  <c r="K43" i="90"/>
  <c r="J44" i="90"/>
  <c r="K44" i="90"/>
  <c r="I45" i="90"/>
  <c r="J45" i="90"/>
  <c r="J19" i="89"/>
  <c r="K19" i="89"/>
  <c r="J20" i="89"/>
  <c r="K20" i="89"/>
  <c r="I21" i="89"/>
  <c r="K21" i="89"/>
  <c r="J19" i="87"/>
  <c r="K19" i="87"/>
  <c r="J20" i="87"/>
  <c r="K20" i="87"/>
  <c r="J21" i="87"/>
  <c r="K21" i="87"/>
  <c r="J22" i="87"/>
  <c r="K22" i="87"/>
  <c r="J23" i="87"/>
  <c r="K23" i="87"/>
  <c r="J24" i="87"/>
  <c r="K24" i="87"/>
  <c r="I25" i="87"/>
  <c r="J25" i="87"/>
  <c r="J19" i="88"/>
  <c r="K19" i="88"/>
  <c r="J20" i="88"/>
  <c r="K20" i="88"/>
  <c r="J21" i="88"/>
  <c r="K21" i="88"/>
  <c r="J22" i="88"/>
  <c r="K22" i="88"/>
  <c r="I23" i="88"/>
  <c r="K23" i="88"/>
  <c r="J19" i="73"/>
  <c r="K19" i="73"/>
  <c r="J20" i="73"/>
  <c r="K20" i="73"/>
  <c r="J21" i="73"/>
  <c r="K21" i="73"/>
  <c r="J22" i="73"/>
  <c r="K22" i="73"/>
  <c r="J23" i="73"/>
  <c r="K23" i="73"/>
  <c r="J24" i="73"/>
  <c r="K24" i="73"/>
  <c r="J25" i="73"/>
  <c r="K25" i="73"/>
  <c r="J26" i="73"/>
  <c r="K26" i="73"/>
  <c r="J27" i="73"/>
  <c r="K27" i="73"/>
  <c r="J28" i="73"/>
  <c r="K28" i="73"/>
  <c r="J29" i="73"/>
  <c r="K29" i="73"/>
  <c r="J30" i="73"/>
  <c r="K30" i="73"/>
  <c r="J31" i="73"/>
  <c r="K31" i="73"/>
  <c r="J32" i="73"/>
  <c r="K32" i="73"/>
  <c r="J33" i="73"/>
  <c r="K33" i="73"/>
  <c r="J34" i="73"/>
  <c r="K34" i="73"/>
  <c r="J35" i="73"/>
  <c r="K35" i="73"/>
  <c r="J36" i="73"/>
  <c r="K36" i="73"/>
  <c r="I37" i="73"/>
  <c r="J37" i="73"/>
  <c r="J19" i="85"/>
  <c r="K19" i="85"/>
  <c r="J20" i="85"/>
  <c r="K20" i="85"/>
  <c r="J21" i="85"/>
  <c r="K21" i="85"/>
  <c r="J22" i="85"/>
  <c r="K22" i="85"/>
  <c r="J23" i="85"/>
  <c r="K23" i="85"/>
  <c r="J24" i="85"/>
  <c r="K24" i="85"/>
  <c r="J25" i="85"/>
  <c r="K25" i="85"/>
  <c r="J26" i="85"/>
  <c r="K26" i="85"/>
  <c r="J27" i="85"/>
  <c r="K27" i="85"/>
  <c r="J28" i="85"/>
  <c r="K28" i="85"/>
  <c r="J29" i="85"/>
  <c r="K29" i="85"/>
  <c r="J30" i="85"/>
  <c r="K30" i="85"/>
  <c r="J31" i="85"/>
  <c r="K31" i="85"/>
  <c r="J32" i="85"/>
  <c r="K32" i="85"/>
  <c r="J33" i="85"/>
  <c r="K33" i="85"/>
  <c r="J34" i="85"/>
  <c r="K34" i="85"/>
  <c r="J35" i="85"/>
  <c r="K35" i="85"/>
  <c r="J36" i="85"/>
  <c r="K36" i="85"/>
  <c r="J37" i="85"/>
  <c r="K37" i="85"/>
  <c r="J38" i="85"/>
  <c r="K38" i="85"/>
  <c r="J39" i="85"/>
  <c r="K39" i="85"/>
  <c r="J40" i="85"/>
  <c r="K40" i="85"/>
  <c r="J41" i="85"/>
  <c r="K41" i="85"/>
  <c r="J42" i="85"/>
  <c r="K42" i="85"/>
  <c r="J43" i="85"/>
  <c r="K43" i="85"/>
  <c r="J44" i="85"/>
  <c r="K44" i="85"/>
  <c r="J45" i="85"/>
  <c r="K45" i="85"/>
  <c r="J46" i="85"/>
  <c r="K46" i="85"/>
  <c r="J47" i="85"/>
  <c r="K47" i="85"/>
  <c r="J48" i="85"/>
  <c r="K48" i="85"/>
  <c r="J49" i="85"/>
  <c r="K49" i="85"/>
  <c r="J50" i="85"/>
  <c r="K50" i="85"/>
  <c r="J51" i="85"/>
  <c r="K51" i="85"/>
  <c r="J52" i="85"/>
  <c r="K52" i="85"/>
  <c r="J53" i="85"/>
  <c r="K53" i="85"/>
  <c r="J54" i="85"/>
  <c r="K54" i="85"/>
  <c r="J55" i="85"/>
  <c r="K55" i="85"/>
  <c r="J56" i="85"/>
  <c r="K56" i="85"/>
  <c r="J57" i="85"/>
  <c r="K57" i="85"/>
  <c r="J58" i="85"/>
  <c r="K58" i="85"/>
  <c r="J59" i="85"/>
  <c r="K59" i="85"/>
  <c r="J60" i="85"/>
  <c r="K60" i="85"/>
  <c r="J61" i="85"/>
  <c r="K61" i="85"/>
  <c r="J62" i="85"/>
  <c r="K62" i="85"/>
  <c r="J63" i="85"/>
  <c r="K63" i="85"/>
  <c r="J64" i="85"/>
  <c r="K64" i="85"/>
  <c r="J65" i="85"/>
  <c r="K65" i="85"/>
  <c r="J66" i="85"/>
  <c r="K66" i="85"/>
  <c r="J67" i="85"/>
  <c r="K67" i="85"/>
  <c r="J68" i="85"/>
  <c r="K68" i="85"/>
  <c r="J69" i="85"/>
  <c r="K69" i="85"/>
  <c r="J70" i="85"/>
  <c r="K70" i="85"/>
  <c r="J71" i="85"/>
  <c r="K71" i="85"/>
  <c r="J72" i="85"/>
  <c r="K72" i="85"/>
  <c r="J73" i="85"/>
  <c r="K73" i="85"/>
  <c r="J74" i="85"/>
  <c r="K74" i="85"/>
  <c r="J75" i="85"/>
  <c r="K75" i="85"/>
  <c r="J76" i="85"/>
  <c r="K76" i="85"/>
  <c r="J77" i="85"/>
  <c r="K77" i="85"/>
  <c r="J78" i="85"/>
  <c r="K78" i="85"/>
  <c r="J79" i="85"/>
  <c r="K79" i="85"/>
  <c r="J80" i="85"/>
  <c r="K80" i="85"/>
  <c r="J81" i="85"/>
  <c r="K81" i="85"/>
  <c r="J82" i="85"/>
  <c r="K82" i="85"/>
  <c r="I83" i="85"/>
  <c r="K83" i="85"/>
  <c r="J19" i="84"/>
  <c r="K19" i="84"/>
  <c r="J20" i="84"/>
  <c r="K20" i="84"/>
  <c r="J21" i="84"/>
  <c r="K21" i="84"/>
  <c r="J22" i="84"/>
  <c r="K22" i="84"/>
  <c r="J23" i="84"/>
  <c r="K23" i="84"/>
  <c r="J24" i="84"/>
  <c r="K24" i="84"/>
  <c r="J25" i="84"/>
  <c r="K25" i="84"/>
  <c r="J26" i="84"/>
  <c r="K26" i="84"/>
  <c r="J27" i="84"/>
  <c r="K27" i="84"/>
  <c r="J28" i="84"/>
  <c r="K28" i="84"/>
  <c r="J29" i="84"/>
  <c r="K29" i="84"/>
  <c r="J30" i="84"/>
  <c r="K30" i="84"/>
  <c r="J31" i="84"/>
  <c r="K31" i="84"/>
  <c r="J32" i="84"/>
  <c r="K32" i="84"/>
  <c r="J33" i="84"/>
  <c r="K33" i="84"/>
  <c r="J34" i="84"/>
  <c r="K34" i="84"/>
  <c r="J35" i="84"/>
  <c r="K35" i="84"/>
  <c r="J36" i="84"/>
  <c r="K36" i="84"/>
  <c r="J37" i="84"/>
  <c r="K37" i="84"/>
  <c r="J38" i="84"/>
  <c r="K38" i="84"/>
  <c r="J39" i="84"/>
  <c r="K39" i="84"/>
  <c r="J40" i="84"/>
  <c r="K40" i="84"/>
  <c r="J41" i="84"/>
  <c r="K41" i="84"/>
  <c r="J42" i="84"/>
  <c r="K42" i="84"/>
  <c r="J43" i="84"/>
  <c r="K43" i="84"/>
  <c r="J44" i="84"/>
  <c r="K44" i="84"/>
  <c r="J45" i="84"/>
  <c r="K45" i="84"/>
  <c r="J46" i="84"/>
  <c r="K46" i="84"/>
  <c r="J47" i="84"/>
  <c r="K47" i="84"/>
  <c r="J48" i="84"/>
  <c r="K48" i="84"/>
  <c r="J49" i="84"/>
  <c r="K49" i="84"/>
  <c r="J50" i="84"/>
  <c r="K50" i="84"/>
  <c r="J51" i="84"/>
  <c r="K51" i="84"/>
  <c r="J52" i="84"/>
  <c r="K52" i="84"/>
  <c r="J53" i="84"/>
  <c r="K53" i="84"/>
  <c r="J54" i="84"/>
  <c r="K54" i="84"/>
  <c r="J55" i="84"/>
  <c r="K55" i="84"/>
  <c r="J56" i="84"/>
  <c r="K56" i="84"/>
  <c r="J57" i="84"/>
  <c r="K57" i="84"/>
  <c r="J58" i="84"/>
  <c r="K58" i="84"/>
  <c r="J59" i="84"/>
  <c r="K59" i="84"/>
  <c r="J60" i="84"/>
  <c r="K60" i="84"/>
  <c r="J61" i="84"/>
  <c r="K61" i="84"/>
  <c r="J62" i="84"/>
  <c r="K62" i="84"/>
  <c r="J63" i="84"/>
  <c r="K63" i="84"/>
  <c r="J64" i="84"/>
  <c r="K64" i="84"/>
  <c r="J65" i="84"/>
  <c r="K65" i="84"/>
  <c r="J66" i="84"/>
  <c r="K66" i="84"/>
  <c r="J67" i="84"/>
  <c r="K67" i="84"/>
  <c r="J68" i="84"/>
  <c r="K68" i="84"/>
  <c r="J69" i="84"/>
  <c r="K69" i="84"/>
  <c r="J70" i="84"/>
  <c r="K70" i="84"/>
  <c r="J71" i="84"/>
  <c r="K71" i="84"/>
  <c r="J72" i="84"/>
  <c r="K72" i="84"/>
  <c r="J73" i="84"/>
  <c r="K73" i="84"/>
  <c r="J74" i="84"/>
  <c r="K74" i="84"/>
  <c r="J75" i="84"/>
  <c r="K75" i="84"/>
  <c r="J76" i="84"/>
  <c r="K76" i="84"/>
  <c r="J77" i="84"/>
  <c r="K77" i="84"/>
  <c r="J78" i="84"/>
  <c r="K78" i="84"/>
  <c r="J79" i="84"/>
  <c r="K79" i="84"/>
  <c r="J80" i="84"/>
  <c r="K80" i="84"/>
  <c r="J81" i="84"/>
  <c r="K81" i="84"/>
  <c r="J82" i="84"/>
  <c r="K82" i="84"/>
  <c r="J83" i="84"/>
  <c r="K83" i="84"/>
  <c r="J84" i="84"/>
  <c r="K84" i="84"/>
  <c r="J85" i="84"/>
  <c r="K85" i="84"/>
  <c r="J86" i="84"/>
  <c r="K86" i="84"/>
  <c r="J87" i="84"/>
  <c r="K87" i="84"/>
  <c r="J88" i="84"/>
  <c r="K88" i="84"/>
  <c r="J89" i="84"/>
  <c r="K89" i="84"/>
  <c r="J90" i="84"/>
  <c r="K90" i="84"/>
  <c r="J91" i="84"/>
  <c r="K91" i="84"/>
  <c r="J92" i="84"/>
  <c r="K92" i="84"/>
  <c r="J93" i="84"/>
  <c r="K93" i="84"/>
  <c r="J94" i="84"/>
  <c r="K94" i="84"/>
  <c r="J95" i="84"/>
  <c r="K95" i="84"/>
  <c r="J96" i="84"/>
  <c r="K96" i="84"/>
  <c r="J97" i="84"/>
  <c r="K97" i="84"/>
  <c r="J98" i="84"/>
  <c r="K98" i="84"/>
  <c r="J99" i="84"/>
  <c r="K99" i="84"/>
  <c r="J100" i="84"/>
  <c r="K100" i="84"/>
  <c r="J101" i="84"/>
  <c r="K101" i="84"/>
  <c r="J102" i="84"/>
  <c r="K102" i="84"/>
  <c r="J103" i="84"/>
  <c r="K103" i="84"/>
  <c r="J104" i="84"/>
  <c r="K104" i="84"/>
  <c r="J105" i="84"/>
  <c r="K105" i="84"/>
  <c r="J106" i="84"/>
  <c r="K106" i="84"/>
  <c r="J107" i="84"/>
  <c r="K107" i="84"/>
  <c r="J108" i="84"/>
  <c r="K108" i="84"/>
  <c r="J109" i="84"/>
  <c r="K109" i="84"/>
  <c r="J110" i="84"/>
  <c r="K110" i="84"/>
  <c r="J111" i="84"/>
  <c r="K111" i="84"/>
  <c r="J112" i="84"/>
  <c r="K112" i="84"/>
  <c r="J113" i="84"/>
  <c r="K113" i="84"/>
  <c r="J114" i="84"/>
  <c r="K114" i="84"/>
  <c r="J115" i="84"/>
  <c r="K115" i="84"/>
  <c r="J116" i="84"/>
  <c r="K116" i="84"/>
  <c r="J117" i="84"/>
  <c r="K117" i="84"/>
  <c r="J118" i="84"/>
  <c r="K118" i="84"/>
  <c r="J119" i="84"/>
  <c r="K119" i="84"/>
  <c r="J120" i="84"/>
  <c r="K120" i="84"/>
  <c r="J121" i="84"/>
  <c r="K121" i="84"/>
  <c r="J122" i="84"/>
  <c r="K122" i="84"/>
  <c r="J123" i="84"/>
  <c r="K123" i="84"/>
  <c r="J124" i="84"/>
  <c r="K124" i="84"/>
  <c r="J125" i="84"/>
  <c r="K125" i="84"/>
  <c r="J126" i="84"/>
  <c r="K126" i="84"/>
  <c r="J127" i="84"/>
  <c r="K127" i="84"/>
  <c r="J128" i="84"/>
  <c r="K128" i="84"/>
  <c r="J129" i="84"/>
  <c r="K129" i="84"/>
  <c r="J130" i="84"/>
  <c r="K130" i="84"/>
  <c r="J131" i="84"/>
  <c r="K131" i="84"/>
  <c r="J132" i="84"/>
  <c r="K132" i="84"/>
  <c r="J133" i="84"/>
  <c r="K133" i="84"/>
  <c r="J134" i="84"/>
  <c r="K134" i="84"/>
  <c r="J135" i="84"/>
  <c r="K135" i="84"/>
  <c r="J136" i="84"/>
  <c r="K136" i="84"/>
  <c r="J137" i="84"/>
  <c r="K137" i="84"/>
  <c r="J138" i="84"/>
  <c r="K138" i="84"/>
  <c r="J139" i="84"/>
  <c r="K139" i="84"/>
  <c r="J140" i="84"/>
  <c r="K140" i="84"/>
  <c r="J141" i="84"/>
  <c r="K141" i="84"/>
  <c r="J142" i="84"/>
  <c r="K142" i="84"/>
  <c r="J143" i="84"/>
  <c r="K143" i="84"/>
  <c r="J144" i="84"/>
  <c r="K144" i="84"/>
  <c r="J145" i="84"/>
  <c r="K145" i="84"/>
  <c r="J146" i="84"/>
  <c r="K146" i="84"/>
  <c r="J147" i="84"/>
  <c r="K147" i="84"/>
  <c r="J148" i="84"/>
  <c r="K148" i="84"/>
  <c r="J149" i="84"/>
  <c r="K149" i="84"/>
  <c r="J150" i="84"/>
  <c r="K150" i="84"/>
  <c r="J151" i="84"/>
  <c r="K151" i="84"/>
  <c r="J152" i="84"/>
  <c r="K152" i="84"/>
  <c r="J153" i="84"/>
  <c r="K153" i="84"/>
  <c r="J154" i="84"/>
  <c r="K154" i="84"/>
  <c r="J155" i="84"/>
  <c r="K155" i="84"/>
  <c r="J156" i="84"/>
  <c r="K156" i="84"/>
  <c r="J157" i="84"/>
  <c r="K157" i="84"/>
  <c r="J158" i="84"/>
  <c r="K158" i="84"/>
  <c r="J159" i="84"/>
  <c r="K159" i="84"/>
  <c r="J160" i="84"/>
  <c r="K160" i="84"/>
  <c r="J161" i="84"/>
  <c r="K161" i="84"/>
  <c r="J162" i="84"/>
  <c r="K162" i="84"/>
  <c r="J163" i="84"/>
  <c r="K163" i="84"/>
  <c r="J164" i="84"/>
  <c r="K164" i="84"/>
  <c r="J165" i="84"/>
  <c r="K165" i="84"/>
  <c r="I166" i="84"/>
  <c r="J166" i="84"/>
  <c r="J19" i="83"/>
  <c r="K19" i="83"/>
  <c r="J20" i="83"/>
  <c r="K20" i="83"/>
  <c r="J21" i="83"/>
  <c r="K21" i="83"/>
  <c r="J22" i="83"/>
  <c r="K22" i="83"/>
  <c r="J23" i="83"/>
  <c r="K23" i="83"/>
  <c r="J24" i="83"/>
  <c r="K24" i="83"/>
  <c r="J25" i="83"/>
  <c r="K25" i="83"/>
  <c r="J26" i="83"/>
  <c r="K26" i="83"/>
  <c r="J27" i="83"/>
  <c r="K27" i="83"/>
  <c r="J28" i="83"/>
  <c r="K28" i="83"/>
  <c r="J29" i="83"/>
  <c r="K29" i="83"/>
  <c r="J30" i="83"/>
  <c r="K30" i="83"/>
  <c r="J31" i="83"/>
  <c r="K31" i="83"/>
  <c r="J32" i="83"/>
  <c r="K32" i="83"/>
  <c r="J33" i="83"/>
  <c r="K33" i="83"/>
  <c r="J34" i="83"/>
  <c r="K34" i="83"/>
  <c r="J35" i="83"/>
  <c r="K35" i="83"/>
  <c r="J36" i="83"/>
  <c r="K36" i="83"/>
  <c r="J37" i="83"/>
  <c r="K37" i="83"/>
  <c r="J38" i="83"/>
  <c r="K38" i="83"/>
  <c r="J39" i="83"/>
  <c r="K39" i="83"/>
  <c r="J40" i="83"/>
  <c r="K40" i="83"/>
  <c r="J41" i="83"/>
  <c r="K41" i="83"/>
  <c r="J42" i="83"/>
  <c r="K42" i="83"/>
  <c r="J43" i="83"/>
  <c r="K43" i="83"/>
  <c r="J44" i="83"/>
  <c r="K44" i="83"/>
  <c r="J45" i="83"/>
  <c r="K45" i="83"/>
  <c r="J46" i="83"/>
  <c r="K46" i="83"/>
  <c r="J47" i="83"/>
  <c r="K47" i="83"/>
  <c r="J48" i="83"/>
  <c r="K48" i="83"/>
  <c r="J49" i="83"/>
  <c r="K49" i="83"/>
  <c r="J50" i="83"/>
  <c r="K50" i="83"/>
  <c r="J51" i="83"/>
  <c r="K51" i="83"/>
  <c r="J52" i="83"/>
  <c r="K52" i="83"/>
  <c r="J53" i="83"/>
  <c r="K53" i="83"/>
  <c r="J54" i="83"/>
  <c r="K54" i="83"/>
  <c r="J55" i="83"/>
  <c r="K55" i="83"/>
  <c r="J56" i="83"/>
  <c r="K56" i="83"/>
  <c r="J57" i="83"/>
  <c r="K57" i="83"/>
  <c r="J58" i="83"/>
  <c r="K58" i="83"/>
  <c r="J59" i="83"/>
  <c r="K59" i="83"/>
  <c r="J60" i="83"/>
  <c r="K60" i="83"/>
  <c r="J61" i="83"/>
  <c r="K61" i="83"/>
  <c r="J62" i="83"/>
  <c r="K62" i="83"/>
  <c r="J63" i="83"/>
  <c r="K63" i="83"/>
  <c r="J64" i="83"/>
  <c r="K64" i="83"/>
  <c r="J65" i="83"/>
  <c r="K65" i="83"/>
  <c r="J66" i="83"/>
  <c r="K66" i="83"/>
  <c r="J67" i="83"/>
  <c r="K67" i="83"/>
  <c r="J68" i="83"/>
  <c r="K68" i="83"/>
  <c r="J69" i="83"/>
  <c r="K69" i="83"/>
  <c r="J70" i="83"/>
  <c r="K70" i="83"/>
  <c r="J71" i="83"/>
  <c r="K71" i="83"/>
  <c r="J72" i="83"/>
  <c r="K72" i="83"/>
  <c r="J73" i="83"/>
  <c r="K73" i="83"/>
  <c r="J74" i="83"/>
  <c r="K74" i="83"/>
  <c r="J75" i="83"/>
  <c r="K75" i="83"/>
  <c r="J76" i="83"/>
  <c r="K76" i="83"/>
  <c r="J77" i="83"/>
  <c r="K77" i="83"/>
  <c r="J78" i="83"/>
  <c r="K78" i="83"/>
  <c r="J79" i="83"/>
  <c r="K79" i="83"/>
  <c r="J80" i="83"/>
  <c r="K80" i="83"/>
  <c r="J81" i="83"/>
  <c r="K81" i="83"/>
  <c r="J82" i="83"/>
  <c r="K82" i="83"/>
  <c r="J83" i="83"/>
  <c r="K83" i="83"/>
  <c r="J84" i="83"/>
  <c r="K84" i="83"/>
  <c r="J85" i="83"/>
  <c r="K85" i="83"/>
  <c r="J86" i="83"/>
  <c r="K86" i="83"/>
  <c r="J87" i="83"/>
  <c r="K87" i="83"/>
  <c r="J88" i="83"/>
  <c r="K88" i="83"/>
  <c r="J89" i="83"/>
  <c r="K89" i="83"/>
  <c r="J90" i="83"/>
  <c r="K90" i="83"/>
  <c r="J91" i="83"/>
  <c r="K91" i="83"/>
  <c r="J92" i="83"/>
  <c r="K92" i="83"/>
  <c r="J93" i="83"/>
  <c r="K93" i="83"/>
  <c r="J94" i="83"/>
  <c r="K94" i="83"/>
  <c r="J95" i="83"/>
  <c r="K95" i="83"/>
  <c r="J96" i="83"/>
  <c r="K96" i="83"/>
  <c r="J97" i="83"/>
  <c r="K97" i="83"/>
  <c r="J98" i="83"/>
  <c r="K98" i="83"/>
  <c r="J99" i="83"/>
  <c r="K99" i="83"/>
  <c r="J100" i="83"/>
  <c r="K100" i="83"/>
  <c r="J101" i="83"/>
  <c r="K101" i="83"/>
  <c r="J102" i="83"/>
  <c r="K102" i="83"/>
  <c r="J103" i="83"/>
  <c r="K103" i="83"/>
  <c r="J104" i="83"/>
  <c r="K104" i="83"/>
  <c r="J105" i="83"/>
  <c r="K105" i="83"/>
  <c r="J106" i="83"/>
  <c r="K106" i="83"/>
  <c r="J107" i="83"/>
  <c r="K107" i="83"/>
  <c r="J108" i="83"/>
  <c r="K108" i="83"/>
  <c r="J109" i="83"/>
  <c r="K109" i="83"/>
  <c r="J110" i="83"/>
  <c r="K110" i="83"/>
  <c r="J111" i="83"/>
  <c r="K111" i="83"/>
  <c r="J112" i="83"/>
  <c r="K112" i="83"/>
  <c r="J113" i="83"/>
  <c r="K113" i="83"/>
  <c r="J114" i="83"/>
  <c r="K114" i="83"/>
  <c r="J115" i="83"/>
  <c r="K115" i="83"/>
  <c r="J116" i="83"/>
  <c r="K116" i="83"/>
  <c r="J117" i="83"/>
  <c r="K117" i="83"/>
  <c r="J118" i="83"/>
  <c r="K118" i="83"/>
  <c r="J119" i="83"/>
  <c r="K119" i="83"/>
  <c r="J120" i="83"/>
  <c r="K120" i="83"/>
  <c r="J121" i="83"/>
  <c r="K121" i="83"/>
  <c r="J122" i="83"/>
  <c r="K122" i="83"/>
  <c r="J123" i="83"/>
  <c r="K123" i="83"/>
  <c r="J124" i="83"/>
  <c r="K124" i="83"/>
  <c r="J125" i="83"/>
  <c r="K125" i="83"/>
  <c r="J126" i="83"/>
  <c r="K126" i="83"/>
  <c r="J127" i="83"/>
  <c r="K127" i="83"/>
  <c r="J128" i="83"/>
  <c r="K128" i="83"/>
  <c r="J129" i="83"/>
  <c r="K129" i="83"/>
  <c r="J130" i="83"/>
  <c r="K130" i="83"/>
  <c r="J131" i="83"/>
  <c r="K131" i="83"/>
  <c r="I132" i="83"/>
  <c r="K132" i="83"/>
  <c r="J19" i="81"/>
  <c r="K19" i="81"/>
  <c r="J20" i="81"/>
  <c r="K20" i="81"/>
  <c r="J21" i="81"/>
  <c r="K21" i="81"/>
  <c r="J22" i="81"/>
  <c r="K22" i="81"/>
  <c r="J23" i="81"/>
  <c r="K23" i="81"/>
  <c r="J24" i="81"/>
  <c r="K24" i="81"/>
  <c r="J25" i="81"/>
  <c r="K25" i="81"/>
  <c r="J26" i="81"/>
  <c r="K26" i="81"/>
  <c r="J27" i="81"/>
  <c r="K27" i="81"/>
  <c r="J28" i="81"/>
  <c r="K28" i="81"/>
  <c r="J29" i="81"/>
  <c r="K29" i="81"/>
  <c r="J30" i="81"/>
  <c r="K30" i="81"/>
  <c r="J31" i="81"/>
  <c r="K31" i="81"/>
  <c r="J32" i="81"/>
  <c r="K32" i="81"/>
  <c r="J33" i="81"/>
  <c r="K33" i="81"/>
  <c r="J34" i="81"/>
  <c r="K34" i="81"/>
  <c r="J35" i="81"/>
  <c r="K35" i="81"/>
  <c r="J36" i="81"/>
  <c r="K36" i="81"/>
  <c r="J37" i="81"/>
  <c r="K37" i="81"/>
  <c r="J38" i="81"/>
  <c r="K38" i="81"/>
  <c r="J39" i="81"/>
  <c r="K39" i="81"/>
  <c r="J40" i="81"/>
  <c r="K40" i="81"/>
  <c r="J41" i="81"/>
  <c r="K41" i="81"/>
  <c r="J42" i="81"/>
  <c r="K42" i="81"/>
  <c r="J43" i="81"/>
  <c r="K43" i="81"/>
  <c r="J44" i="81"/>
  <c r="K44" i="81"/>
  <c r="J45" i="81"/>
  <c r="K45" i="81"/>
  <c r="J46" i="81"/>
  <c r="K46" i="81"/>
  <c r="J47" i="81"/>
  <c r="K47" i="81"/>
  <c r="J48" i="81"/>
  <c r="K48" i="81"/>
  <c r="J49" i="81"/>
  <c r="K49" i="81"/>
  <c r="J50" i="81"/>
  <c r="K50" i="81"/>
  <c r="J51" i="81"/>
  <c r="K51" i="81"/>
  <c r="J52" i="81"/>
  <c r="K52" i="81"/>
  <c r="J53" i="81"/>
  <c r="K53" i="81"/>
  <c r="J54" i="81"/>
  <c r="K54" i="81"/>
  <c r="J55" i="81"/>
  <c r="K55" i="81"/>
  <c r="J56" i="81"/>
  <c r="K56" i="81"/>
  <c r="J57" i="81"/>
  <c r="K57" i="81"/>
  <c r="J58" i="81"/>
  <c r="K58" i="81"/>
  <c r="J59" i="81"/>
  <c r="K59" i="81"/>
  <c r="J60" i="81"/>
  <c r="K60" i="81"/>
  <c r="J61" i="81"/>
  <c r="K61" i="81"/>
  <c r="J62" i="81"/>
  <c r="K62" i="81"/>
  <c r="J63" i="81"/>
  <c r="K63" i="81"/>
  <c r="J64" i="81"/>
  <c r="K64" i="81"/>
  <c r="J65" i="81"/>
  <c r="K65" i="81"/>
  <c r="J66" i="81"/>
  <c r="K66" i="81"/>
  <c r="J67" i="81"/>
  <c r="K67" i="81"/>
  <c r="J68" i="81"/>
  <c r="K68" i="81"/>
  <c r="J69" i="81"/>
  <c r="K69" i="81"/>
  <c r="J70" i="81"/>
  <c r="K70" i="81"/>
  <c r="J71" i="81"/>
  <c r="K71" i="81"/>
  <c r="J72" i="81"/>
  <c r="K72" i="81"/>
  <c r="J73" i="81"/>
  <c r="K73" i="81"/>
  <c r="J74" i="81"/>
  <c r="K74" i="81"/>
  <c r="J75" i="81"/>
  <c r="K75" i="81"/>
  <c r="J76" i="81"/>
  <c r="K76" i="81"/>
  <c r="J77" i="81"/>
  <c r="K77" i="81"/>
  <c r="J78" i="81"/>
  <c r="K78" i="81"/>
  <c r="J79" i="81"/>
  <c r="K79" i="81"/>
  <c r="J80" i="81"/>
  <c r="K80" i="81"/>
  <c r="J81" i="81"/>
  <c r="K81" i="81"/>
  <c r="J82" i="81"/>
  <c r="K82" i="81"/>
  <c r="J83" i="81"/>
  <c r="K83" i="81"/>
  <c r="J84" i="81"/>
  <c r="K84" i="81"/>
  <c r="J85" i="81"/>
  <c r="K85" i="81"/>
  <c r="J86" i="81"/>
  <c r="K86" i="81"/>
  <c r="J87" i="81"/>
  <c r="K87" i="81"/>
  <c r="J88" i="81"/>
  <c r="K88" i="81"/>
  <c r="J89" i="81"/>
  <c r="K89" i="81"/>
  <c r="I90" i="81"/>
  <c r="J90" i="81"/>
  <c r="J19" i="78"/>
  <c r="K19" i="78"/>
  <c r="J20" i="78"/>
  <c r="K20" i="78"/>
  <c r="J21" i="78"/>
  <c r="K21" i="78"/>
  <c r="J22" i="78"/>
  <c r="K22" i="78"/>
  <c r="J23" i="78"/>
  <c r="K23" i="78"/>
  <c r="J24" i="78"/>
  <c r="K24" i="78"/>
  <c r="J25" i="78"/>
  <c r="K25" i="78"/>
  <c r="J26" i="78"/>
  <c r="K26" i="78"/>
  <c r="J27" i="78"/>
  <c r="K27" i="78"/>
  <c r="J28" i="78"/>
  <c r="K28" i="78"/>
  <c r="J29" i="78"/>
  <c r="K29" i="78"/>
  <c r="J30" i="78"/>
  <c r="K30" i="78"/>
  <c r="J31" i="78"/>
  <c r="K31" i="78"/>
  <c r="J32" i="78"/>
  <c r="K32" i="78"/>
  <c r="J33" i="78"/>
  <c r="K33" i="78"/>
  <c r="J34" i="78"/>
  <c r="K34" i="78"/>
  <c r="J35" i="78"/>
  <c r="K35" i="78"/>
  <c r="J36" i="78"/>
  <c r="K36" i="78"/>
  <c r="J37" i="78"/>
  <c r="K37" i="78"/>
  <c r="J38" i="78"/>
  <c r="K38" i="78"/>
  <c r="J39" i="78"/>
  <c r="K39" i="78"/>
  <c r="J40" i="78"/>
  <c r="K40" i="78"/>
  <c r="J41" i="78"/>
  <c r="K41" i="78"/>
  <c r="J42" i="78"/>
  <c r="K42" i="78"/>
  <c r="J43" i="78"/>
  <c r="K43" i="78"/>
  <c r="J44" i="78"/>
  <c r="K44" i="78"/>
  <c r="J45" i="78"/>
  <c r="K45" i="78"/>
  <c r="J46" i="78"/>
  <c r="K46" i="78"/>
  <c r="J47" i="78"/>
  <c r="K47" i="78"/>
  <c r="J48" i="78"/>
  <c r="K48" i="78"/>
  <c r="J49" i="78"/>
  <c r="K49" i="78"/>
  <c r="J50" i="78"/>
  <c r="K50" i="78"/>
  <c r="J51" i="78"/>
  <c r="K51" i="78"/>
  <c r="J52" i="78"/>
  <c r="K52" i="78"/>
  <c r="J53" i="78"/>
  <c r="K53" i="78"/>
  <c r="J54" i="78"/>
  <c r="K54" i="78"/>
  <c r="J55" i="78"/>
  <c r="K55" i="78"/>
  <c r="J56" i="78"/>
  <c r="K56" i="78"/>
  <c r="J57" i="78"/>
  <c r="K57" i="78"/>
  <c r="J58" i="78"/>
  <c r="K58" i="78"/>
  <c r="J59" i="78"/>
  <c r="K59" i="78"/>
  <c r="J60" i="78"/>
  <c r="K60" i="78"/>
  <c r="J61" i="78"/>
  <c r="K61" i="78"/>
  <c r="J62" i="78"/>
  <c r="K62" i="78"/>
  <c r="J63" i="78"/>
  <c r="K63" i="78"/>
  <c r="J64" i="78"/>
  <c r="K64" i="78"/>
  <c r="J65" i="78"/>
  <c r="K65" i="78"/>
  <c r="J66" i="78"/>
  <c r="K66" i="78"/>
  <c r="J67" i="78"/>
  <c r="K67" i="78"/>
  <c r="J68" i="78"/>
  <c r="K68" i="78"/>
  <c r="J69" i="78"/>
  <c r="K69" i="78"/>
  <c r="J70" i="78"/>
  <c r="K70" i="78"/>
  <c r="J71" i="78"/>
  <c r="K71" i="78"/>
  <c r="J72" i="78"/>
  <c r="K72" i="78"/>
  <c r="J73" i="78"/>
  <c r="K73" i="78"/>
  <c r="J74" i="78"/>
  <c r="K74" i="78"/>
  <c r="J75" i="78"/>
  <c r="K75" i="78"/>
  <c r="J76" i="78"/>
  <c r="K76" i="78"/>
  <c r="I77" i="78"/>
  <c r="K77" i="78"/>
  <c r="J19" i="80"/>
  <c r="K19" i="80"/>
  <c r="J20" i="80"/>
  <c r="K20" i="80"/>
  <c r="J21" i="80"/>
  <c r="K21" i="80"/>
  <c r="J22" i="80"/>
  <c r="K22" i="80"/>
  <c r="J23" i="80"/>
  <c r="K23" i="80"/>
  <c r="J24" i="80"/>
  <c r="K24" i="80"/>
  <c r="J25" i="80"/>
  <c r="K25" i="80"/>
  <c r="J26" i="80"/>
  <c r="K26" i="80"/>
  <c r="J27" i="80"/>
  <c r="K27" i="80"/>
  <c r="J28" i="80"/>
  <c r="K28" i="80"/>
  <c r="J29" i="80"/>
  <c r="K29" i="80"/>
  <c r="J30" i="80"/>
  <c r="K30" i="80"/>
  <c r="J31" i="80"/>
  <c r="K31" i="80"/>
  <c r="J32" i="80"/>
  <c r="K32" i="80"/>
  <c r="J33" i="80"/>
  <c r="K33" i="80"/>
  <c r="J34" i="80"/>
  <c r="K34" i="80"/>
  <c r="J35" i="80"/>
  <c r="K35" i="80"/>
  <c r="J36" i="80"/>
  <c r="K36" i="80"/>
  <c r="J37" i="80"/>
  <c r="K37" i="80"/>
  <c r="J38" i="80"/>
  <c r="K38" i="80"/>
  <c r="J39" i="80"/>
  <c r="K39" i="80"/>
  <c r="J40" i="80"/>
  <c r="K40" i="80"/>
  <c r="I41" i="80"/>
  <c r="J41" i="80"/>
  <c r="J19" i="79"/>
  <c r="K19" i="79"/>
  <c r="J20" i="79"/>
  <c r="K20" i="79"/>
  <c r="J21" i="79"/>
  <c r="K21" i="79"/>
  <c r="J22" i="79"/>
  <c r="K22" i="79"/>
  <c r="J23" i="79"/>
  <c r="K23" i="79"/>
  <c r="J24" i="79"/>
  <c r="K24" i="79"/>
  <c r="J25" i="79"/>
  <c r="K25" i="79"/>
  <c r="J26" i="79"/>
  <c r="K26" i="79"/>
  <c r="J27" i="79"/>
  <c r="K27" i="79"/>
  <c r="J28" i="79"/>
  <c r="K28" i="79"/>
  <c r="J29" i="79"/>
  <c r="K29" i="79"/>
  <c r="J30" i="79"/>
  <c r="K30" i="79"/>
  <c r="J31" i="79"/>
  <c r="K31" i="79"/>
  <c r="J32" i="79"/>
  <c r="K32" i="79"/>
  <c r="J33" i="79"/>
  <c r="K33" i="79"/>
  <c r="J34" i="79"/>
  <c r="K34" i="79"/>
  <c r="J35" i="79"/>
  <c r="K35" i="79"/>
  <c r="J36" i="79"/>
  <c r="K36" i="79"/>
  <c r="J37" i="79"/>
  <c r="K37" i="79"/>
  <c r="J38" i="79"/>
  <c r="K38" i="79"/>
  <c r="J39" i="79"/>
  <c r="K39" i="79"/>
  <c r="J40" i="79"/>
  <c r="K40" i="79"/>
  <c r="J41" i="79"/>
  <c r="K41" i="79"/>
  <c r="J42" i="79"/>
  <c r="K42" i="79"/>
  <c r="J43" i="79"/>
  <c r="K43" i="79"/>
  <c r="J44" i="79"/>
  <c r="K44" i="79"/>
  <c r="J45" i="79"/>
  <c r="K45" i="79"/>
  <c r="J46" i="79"/>
  <c r="K46" i="79"/>
  <c r="J47" i="79"/>
  <c r="K47" i="79"/>
  <c r="I48" i="79"/>
  <c r="K48" i="79"/>
  <c r="J19" i="76"/>
  <c r="K19" i="76"/>
  <c r="J20" i="76"/>
  <c r="K20" i="76"/>
  <c r="J21" i="76"/>
  <c r="K21" i="76"/>
  <c r="J22" i="76"/>
  <c r="K22" i="76"/>
  <c r="J23" i="76"/>
  <c r="K23" i="76"/>
  <c r="J24" i="76"/>
  <c r="K24" i="76"/>
  <c r="J25" i="76"/>
  <c r="K25" i="76"/>
  <c r="J26" i="76"/>
  <c r="K26" i="76"/>
  <c r="J27" i="76"/>
  <c r="K27" i="76"/>
  <c r="I28" i="76"/>
  <c r="J28" i="76"/>
  <c r="J19" i="77"/>
  <c r="K19" i="77"/>
  <c r="J20" i="77"/>
  <c r="K20" i="77"/>
  <c r="J21" i="77"/>
  <c r="K21" i="77"/>
  <c r="J22" i="77"/>
  <c r="K22" i="77"/>
  <c r="J23" i="77"/>
  <c r="K23" i="77"/>
  <c r="J24" i="77"/>
  <c r="K24" i="77"/>
  <c r="J25" i="77"/>
  <c r="K25" i="77"/>
  <c r="J26" i="77"/>
  <c r="K26" i="77"/>
  <c r="J27" i="77"/>
  <c r="K27" i="77"/>
  <c r="J28" i="77"/>
  <c r="K28" i="77"/>
  <c r="J29" i="77"/>
  <c r="K29" i="77"/>
  <c r="J30" i="77"/>
  <c r="K30" i="77"/>
  <c r="J31" i="77"/>
  <c r="K31" i="77"/>
  <c r="J32" i="77"/>
  <c r="K32" i="77"/>
  <c r="J33" i="77"/>
  <c r="K33" i="77"/>
  <c r="I34" i="77"/>
  <c r="K34" i="77"/>
  <c r="J19" i="75"/>
  <c r="K19" i="75"/>
  <c r="J20" i="75"/>
  <c r="K20" i="75"/>
  <c r="J21" i="75"/>
  <c r="K21" i="75"/>
  <c r="J22" i="75"/>
  <c r="K22" i="75"/>
  <c r="J23" i="75"/>
  <c r="K23" i="75"/>
  <c r="J24" i="75"/>
  <c r="K24" i="75"/>
  <c r="J25" i="75"/>
  <c r="K25" i="75"/>
  <c r="J26" i="75"/>
  <c r="K26" i="75"/>
  <c r="J27" i="75"/>
  <c r="K27" i="75"/>
  <c r="J28" i="75"/>
  <c r="K28" i="75"/>
  <c r="J29" i="75"/>
  <c r="K29" i="75"/>
  <c r="J30" i="75"/>
  <c r="K30" i="75"/>
  <c r="J31" i="75"/>
  <c r="K31" i="75"/>
  <c r="J32" i="75"/>
  <c r="K32" i="75"/>
  <c r="J33" i="75"/>
  <c r="K33" i="75"/>
  <c r="J34" i="75"/>
  <c r="K34" i="75"/>
  <c r="J35" i="75"/>
  <c r="K35" i="75"/>
  <c r="J36" i="75"/>
  <c r="K36" i="75"/>
  <c r="J37" i="75"/>
  <c r="K37" i="75"/>
  <c r="J38" i="75"/>
  <c r="K38" i="75"/>
  <c r="J39" i="75"/>
  <c r="K39" i="75"/>
  <c r="J40" i="75"/>
  <c r="K40" i="75"/>
  <c r="J41" i="75"/>
  <c r="K41" i="75"/>
  <c r="J42" i="75"/>
  <c r="K42" i="75"/>
  <c r="J43" i="75"/>
  <c r="K43" i="75"/>
  <c r="J44" i="75"/>
  <c r="K44" i="75"/>
  <c r="J45" i="75"/>
  <c r="K45" i="75"/>
  <c r="J46" i="75"/>
  <c r="K46" i="75"/>
  <c r="J47" i="75"/>
  <c r="K47" i="75"/>
  <c r="J48" i="75"/>
  <c r="K48" i="75"/>
  <c r="J49" i="75"/>
  <c r="K49" i="75"/>
  <c r="J50" i="75"/>
  <c r="K50" i="75"/>
  <c r="J51" i="75"/>
  <c r="K51" i="75"/>
  <c r="J52" i="75"/>
  <c r="K52" i="75"/>
  <c r="J53" i="75"/>
  <c r="K53" i="75"/>
  <c r="J54" i="75"/>
  <c r="K54" i="75"/>
  <c r="J55" i="75"/>
  <c r="K55" i="75"/>
  <c r="J56" i="75"/>
  <c r="K56" i="75"/>
  <c r="J57" i="75"/>
  <c r="K57" i="75"/>
  <c r="J58" i="75"/>
  <c r="K58" i="75"/>
  <c r="J59" i="75"/>
  <c r="K59" i="75"/>
  <c r="J60" i="75"/>
  <c r="K60" i="75"/>
  <c r="J61" i="75"/>
  <c r="K61" i="75"/>
  <c r="J62" i="75"/>
  <c r="K62" i="75"/>
  <c r="J63" i="75"/>
  <c r="K63" i="75"/>
  <c r="J64" i="75"/>
  <c r="K64" i="75"/>
  <c r="J65" i="75"/>
  <c r="K65" i="75"/>
  <c r="J66" i="75"/>
  <c r="K66" i="75"/>
  <c r="J67" i="75"/>
  <c r="K67" i="75"/>
  <c r="J68" i="75"/>
  <c r="K68" i="75"/>
  <c r="J69" i="75"/>
  <c r="K69" i="75"/>
  <c r="J70" i="75"/>
  <c r="K70" i="75"/>
  <c r="J71" i="75"/>
  <c r="K71" i="75"/>
  <c r="J72" i="75"/>
  <c r="K72" i="75"/>
  <c r="J73" i="75"/>
  <c r="K73" i="75"/>
  <c r="J74" i="75"/>
  <c r="K74" i="75"/>
  <c r="J75" i="75"/>
  <c r="K75" i="75"/>
  <c r="J76" i="75"/>
  <c r="K76" i="75"/>
  <c r="J77" i="75"/>
  <c r="K77" i="75"/>
  <c r="J78" i="75"/>
  <c r="K78" i="75"/>
  <c r="J79" i="75"/>
  <c r="K79" i="75"/>
  <c r="J80" i="75"/>
  <c r="K80" i="75"/>
  <c r="J81" i="75"/>
  <c r="K81" i="75"/>
  <c r="J82" i="75"/>
  <c r="K82" i="75"/>
  <c r="J83" i="75"/>
  <c r="K83" i="75"/>
  <c r="J84" i="75"/>
  <c r="K84" i="75"/>
  <c r="J85" i="75"/>
  <c r="K85" i="75"/>
  <c r="J86" i="75"/>
  <c r="K86" i="75"/>
  <c r="J87" i="75"/>
  <c r="K87" i="75"/>
  <c r="J88" i="75"/>
  <c r="K88" i="75"/>
  <c r="J89" i="75"/>
  <c r="K89" i="75"/>
  <c r="J90" i="75"/>
  <c r="K90" i="75"/>
  <c r="J91" i="75"/>
  <c r="K91" i="75"/>
  <c r="J92" i="75"/>
  <c r="K92" i="75"/>
  <c r="J93" i="75"/>
  <c r="K93" i="75"/>
  <c r="J94" i="75"/>
  <c r="K94" i="75"/>
  <c r="J95" i="75"/>
  <c r="K95" i="75"/>
  <c r="J96" i="75"/>
  <c r="K96" i="75"/>
  <c r="J97" i="75"/>
  <c r="K97" i="75"/>
  <c r="J98" i="75"/>
  <c r="K98" i="75"/>
  <c r="J99" i="75"/>
  <c r="K99" i="75"/>
  <c r="J100" i="75"/>
  <c r="K100" i="75"/>
  <c r="J101" i="75"/>
  <c r="K101" i="75"/>
  <c r="J102" i="75"/>
  <c r="K102" i="75"/>
  <c r="J103" i="75"/>
  <c r="K103" i="75"/>
  <c r="J104" i="75"/>
  <c r="K104" i="75"/>
  <c r="J105" i="75"/>
  <c r="K105" i="75"/>
  <c r="J106" i="75"/>
  <c r="K106" i="75"/>
  <c r="J107" i="75"/>
  <c r="K107" i="75"/>
  <c r="J108" i="75"/>
  <c r="K108" i="75"/>
  <c r="J109" i="75"/>
  <c r="K109" i="75"/>
  <c r="J110" i="75"/>
  <c r="K110" i="75"/>
  <c r="J111" i="75"/>
  <c r="K111" i="75"/>
  <c r="J112" i="75"/>
  <c r="K112" i="75"/>
  <c r="J113" i="75"/>
  <c r="K113" i="75"/>
  <c r="J114" i="75"/>
  <c r="K114" i="75"/>
  <c r="J115" i="75"/>
  <c r="K115" i="75"/>
  <c r="J116" i="75"/>
  <c r="K116" i="75"/>
  <c r="J117" i="75"/>
  <c r="K117" i="75"/>
  <c r="J118" i="75"/>
  <c r="K118" i="75"/>
  <c r="J119" i="75"/>
  <c r="K119" i="75"/>
  <c r="J120" i="75"/>
  <c r="K120" i="75"/>
  <c r="J121" i="75"/>
  <c r="K121" i="75"/>
  <c r="J122" i="75"/>
  <c r="K122" i="75"/>
  <c r="J123" i="75"/>
  <c r="K123" i="75"/>
  <c r="J124" i="75"/>
  <c r="K124" i="75"/>
  <c r="J125" i="75"/>
  <c r="K125" i="75"/>
  <c r="J126" i="75"/>
  <c r="K126" i="75"/>
  <c r="J127" i="75"/>
  <c r="K127" i="75"/>
  <c r="J128" i="75"/>
  <c r="K128" i="75"/>
  <c r="J129" i="75"/>
  <c r="K129" i="75"/>
  <c r="J130" i="75"/>
  <c r="K130" i="75"/>
  <c r="J131" i="75"/>
  <c r="K131" i="75"/>
  <c r="J132" i="75"/>
  <c r="K132" i="75"/>
  <c r="J133" i="75"/>
  <c r="K133" i="75"/>
  <c r="J134" i="75"/>
  <c r="K134" i="75"/>
  <c r="J135" i="75"/>
  <c r="K135" i="75"/>
  <c r="J136" i="75"/>
  <c r="K136" i="75"/>
  <c r="J137" i="75"/>
  <c r="K137" i="75"/>
  <c r="J138" i="75"/>
  <c r="K138" i="75"/>
  <c r="J139" i="75"/>
  <c r="K139" i="75"/>
  <c r="J140" i="75"/>
  <c r="K140" i="75"/>
  <c r="J141" i="75"/>
  <c r="K141" i="75"/>
  <c r="J142" i="75"/>
  <c r="K142" i="75"/>
  <c r="J143" i="75"/>
  <c r="K143" i="75"/>
  <c r="J144" i="75"/>
  <c r="K144" i="75"/>
  <c r="J145" i="75"/>
  <c r="K145" i="75"/>
  <c r="J146" i="75"/>
  <c r="K146" i="75"/>
  <c r="J147" i="75"/>
  <c r="K147" i="75"/>
  <c r="J148" i="75"/>
  <c r="K148" i="75"/>
  <c r="J149" i="75"/>
  <c r="K149" i="75"/>
  <c r="J150" i="75"/>
  <c r="K150" i="75"/>
  <c r="J151" i="75"/>
  <c r="K151" i="75"/>
  <c r="J152" i="75"/>
  <c r="K152" i="75"/>
  <c r="J153" i="75"/>
  <c r="K153" i="75"/>
  <c r="J154" i="75"/>
  <c r="K154" i="75"/>
  <c r="J155" i="75"/>
  <c r="K155" i="75"/>
  <c r="J156" i="75"/>
  <c r="K156" i="75"/>
  <c r="J157" i="75"/>
  <c r="K157" i="75"/>
  <c r="J158" i="75"/>
  <c r="K158" i="75"/>
  <c r="J159" i="75"/>
  <c r="K159" i="75"/>
  <c r="J160" i="75"/>
  <c r="K160" i="75"/>
  <c r="J161" i="75"/>
  <c r="K161" i="75"/>
  <c r="J162" i="75"/>
  <c r="K162" i="75"/>
  <c r="J163" i="75"/>
  <c r="K163" i="75"/>
  <c r="J164" i="75"/>
  <c r="K164" i="75"/>
  <c r="J165" i="75"/>
  <c r="K165" i="75"/>
  <c r="J166" i="75"/>
  <c r="K166" i="75"/>
  <c r="J167" i="75"/>
  <c r="K167" i="75"/>
  <c r="J168" i="75"/>
  <c r="K168" i="75"/>
  <c r="J169" i="75"/>
  <c r="K169" i="75"/>
  <c r="J170" i="75"/>
  <c r="K170" i="75"/>
  <c r="J171" i="75"/>
  <c r="K171" i="75"/>
  <c r="J172" i="75"/>
  <c r="K172" i="75"/>
  <c r="J173" i="75"/>
  <c r="K173" i="75"/>
  <c r="J174" i="75"/>
  <c r="K174" i="75"/>
  <c r="J175" i="75"/>
  <c r="K175" i="75"/>
  <c r="J176" i="75"/>
  <c r="K176" i="75"/>
  <c r="J177" i="75"/>
  <c r="K177" i="75"/>
  <c r="J178" i="75"/>
  <c r="K178" i="75"/>
  <c r="J179" i="75"/>
  <c r="K179" i="75"/>
  <c r="J180" i="75"/>
  <c r="K180" i="75"/>
  <c r="J181" i="75"/>
  <c r="K181" i="75"/>
  <c r="J182" i="75"/>
  <c r="K182" i="75"/>
  <c r="J183" i="75"/>
  <c r="K183" i="75"/>
  <c r="J184" i="75"/>
  <c r="K184" i="75"/>
  <c r="J185" i="75"/>
  <c r="K185" i="75"/>
  <c r="J186" i="75"/>
  <c r="K186" i="75"/>
  <c r="J187" i="75"/>
  <c r="K187" i="75"/>
  <c r="J188" i="75"/>
  <c r="K188" i="75"/>
  <c r="J189" i="75"/>
  <c r="K189" i="75"/>
  <c r="J190" i="75"/>
  <c r="K190" i="75"/>
  <c r="J191" i="75"/>
  <c r="K191" i="75"/>
  <c r="J192" i="75"/>
  <c r="K192" i="75"/>
  <c r="J193" i="75"/>
  <c r="K193" i="75"/>
  <c r="J194" i="75"/>
  <c r="K194" i="75"/>
  <c r="I195" i="75"/>
  <c r="J195" i="75"/>
  <c r="J19" i="74"/>
  <c r="K19" i="74"/>
  <c r="J20" i="74"/>
  <c r="K20" i="74"/>
  <c r="J21" i="74"/>
  <c r="K21" i="74"/>
  <c r="J22" i="74"/>
  <c r="K22" i="74"/>
  <c r="J23" i="74"/>
  <c r="K23" i="74"/>
  <c r="J24" i="74"/>
  <c r="K24" i="74"/>
  <c r="J25" i="74"/>
  <c r="K25" i="74"/>
  <c r="J26" i="74"/>
  <c r="K26" i="74"/>
  <c r="J27" i="74"/>
  <c r="K27" i="74"/>
  <c r="J28" i="74"/>
  <c r="K28" i="74"/>
  <c r="J29" i="74"/>
  <c r="K29" i="74"/>
  <c r="J30" i="74"/>
  <c r="K30" i="74"/>
  <c r="J31" i="74"/>
  <c r="K31" i="74"/>
  <c r="J32" i="74"/>
  <c r="K32" i="74"/>
  <c r="J33" i="74"/>
  <c r="K33" i="74"/>
  <c r="J34" i="74"/>
  <c r="K34" i="74"/>
  <c r="J35" i="74"/>
  <c r="K35" i="74"/>
  <c r="J36" i="74"/>
  <c r="K36" i="74"/>
  <c r="J37" i="74"/>
  <c r="K37" i="74"/>
  <c r="J38" i="74"/>
  <c r="K38" i="74"/>
  <c r="J39" i="74"/>
  <c r="K39" i="74"/>
  <c r="J40" i="74"/>
  <c r="K40" i="74"/>
  <c r="J41" i="74"/>
  <c r="K41" i="74"/>
  <c r="J42" i="74"/>
  <c r="K42" i="74"/>
  <c r="J43" i="74"/>
  <c r="K43" i="74"/>
  <c r="J44" i="74"/>
  <c r="K44" i="74"/>
  <c r="J45" i="74"/>
  <c r="K45" i="74"/>
  <c r="J46" i="74"/>
  <c r="K46" i="74"/>
  <c r="J47" i="74"/>
  <c r="K47" i="74"/>
  <c r="J48" i="74"/>
  <c r="K48" i="74"/>
  <c r="J49" i="74"/>
  <c r="K49" i="74"/>
  <c r="J50" i="74"/>
  <c r="K50" i="74"/>
  <c r="J51" i="74"/>
  <c r="K51" i="74"/>
  <c r="J52" i="74"/>
  <c r="K52" i="74"/>
  <c r="J53" i="74"/>
  <c r="K53" i="74"/>
  <c r="I54" i="74"/>
  <c r="K54" i="74"/>
  <c r="J19" i="72"/>
  <c r="K19" i="72"/>
  <c r="J20" i="72"/>
  <c r="K20" i="72"/>
  <c r="J21" i="72"/>
  <c r="K21" i="72"/>
  <c r="J22" i="72"/>
  <c r="K22" i="72"/>
  <c r="J23" i="72"/>
  <c r="K23" i="72"/>
  <c r="J24" i="72"/>
  <c r="K24" i="72"/>
  <c r="J25" i="72"/>
  <c r="K25" i="72"/>
  <c r="J26" i="72"/>
  <c r="K26" i="72"/>
  <c r="J27" i="72"/>
  <c r="K27" i="72"/>
  <c r="J28" i="72"/>
  <c r="K28" i="72"/>
  <c r="J29" i="72"/>
  <c r="K29" i="72"/>
  <c r="J30" i="72"/>
  <c r="K30" i="72"/>
  <c r="J31" i="72"/>
  <c r="K31" i="72"/>
  <c r="J32" i="72"/>
  <c r="K32" i="72"/>
  <c r="J33" i="72"/>
  <c r="K33" i="72"/>
  <c r="J34" i="72"/>
  <c r="K34" i="72"/>
  <c r="J35" i="72"/>
  <c r="K35" i="72"/>
  <c r="J36" i="72"/>
  <c r="K36" i="72"/>
  <c r="J37" i="72"/>
  <c r="K37" i="72"/>
  <c r="J38" i="72"/>
  <c r="K38" i="72"/>
  <c r="J39" i="72"/>
  <c r="K39" i="72"/>
  <c r="J40" i="72"/>
  <c r="K40" i="72"/>
  <c r="J41" i="72"/>
  <c r="K41" i="72"/>
  <c r="J42" i="72"/>
  <c r="K42" i="72"/>
  <c r="J43" i="72"/>
  <c r="K43" i="72"/>
  <c r="J44" i="72"/>
  <c r="K44" i="72"/>
  <c r="J45" i="72"/>
  <c r="K45" i="72"/>
  <c r="J46" i="72"/>
  <c r="K46" i="72"/>
  <c r="J47" i="72"/>
  <c r="K47" i="72"/>
  <c r="J48" i="72"/>
  <c r="K48" i="72"/>
  <c r="J49" i="72"/>
  <c r="K49" i="72"/>
  <c r="J50" i="72"/>
  <c r="K50" i="72"/>
  <c r="J51" i="72"/>
  <c r="K51" i="72"/>
  <c r="J52" i="72"/>
  <c r="K52" i="72"/>
  <c r="J53" i="72"/>
  <c r="K53" i="72"/>
  <c r="J54" i="72"/>
  <c r="K54" i="72"/>
  <c r="J55" i="72"/>
  <c r="K55" i="72"/>
  <c r="J56" i="72"/>
  <c r="K56" i="72"/>
  <c r="J57" i="72"/>
  <c r="K57" i="72"/>
  <c r="J58" i="72"/>
  <c r="K58" i="72"/>
  <c r="J59" i="72"/>
  <c r="K59" i="72"/>
  <c r="J60" i="72"/>
  <c r="K60" i="72"/>
  <c r="J61" i="72"/>
  <c r="K61" i="72"/>
  <c r="J62" i="72"/>
  <c r="K62" i="72"/>
  <c r="J63" i="72"/>
  <c r="K63" i="72"/>
  <c r="J64" i="72"/>
  <c r="K64" i="72"/>
  <c r="J65" i="72"/>
  <c r="K65" i="72"/>
  <c r="J66" i="72"/>
  <c r="K66" i="72"/>
  <c r="J67" i="72"/>
  <c r="K67" i="72"/>
  <c r="J68" i="72"/>
  <c r="K68" i="72"/>
  <c r="J69" i="72"/>
  <c r="K69" i="72"/>
  <c r="J70" i="72"/>
  <c r="K70" i="72"/>
  <c r="J71" i="72"/>
  <c r="K71" i="72"/>
  <c r="J72" i="72"/>
  <c r="K72" i="72"/>
  <c r="J73" i="72"/>
  <c r="K73" i="72"/>
  <c r="J74" i="72"/>
  <c r="K74" i="72"/>
  <c r="J75" i="72"/>
  <c r="K75" i="72"/>
  <c r="I76" i="72"/>
  <c r="J76" i="72"/>
  <c r="J19" i="71"/>
  <c r="K19" i="71"/>
  <c r="J20" i="71"/>
  <c r="K20" i="71"/>
  <c r="J21" i="71"/>
  <c r="K21" i="71"/>
  <c r="J22" i="71"/>
  <c r="K22" i="71"/>
  <c r="J23" i="71"/>
  <c r="K23" i="71"/>
  <c r="J24" i="71"/>
  <c r="K24" i="71"/>
  <c r="J25" i="71"/>
  <c r="K25" i="71"/>
  <c r="J26" i="71"/>
  <c r="K26" i="71"/>
  <c r="J27" i="71"/>
  <c r="K27" i="71"/>
  <c r="J28" i="71"/>
  <c r="K28" i="71"/>
  <c r="J29" i="71"/>
  <c r="K29" i="71"/>
  <c r="J30" i="71"/>
  <c r="K30" i="71"/>
  <c r="J31" i="71"/>
  <c r="K31" i="71"/>
  <c r="J32" i="71"/>
  <c r="K32" i="71"/>
  <c r="J33" i="71"/>
  <c r="K33" i="71"/>
  <c r="J34" i="71"/>
  <c r="K34" i="71"/>
  <c r="J35" i="71"/>
  <c r="K35" i="71"/>
  <c r="J36" i="71"/>
  <c r="K36" i="71"/>
  <c r="J37" i="71"/>
  <c r="K37" i="71"/>
  <c r="J38" i="71"/>
  <c r="K38" i="71"/>
  <c r="J39" i="71"/>
  <c r="K39" i="71"/>
  <c r="J40" i="71"/>
  <c r="K40" i="71"/>
  <c r="J41" i="71"/>
  <c r="K41" i="71"/>
  <c r="J42" i="71"/>
  <c r="K42" i="71"/>
  <c r="J43" i="71"/>
  <c r="K43" i="71"/>
  <c r="J44" i="71"/>
  <c r="K44" i="71"/>
  <c r="J45" i="71"/>
  <c r="K45" i="71"/>
  <c r="J46" i="71"/>
  <c r="K46" i="71"/>
  <c r="J47" i="71"/>
  <c r="K47" i="71"/>
  <c r="J48" i="71"/>
  <c r="K48" i="71"/>
  <c r="I49" i="71"/>
  <c r="K49" i="71"/>
  <c r="J19" i="69"/>
  <c r="K19" i="69"/>
  <c r="J20" i="69"/>
  <c r="K20" i="69"/>
  <c r="J21" i="69"/>
  <c r="K21" i="69"/>
  <c r="J22" i="69"/>
  <c r="K22" i="69"/>
  <c r="J23" i="69"/>
  <c r="K23" i="69"/>
  <c r="J24" i="69"/>
  <c r="K24" i="69"/>
  <c r="I25" i="69"/>
  <c r="J25" i="69"/>
  <c r="J19" i="70"/>
  <c r="J20" i="70" s="1"/>
  <c r="K19" i="70"/>
  <c r="I20" i="70"/>
  <c r="K20" i="70"/>
  <c r="J19" i="68"/>
  <c r="K19" i="68"/>
  <c r="K20" i="68" s="1"/>
  <c r="I20" i="68"/>
  <c r="J20" i="68"/>
  <c r="J19" i="66"/>
  <c r="J20" i="66"/>
  <c r="K20" i="66" s="1"/>
  <c r="J21" i="66"/>
  <c r="K21" i="66" s="1"/>
  <c r="K22" i="66"/>
  <c r="J23" i="66"/>
  <c r="K23" i="66"/>
  <c r="J24" i="66"/>
  <c r="K24" i="66"/>
  <c r="J25" i="66"/>
  <c r="K25" i="66"/>
  <c r="J26" i="66"/>
  <c r="K26" i="66"/>
  <c r="J27" i="66"/>
  <c r="K27" i="66"/>
  <c r="J28" i="66"/>
  <c r="K28" i="66"/>
  <c r="J29" i="66"/>
  <c r="K29" i="66"/>
  <c r="J30" i="66"/>
  <c r="K30" i="66"/>
  <c r="J31" i="66"/>
  <c r="K31" i="66"/>
  <c r="J32" i="66"/>
  <c r="K32" i="66"/>
  <c r="J33" i="66"/>
  <c r="K33" i="66"/>
  <c r="J34" i="66"/>
  <c r="K34" i="66"/>
  <c r="J35" i="66"/>
  <c r="K35" i="66"/>
  <c r="J36" i="66"/>
  <c r="K36" i="66"/>
  <c r="J37" i="66"/>
  <c r="K37" i="66"/>
  <c r="J38" i="66"/>
  <c r="K38" i="66"/>
  <c r="J39" i="66"/>
  <c r="K39" i="66"/>
  <c r="J40" i="66"/>
  <c r="K40" i="66"/>
  <c r="J41" i="66"/>
  <c r="K41" i="66"/>
  <c r="J42" i="66"/>
  <c r="K42" i="66"/>
  <c r="J43" i="66"/>
  <c r="K43" i="66"/>
  <c r="J44" i="66"/>
  <c r="K44" i="66"/>
  <c r="J45" i="66"/>
  <c r="K45" i="66"/>
  <c r="J46" i="66"/>
  <c r="K46" i="66"/>
  <c r="J47" i="66"/>
  <c r="K47" i="66"/>
  <c r="J48" i="66"/>
  <c r="K48" i="66"/>
  <c r="J49" i="66"/>
  <c r="K49" i="66"/>
  <c r="J50" i="66"/>
  <c r="K50" i="66"/>
  <c r="J51" i="66"/>
  <c r="K51" i="66"/>
  <c r="J52" i="66"/>
  <c r="K52" i="66"/>
  <c r="J53" i="66"/>
  <c r="K53" i="66"/>
  <c r="J54" i="66"/>
  <c r="K54" i="66"/>
  <c r="J55" i="66"/>
  <c r="K55" i="66"/>
  <c r="K56" i="66"/>
  <c r="J57" i="66"/>
  <c r="K57" i="66" s="1"/>
  <c r="J58" i="66"/>
  <c r="K58" i="66" s="1"/>
  <c r="J59" i="66"/>
  <c r="K59" i="66" s="1"/>
  <c r="J60" i="66"/>
  <c r="K60" i="66" s="1"/>
  <c r="J61" i="66"/>
  <c r="K61" i="66" s="1"/>
  <c r="J62" i="66"/>
  <c r="K62" i="66" s="1"/>
  <c r="J63" i="66"/>
  <c r="K63" i="66" s="1"/>
  <c r="J64" i="66"/>
  <c r="K64" i="66" s="1"/>
  <c r="J65" i="66"/>
  <c r="K65" i="66" s="1"/>
  <c r="J66" i="66"/>
  <c r="K66" i="66" s="1"/>
  <c r="J67" i="66"/>
  <c r="K67" i="66" s="1"/>
  <c r="J68" i="66"/>
  <c r="K68" i="66" s="1"/>
  <c r="J69" i="66"/>
  <c r="K69" i="66" s="1"/>
  <c r="J70" i="66"/>
  <c r="K70" i="66" s="1"/>
  <c r="J71" i="66"/>
  <c r="K71" i="66" s="1"/>
  <c r="J72" i="66"/>
  <c r="K72" i="66" s="1"/>
  <c r="J73" i="66"/>
  <c r="K73" i="66" s="1"/>
  <c r="J74" i="66"/>
  <c r="K74" i="66" s="1"/>
  <c r="J75" i="66"/>
  <c r="K75" i="66" s="1"/>
  <c r="I76" i="66"/>
  <c r="J21" i="67"/>
  <c r="K21" i="67"/>
  <c r="J22" i="67"/>
  <c r="K22" i="67"/>
  <c r="J23" i="67"/>
  <c r="K23" i="67"/>
  <c r="J24" i="67"/>
  <c r="K24" i="67"/>
  <c r="J25" i="67"/>
  <c r="K25" i="67"/>
  <c r="J26" i="67"/>
  <c r="K26" i="67"/>
  <c r="J27" i="67"/>
  <c r="K27" i="67"/>
  <c r="J28" i="67"/>
  <c r="K28" i="67"/>
  <c r="J29" i="67"/>
  <c r="K29" i="67"/>
  <c r="J30" i="67"/>
  <c r="K30" i="67"/>
  <c r="J31" i="67"/>
  <c r="K31" i="67"/>
  <c r="J32" i="67"/>
  <c r="K32" i="67"/>
  <c r="J33" i="67"/>
  <c r="K33" i="67"/>
  <c r="J34" i="67"/>
  <c r="K34" i="67"/>
  <c r="J35" i="67"/>
  <c r="K35" i="67"/>
  <c r="J36" i="67"/>
  <c r="K36" i="67"/>
  <c r="J37" i="67"/>
  <c r="K37" i="67"/>
  <c r="J38" i="67"/>
  <c r="K38" i="67"/>
  <c r="J39" i="67"/>
  <c r="K39" i="67"/>
  <c r="J40" i="67"/>
  <c r="K40" i="67"/>
  <c r="J41" i="67"/>
  <c r="K41" i="67"/>
  <c r="J42" i="67"/>
  <c r="K42" i="67"/>
  <c r="J43" i="67"/>
  <c r="K43" i="67"/>
  <c r="J44" i="67"/>
  <c r="K44" i="67"/>
  <c r="J45" i="67"/>
  <c r="K45" i="67"/>
  <c r="J46" i="67"/>
  <c r="K46" i="67"/>
  <c r="J47" i="67"/>
  <c r="K47" i="67"/>
  <c r="J48" i="67"/>
  <c r="K48" i="67"/>
  <c r="J49" i="67"/>
  <c r="K49" i="67"/>
  <c r="J50" i="67"/>
  <c r="K50" i="67"/>
  <c r="J51" i="67"/>
  <c r="K51" i="67"/>
  <c r="J52" i="67"/>
  <c r="K52" i="67"/>
  <c r="J53" i="67"/>
  <c r="K53" i="67"/>
  <c r="J54" i="67"/>
  <c r="K54" i="67"/>
  <c r="J55" i="67"/>
  <c r="K55" i="67"/>
  <c r="J56" i="67"/>
  <c r="K56" i="67"/>
  <c r="J57" i="67"/>
  <c r="K57" i="67"/>
  <c r="J58" i="67"/>
  <c r="K58" i="67"/>
  <c r="J59" i="67"/>
  <c r="K59" i="67"/>
  <c r="J60" i="67"/>
  <c r="K60" i="67"/>
  <c r="J61" i="67"/>
  <c r="K61" i="67"/>
  <c r="J62" i="67"/>
  <c r="K62" i="67"/>
  <c r="J63" i="67"/>
  <c r="K63" i="67"/>
  <c r="J64" i="67"/>
  <c r="K64" i="67"/>
  <c r="J65" i="67"/>
  <c r="K65" i="67"/>
  <c r="J66" i="67"/>
  <c r="K66" i="67"/>
  <c r="J67" i="67"/>
  <c r="K67" i="67"/>
  <c r="J68" i="67"/>
  <c r="K68" i="67"/>
  <c r="J69" i="67"/>
  <c r="K69" i="67"/>
  <c r="J70" i="67"/>
  <c r="K70" i="67"/>
  <c r="J71" i="67"/>
  <c r="K71" i="67"/>
  <c r="J72" i="67"/>
  <c r="K72" i="67"/>
  <c r="J73" i="67"/>
  <c r="K73" i="67"/>
  <c r="J74" i="67"/>
  <c r="K74" i="67"/>
  <c r="J75" i="67"/>
  <c r="K75" i="67"/>
  <c r="J76" i="67"/>
  <c r="K76" i="67"/>
  <c r="J77" i="67"/>
  <c r="K77" i="67"/>
  <c r="J78" i="67"/>
  <c r="K78" i="67"/>
  <c r="J79" i="67"/>
  <c r="K79" i="67"/>
  <c r="J80" i="67"/>
  <c r="K80" i="67"/>
  <c r="J81" i="67"/>
  <c r="K81" i="67"/>
  <c r="J82" i="67"/>
  <c r="K82" i="67"/>
  <c r="J83" i="67"/>
  <c r="K83" i="67"/>
  <c r="J84" i="67"/>
  <c r="K84" i="67"/>
  <c r="J85" i="67"/>
  <c r="K85" i="67"/>
  <c r="J86" i="67"/>
  <c r="K86" i="67"/>
  <c r="J87" i="67"/>
  <c r="K87" i="67"/>
  <c r="J88" i="67"/>
  <c r="K88" i="67"/>
  <c r="J89" i="67"/>
  <c r="K89" i="67"/>
  <c r="J90" i="67"/>
  <c r="K90" i="67"/>
  <c r="J91" i="67"/>
  <c r="K91" i="67"/>
  <c r="J92" i="67"/>
  <c r="K92" i="67"/>
  <c r="J93" i="67"/>
  <c r="K93" i="67"/>
  <c r="J94" i="67"/>
  <c r="K94" i="67"/>
  <c r="J95" i="67"/>
  <c r="K95" i="67"/>
  <c r="J96" i="67"/>
  <c r="K96" i="67"/>
  <c r="J97" i="67"/>
  <c r="K97" i="67"/>
  <c r="J98" i="67"/>
  <c r="K98" i="67"/>
  <c r="J99" i="67"/>
  <c r="K99" i="67"/>
  <c r="J100" i="67"/>
  <c r="K100" i="67"/>
  <c r="J101" i="67"/>
  <c r="K101" i="67"/>
  <c r="J102" i="67"/>
  <c r="K102" i="67"/>
  <c r="J103" i="67"/>
  <c r="K103" i="67"/>
  <c r="J104" i="67"/>
  <c r="K104" i="67"/>
  <c r="J105" i="67"/>
  <c r="K105" i="67"/>
  <c r="J106" i="67"/>
  <c r="K106" i="67"/>
  <c r="J107" i="67"/>
  <c r="K107" i="67"/>
  <c r="J108" i="67"/>
  <c r="K108" i="67"/>
  <c r="J109" i="67"/>
  <c r="K109" i="67"/>
  <c r="J110" i="67"/>
  <c r="K110" i="67"/>
  <c r="J111" i="67"/>
  <c r="K111" i="67"/>
  <c r="J112" i="67"/>
  <c r="K112" i="67"/>
  <c r="J113" i="67"/>
  <c r="K113" i="67"/>
  <c r="J114" i="67"/>
  <c r="K114" i="67"/>
  <c r="J115" i="67"/>
  <c r="K115" i="67"/>
  <c r="J116" i="67"/>
  <c r="K116" i="67"/>
  <c r="J117" i="67"/>
  <c r="K117" i="67"/>
  <c r="J118" i="67"/>
  <c r="K118" i="67"/>
  <c r="J119" i="67"/>
  <c r="K119" i="67"/>
  <c r="J120" i="67"/>
  <c r="K120" i="67"/>
  <c r="J121" i="67"/>
  <c r="K121" i="67"/>
  <c r="J122" i="67"/>
  <c r="K122" i="67"/>
  <c r="J123" i="67"/>
  <c r="K123" i="67"/>
  <c r="J124" i="67"/>
  <c r="K124" i="67"/>
  <c r="J125" i="67"/>
  <c r="K125" i="67"/>
  <c r="J126" i="67"/>
  <c r="K126" i="67"/>
  <c r="J127" i="67"/>
  <c r="K127" i="67"/>
  <c r="J128" i="67"/>
  <c r="K128" i="67"/>
  <c r="J129" i="67"/>
  <c r="K129" i="67"/>
  <c r="J130" i="67"/>
  <c r="K130" i="67"/>
  <c r="J131" i="67"/>
  <c r="K131" i="67"/>
  <c r="J132" i="67"/>
  <c r="K132" i="67"/>
  <c r="J133" i="67"/>
  <c r="K133" i="67"/>
  <c r="J134" i="67"/>
  <c r="K134" i="67"/>
  <c r="J135" i="67"/>
  <c r="K135" i="67"/>
  <c r="J136" i="67"/>
  <c r="K136" i="67"/>
  <c r="J137" i="67"/>
  <c r="K137" i="67"/>
  <c r="J138" i="67"/>
  <c r="K138" i="67"/>
  <c r="J139" i="67"/>
  <c r="K139" i="67"/>
  <c r="J140" i="67"/>
  <c r="K140" i="67"/>
  <c r="J141" i="67"/>
  <c r="K141" i="67"/>
  <c r="J142" i="67"/>
  <c r="K142" i="67"/>
  <c r="J143" i="67"/>
  <c r="K143" i="67"/>
  <c r="J144" i="67"/>
  <c r="K144" i="67"/>
  <c r="J145" i="67"/>
  <c r="K145" i="67"/>
  <c r="J146" i="67"/>
  <c r="K146" i="67"/>
  <c r="J147" i="67"/>
  <c r="K147" i="67"/>
  <c r="J148" i="67"/>
  <c r="K148" i="67"/>
  <c r="J149" i="67"/>
  <c r="K149" i="67"/>
  <c r="J150" i="67"/>
  <c r="K150" i="67"/>
  <c r="J151" i="67"/>
  <c r="K151" i="67"/>
  <c r="J152" i="67"/>
  <c r="K152" i="67"/>
  <c r="K153" i="67"/>
  <c r="J154" i="67"/>
  <c r="K154" i="67" s="1"/>
  <c r="J155" i="67"/>
  <c r="J156" i="67"/>
  <c r="K156" i="67" s="1"/>
  <c r="J157" i="67"/>
  <c r="K157" i="67" s="1"/>
  <c r="J158" i="67"/>
  <c r="K158" i="67"/>
  <c r="J159" i="67"/>
  <c r="K159" i="67" s="1"/>
  <c r="J160" i="67"/>
  <c r="K160" i="67"/>
  <c r="J161" i="67"/>
  <c r="K161" i="67" s="1"/>
  <c r="J162" i="67"/>
  <c r="K162" i="67" s="1"/>
  <c r="J163" i="67"/>
  <c r="K163" i="67" s="1"/>
  <c r="J164" i="67"/>
  <c r="K164" i="67" s="1"/>
  <c r="J165" i="67"/>
  <c r="K165" i="67" s="1"/>
  <c r="J166" i="67"/>
  <c r="K166" i="67" s="1"/>
  <c r="J167" i="67"/>
  <c r="K167" i="67" s="1"/>
  <c r="K168" i="67"/>
  <c r="J169" i="67"/>
  <c r="K169" i="67" s="1"/>
  <c r="J170" i="67"/>
  <c r="K170" i="67"/>
  <c r="J171" i="67"/>
  <c r="K171" i="67" s="1"/>
  <c r="J172" i="67"/>
  <c r="K172" i="67"/>
  <c r="J173" i="67"/>
  <c r="K173" i="67" s="1"/>
  <c r="J174" i="67"/>
  <c r="K174" i="67"/>
  <c r="J175" i="67"/>
  <c r="K175" i="67" s="1"/>
  <c r="J176" i="67"/>
  <c r="K176" i="67"/>
  <c r="J177" i="67"/>
  <c r="K177" i="67" s="1"/>
  <c r="J178" i="67"/>
  <c r="K178" i="67"/>
  <c r="J179" i="67"/>
  <c r="K179" i="67" s="1"/>
  <c r="J180" i="67"/>
  <c r="K180" i="67"/>
  <c r="J181" i="67"/>
  <c r="K181" i="67" s="1"/>
  <c r="J182" i="67"/>
  <c r="K182" i="67"/>
  <c r="J183" i="67"/>
  <c r="K183" i="67" s="1"/>
  <c r="J184" i="67"/>
  <c r="K184" i="67"/>
  <c r="J185" i="67"/>
  <c r="K185" i="67" s="1"/>
  <c r="J186" i="67"/>
  <c r="K186" i="67"/>
  <c r="J187" i="67"/>
  <c r="K187" i="67" s="1"/>
  <c r="J188" i="67"/>
  <c r="K188" i="67"/>
  <c r="J189" i="67"/>
  <c r="K189" i="67" s="1"/>
  <c r="J190" i="67"/>
  <c r="K190" i="67"/>
  <c r="J191" i="67"/>
  <c r="K191" i="67" s="1"/>
  <c r="J192" i="67"/>
  <c r="K192" i="67"/>
  <c r="J193" i="67"/>
  <c r="K193" i="67" s="1"/>
  <c r="J194" i="67"/>
  <c r="K194" i="67"/>
  <c r="J195" i="67"/>
  <c r="K195" i="67" s="1"/>
  <c r="J196" i="67"/>
  <c r="K196" i="67"/>
  <c r="J197" i="67"/>
  <c r="K197" i="67" s="1"/>
  <c r="J198" i="67"/>
  <c r="K198" i="67"/>
  <c r="J199" i="67"/>
  <c r="K199" i="67" s="1"/>
  <c r="J200" i="67"/>
  <c r="K200" i="67"/>
  <c r="J201" i="67"/>
  <c r="K201" i="67" s="1"/>
  <c r="J202" i="67"/>
  <c r="K202" i="67"/>
  <c r="J203" i="67"/>
  <c r="K203" i="67" s="1"/>
  <c r="J204" i="67"/>
  <c r="K204" i="67"/>
  <c r="J205" i="67"/>
  <c r="K205" i="67" s="1"/>
  <c r="J206" i="67"/>
  <c r="K206" i="67"/>
  <c r="J207" i="67"/>
  <c r="K207" i="67" s="1"/>
  <c r="J208" i="67"/>
  <c r="K208" i="67"/>
  <c r="J209" i="67"/>
  <c r="K209" i="67" s="1"/>
  <c r="K210" i="67"/>
  <c r="J211" i="67"/>
  <c r="K211" i="67"/>
  <c r="J212" i="67"/>
  <c r="K212" i="67" s="1"/>
  <c r="J213" i="67"/>
  <c r="K213" i="67" s="1"/>
  <c r="J214" i="67"/>
  <c r="K214" i="67" s="1"/>
  <c r="J215" i="67"/>
  <c r="K215" i="67" s="1"/>
  <c r="J216" i="67"/>
  <c r="K216" i="67" s="1"/>
  <c r="J217" i="67"/>
  <c r="K217" i="67"/>
  <c r="J218" i="67"/>
  <c r="K218" i="67" s="1"/>
  <c r="J219" i="67"/>
  <c r="K219" i="67"/>
  <c r="J220" i="67"/>
  <c r="K220" i="67" s="1"/>
  <c r="J221" i="67"/>
  <c r="K221" i="67" s="1"/>
  <c r="J222" i="67"/>
  <c r="K222" i="67" s="1"/>
  <c r="J223" i="67"/>
  <c r="K223" i="67" s="1"/>
  <c r="J224" i="67"/>
  <c r="K224" i="67" s="1"/>
  <c r="J225" i="67"/>
  <c r="K225" i="67" s="1"/>
  <c r="J226" i="67"/>
  <c r="K226" i="67" s="1"/>
  <c r="J227" i="67"/>
  <c r="K227" i="67"/>
  <c r="J228" i="67"/>
  <c r="K228" i="67" s="1"/>
  <c r="J229" i="67"/>
  <c r="K229" i="67" s="1"/>
  <c r="J230" i="67"/>
  <c r="K230" i="67" s="1"/>
  <c r="J231" i="67"/>
  <c r="K231" i="67" s="1"/>
  <c r="J232" i="67"/>
  <c r="K232" i="67" s="1"/>
  <c r="J233" i="67"/>
  <c r="K233" i="67"/>
  <c r="J234" i="67"/>
  <c r="K234" i="67" s="1"/>
  <c r="J235" i="67"/>
  <c r="K235" i="67"/>
  <c r="J236" i="67"/>
  <c r="K236" i="67" s="1"/>
  <c r="J237" i="67"/>
  <c r="K237" i="67" s="1"/>
  <c r="J238" i="67"/>
  <c r="K238" i="67" s="1"/>
  <c r="J239" i="67"/>
  <c r="K239" i="67" s="1"/>
  <c r="J240" i="67"/>
  <c r="K240" i="67" s="1"/>
  <c r="J241" i="67"/>
  <c r="K241" i="67" s="1"/>
  <c r="J242" i="67"/>
  <c r="K242" i="67" s="1"/>
  <c r="J243" i="67"/>
  <c r="K243" i="67"/>
  <c r="J244" i="67"/>
  <c r="K244" i="67" s="1"/>
  <c r="J245" i="67"/>
  <c r="K245" i="67" s="1"/>
  <c r="J246" i="67"/>
  <c r="K246" i="67" s="1"/>
  <c r="J247" i="67"/>
  <c r="K247" i="67" s="1"/>
  <c r="J248" i="67"/>
  <c r="K248" i="67" s="1"/>
  <c r="J249" i="67"/>
  <c r="K249" i="67"/>
  <c r="J250" i="67"/>
  <c r="K250" i="67" s="1"/>
  <c r="J251" i="67"/>
  <c r="K251" i="67"/>
  <c r="J252" i="67"/>
  <c r="K252" i="67" s="1"/>
  <c r="J253" i="67"/>
  <c r="K253" i="67" s="1"/>
  <c r="J254" i="67"/>
  <c r="K254" i="67" s="1"/>
  <c r="J255" i="67"/>
  <c r="K255" i="67" s="1"/>
  <c r="J256" i="67"/>
  <c r="K256" i="67" s="1"/>
  <c r="J257" i="67"/>
  <c r="K257" i="67" s="1"/>
  <c r="J258" i="67"/>
  <c r="K258" i="67" s="1"/>
  <c r="J259" i="67"/>
  <c r="K259" i="67"/>
  <c r="J260" i="67"/>
  <c r="K260" i="67" s="1"/>
  <c r="J261" i="67"/>
  <c r="K261" i="67" s="1"/>
  <c r="J262" i="67"/>
  <c r="K262" i="67" s="1"/>
  <c r="J263" i="67"/>
  <c r="K263" i="67" s="1"/>
  <c r="J264" i="67"/>
  <c r="K264" i="67" s="1"/>
  <c r="J265" i="67"/>
  <c r="K265" i="67"/>
  <c r="J266" i="67"/>
  <c r="K266" i="67" s="1"/>
  <c r="J267" i="67"/>
  <c r="K267" i="67"/>
  <c r="J268" i="67"/>
  <c r="K268" i="67" s="1"/>
  <c r="J269" i="67"/>
  <c r="K269" i="67" s="1"/>
  <c r="J270" i="67"/>
  <c r="K270" i="67" s="1"/>
  <c r="J271" i="67"/>
  <c r="K271" i="67" s="1"/>
  <c r="J272" i="67"/>
  <c r="K272" i="67" s="1"/>
  <c r="J273" i="67"/>
  <c r="K273" i="67" s="1"/>
  <c r="J274" i="67"/>
  <c r="K274" i="67" s="1"/>
  <c r="J275" i="67"/>
  <c r="K275" i="67"/>
  <c r="J276" i="67"/>
  <c r="K276" i="67" s="1"/>
  <c r="J277" i="67"/>
  <c r="K277" i="67" s="1"/>
  <c r="J278" i="67"/>
  <c r="K278" i="67" s="1"/>
  <c r="J279" i="67"/>
  <c r="K279" i="67" s="1"/>
  <c r="J280" i="67"/>
  <c r="K280" i="67" s="1"/>
  <c r="J281" i="67"/>
  <c r="K281" i="67"/>
  <c r="J282" i="67"/>
  <c r="K282" i="67" s="1"/>
  <c r="J283" i="67"/>
  <c r="K283" i="67"/>
  <c r="J284" i="67"/>
  <c r="K284" i="67" s="1"/>
  <c r="J285" i="67"/>
  <c r="K285" i="67" s="1"/>
  <c r="J286" i="67"/>
  <c r="K286" i="67" s="1"/>
  <c r="J287" i="67"/>
  <c r="K287" i="67" s="1"/>
  <c r="J288" i="67"/>
  <c r="K288" i="67" s="1"/>
  <c r="J289" i="67"/>
  <c r="K289" i="67" s="1"/>
  <c r="J290" i="67"/>
  <c r="K290" i="67" s="1"/>
  <c r="J291" i="67"/>
  <c r="K291" i="67"/>
  <c r="J292" i="67"/>
  <c r="K292" i="67" s="1"/>
  <c r="J293" i="67"/>
  <c r="K293" i="67" s="1"/>
  <c r="J294" i="67"/>
  <c r="K294" i="67" s="1"/>
  <c r="J295" i="67"/>
  <c r="K295" i="67" s="1"/>
  <c r="J296" i="67"/>
  <c r="K296" i="67" s="1"/>
  <c r="J297" i="67"/>
  <c r="K297" i="67"/>
  <c r="J298" i="67"/>
  <c r="K298" i="67" s="1"/>
  <c r="J299" i="67"/>
  <c r="K299" i="67"/>
  <c r="J300" i="67"/>
  <c r="K300" i="67" s="1"/>
  <c r="J301" i="67"/>
  <c r="K301" i="67" s="1"/>
  <c r="J302" i="67"/>
  <c r="K302" i="67" s="1"/>
  <c r="J303" i="67"/>
  <c r="K303" i="67" s="1"/>
  <c r="J304" i="67"/>
  <c r="K304" i="67" s="1"/>
  <c r="J305" i="67"/>
  <c r="K305" i="67" s="1"/>
  <c r="J306" i="67"/>
  <c r="K306" i="67" s="1"/>
  <c r="J307" i="67"/>
  <c r="K307" i="67"/>
  <c r="J308" i="67"/>
  <c r="K308" i="67" s="1"/>
  <c r="J309" i="67"/>
  <c r="K309" i="67" s="1"/>
  <c r="J310" i="67"/>
  <c r="K310" i="67" s="1"/>
  <c r="J311" i="67"/>
  <c r="K311" i="67" s="1"/>
  <c r="J312" i="67"/>
  <c r="K312" i="67" s="1"/>
  <c r="J313" i="67"/>
  <c r="K313" i="67"/>
  <c r="J314" i="67"/>
  <c r="K314" i="67" s="1"/>
  <c r="J315" i="67"/>
  <c r="K315" i="67" s="1"/>
  <c r="J316" i="67"/>
  <c r="K316" i="67" s="1"/>
  <c r="J317" i="67"/>
  <c r="K317" i="67" s="1"/>
  <c r="J318" i="67"/>
  <c r="K318" i="67" s="1"/>
  <c r="J319" i="67"/>
  <c r="K319" i="67"/>
  <c r="J320" i="67"/>
  <c r="K320" i="67" s="1"/>
  <c r="J321" i="67"/>
  <c r="K321" i="67" s="1"/>
  <c r="J322" i="67"/>
  <c r="K322" i="67" s="1"/>
  <c r="J323" i="67"/>
  <c r="K323" i="67" s="1"/>
  <c r="J324" i="67"/>
  <c r="K324" i="67" s="1"/>
  <c r="J325" i="67"/>
  <c r="K325" i="67" s="1"/>
  <c r="J326" i="67"/>
  <c r="K326" i="67" s="1"/>
  <c r="J327" i="67"/>
  <c r="K327" i="67"/>
  <c r="J328" i="67"/>
  <c r="K328" i="67" s="1"/>
  <c r="J329" i="67"/>
  <c r="K329" i="67" s="1"/>
  <c r="J330" i="67"/>
  <c r="K330" i="67" s="1"/>
  <c r="J331" i="67"/>
  <c r="K331" i="67" s="1"/>
  <c r="J332" i="67"/>
  <c r="K332" i="67" s="1"/>
  <c r="J333" i="67"/>
  <c r="K333" i="67" s="1"/>
  <c r="J334" i="67"/>
  <c r="K334" i="67" s="1"/>
  <c r="J335" i="67"/>
  <c r="K335" i="67"/>
  <c r="J336" i="67"/>
  <c r="K336" i="67" s="1"/>
  <c r="J337" i="67"/>
  <c r="K337" i="67" s="1"/>
  <c r="J338" i="67"/>
  <c r="K338" i="67" s="1"/>
  <c r="J339" i="67"/>
  <c r="K339" i="67" s="1"/>
  <c r="J340" i="67"/>
  <c r="K340" i="67" s="1"/>
  <c r="J341" i="67"/>
  <c r="K341" i="67" s="1"/>
  <c r="J342" i="67"/>
  <c r="K342" i="67" s="1"/>
  <c r="J343" i="67"/>
  <c r="K343" i="67"/>
  <c r="J344" i="67"/>
  <c r="K344" i="67" s="1"/>
  <c r="J345" i="67"/>
  <c r="K345" i="67" s="1"/>
  <c r="J346" i="67"/>
  <c r="K346" i="67" s="1"/>
  <c r="J347" i="67"/>
  <c r="K347" i="67" s="1"/>
  <c r="J348" i="67"/>
  <c r="K348" i="67" s="1"/>
  <c r="J349" i="67"/>
  <c r="K349" i="67" s="1"/>
  <c r="J350" i="67"/>
  <c r="K350" i="67" s="1"/>
  <c r="J351" i="67"/>
  <c r="K351" i="67"/>
  <c r="J352" i="67"/>
  <c r="K352" i="67" s="1"/>
  <c r="J353" i="67"/>
  <c r="K353" i="67" s="1"/>
  <c r="J354" i="67"/>
  <c r="K354" i="67" s="1"/>
  <c r="J355" i="67"/>
  <c r="K355" i="67" s="1"/>
  <c r="J356" i="67"/>
  <c r="K356" i="67" s="1"/>
  <c r="J357" i="67"/>
  <c r="K357" i="67" s="1"/>
  <c r="J358" i="67"/>
  <c r="K358" i="67" s="1"/>
  <c r="J359" i="67"/>
  <c r="K359" i="67"/>
  <c r="J360" i="67"/>
  <c r="K360" i="67" s="1"/>
  <c r="J361" i="67"/>
  <c r="K361" i="67" s="1"/>
  <c r="J362" i="67"/>
  <c r="K362" i="67" s="1"/>
  <c r="J363" i="67"/>
  <c r="K363" i="67" s="1"/>
  <c r="J364" i="67"/>
  <c r="K364" i="67" s="1"/>
  <c r="J365" i="67"/>
  <c r="K365" i="67" s="1"/>
  <c r="J366" i="67"/>
  <c r="K366" i="67" s="1"/>
  <c r="J367" i="67"/>
  <c r="K367" i="67"/>
  <c r="J368" i="67"/>
  <c r="K368" i="67" s="1"/>
  <c r="J369" i="67"/>
  <c r="K369" i="67" s="1"/>
  <c r="J370" i="67"/>
  <c r="K370" i="67" s="1"/>
  <c r="J371" i="67"/>
  <c r="K371" i="67" s="1"/>
  <c r="J372" i="67"/>
  <c r="K372" i="67" s="1"/>
  <c r="J373" i="67"/>
  <c r="K373" i="67" s="1"/>
  <c r="J374" i="67"/>
  <c r="K374" i="67" s="1"/>
  <c r="J375" i="67"/>
  <c r="K375" i="67"/>
  <c r="J376" i="67"/>
  <c r="K376" i="67" s="1"/>
  <c r="J377" i="67"/>
  <c r="K377" i="67" s="1"/>
  <c r="J378" i="67"/>
  <c r="K378" i="67" s="1"/>
  <c r="J379" i="67"/>
  <c r="K379" i="67" s="1"/>
  <c r="J380" i="67"/>
  <c r="K380" i="67" s="1"/>
  <c r="J381" i="67"/>
  <c r="K381" i="67" s="1"/>
  <c r="J382" i="67"/>
  <c r="K382" i="67" s="1"/>
  <c r="J383" i="67"/>
  <c r="K383" i="67"/>
  <c r="J384" i="67"/>
  <c r="K384" i="67" s="1"/>
  <c r="J385" i="67"/>
  <c r="K385" i="67" s="1"/>
  <c r="J386" i="67"/>
  <c r="K386" i="67" s="1"/>
  <c r="J387" i="67"/>
  <c r="K387" i="67" s="1"/>
  <c r="J388" i="67"/>
  <c r="K388" i="67" s="1"/>
  <c r="J389" i="67"/>
  <c r="K389" i="67" s="1"/>
  <c r="J390" i="67"/>
  <c r="K390" i="67" s="1"/>
  <c r="J391" i="67"/>
  <c r="K391" i="67"/>
  <c r="J392" i="67"/>
  <c r="K392" i="67" s="1"/>
  <c r="J393" i="67"/>
  <c r="K393" i="67" s="1"/>
  <c r="J394" i="67"/>
  <c r="K394" i="67" s="1"/>
  <c r="J395" i="67"/>
  <c r="K395" i="67" s="1"/>
  <c r="J396" i="67"/>
  <c r="K396" i="67" s="1"/>
  <c r="J397" i="67"/>
  <c r="K397" i="67" s="1"/>
  <c r="I398" i="67"/>
  <c r="J19" i="65"/>
  <c r="J59" i="65" s="1"/>
  <c r="J20" i="65"/>
  <c r="K20" i="65"/>
  <c r="J21" i="65"/>
  <c r="K21" i="65" s="1"/>
  <c r="J22" i="65"/>
  <c r="K22" i="65"/>
  <c r="J23" i="65"/>
  <c r="K23" i="65" s="1"/>
  <c r="J24" i="65"/>
  <c r="K24" i="65"/>
  <c r="J25" i="65"/>
  <c r="K25" i="65" s="1"/>
  <c r="J26" i="65"/>
  <c r="K26" i="65"/>
  <c r="J27" i="65"/>
  <c r="K27" i="65" s="1"/>
  <c r="J28" i="65"/>
  <c r="K28" i="65"/>
  <c r="J29" i="65"/>
  <c r="K29" i="65" s="1"/>
  <c r="J30" i="65"/>
  <c r="K30" i="65"/>
  <c r="J31" i="65"/>
  <c r="K31" i="65" s="1"/>
  <c r="J32" i="65"/>
  <c r="K32" i="65"/>
  <c r="J33" i="65"/>
  <c r="K33" i="65" s="1"/>
  <c r="J34" i="65"/>
  <c r="K34" i="65"/>
  <c r="J35" i="65"/>
  <c r="K35" i="65" s="1"/>
  <c r="J36" i="65"/>
  <c r="K36" i="65"/>
  <c r="J37" i="65"/>
  <c r="K37" i="65" s="1"/>
  <c r="J38" i="65"/>
  <c r="K38" i="65"/>
  <c r="J39" i="65"/>
  <c r="K39" i="65" s="1"/>
  <c r="J40" i="65"/>
  <c r="K40" i="65"/>
  <c r="J41" i="65"/>
  <c r="K41" i="65" s="1"/>
  <c r="J42" i="65"/>
  <c r="K42" i="65"/>
  <c r="J43" i="65"/>
  <c r="K43" i="65" s="1"/>
  <c r="J44" i="65"/>
  <c r="K44" i="65"/>
  <c r="J45" i="65"/>
  <c r="K45" i="65" s="1"/>
  <c r="J46" i="65"/>
  <c r="K46" i="65"/>
  <c r="J47" i="65"/>
  <c r="K47" i="65" s="1"/>
  <c r="J48" i="65"/>
  <c r="K48" i="65"/>
  <c r="K49" i="65"/>
  <c r="J50" i="65"/>
  <c r="K50" i="65" s="1"/>
  <c r="K51" i="65"/>
  <c r="J52" i="65"/>
  <c r="K52" i="65"/>
  <c r="J53" i="65"/>
  <c r="K53" i="65"/>
  <c r="J54" i="65"/>
  <c r="K54" i="65"/>
  <c r="J55" i="65"/>
  <c r="K55" i="65"/>
  <c r="J56" i="65"/>
  <c r="K56" i="65"/>
  <c r="J57" i="65"/>
  <c r="K57" i="65"/>
  <c r="J58" i="65"/>
  <c r="K58" i="65"/>
  <c r="I59" i="65"/>
  <c r="J19" i="64"/>
  <c r="K19" i="64" s="1"/>
  <c r="J20" i="64"/>
  <c r="K20" i="64" s="1"/>
  <c r="J21" i="64"/>
  <c r="K21" i="64" s="1"/>
  <c r="J22" i="64"/>
  <c r="K22" i="64" s="1"/>
  <c r="J23" i="64"/>
  <c r="K23" i="64" s="1"/>
  <c r="J24" i="64"/>
  <c r="K24" i="64"/>
  <c r="J25" i="64"/>
  <c r="K25" i="64" s="1"/>
  <c r="J26" i="64"/>
  <c r="K26" i="64" s="1"/>
  <c r="J27" i="64"/>
  <c r="K27" i="64" s="1"/>
  <c r="J28" i="64"/>
  <c r="K28" i="64" s="1"/>
  <c r="J29" i="64"/>
  <c r="K29" i="64" s="1"/>
  <c r="J30" i="64"/>
  <c r="K30" i="64" s="1"/>
  <c r="J31" i="64"/>
  <c r="K31" i="64" s="1"/>
  <c r="J32" i="64"/>
  <c r="K32" i="64"/>
  <c r="J33" i="64"/>
  <c r="K33" i="64" s="1"/>
  <c r="J34" i="64"/>
  <c r="K34" i="64" s="1"/>
  <c r="J35" i="64"/>
  <c r="K35" i="64" s="1"/>
  <c r="J36" i="64"/>
  <c r="K36" i="64" s="1"/>
  <c r="J37" i="64"/>
  <c r="K37" i="64" s="1"/>
  <c r="J38" i="64"/>
  <c r="K38" i="64" s="1"/>
  <c r="J39" i="64"/>
  <c r="K39" i="64" s="1"/>
  <c r="J40" i="64"/>
  <c r="K40" i="64"/>
  <c r="J41" i="64"/>
  <c r="K41" i="64" s="1"/>
  <c r="J42" i="64"/>
  <c r="K42" i="64" s="1"/>
  <c r="J43" i="64"/>
  <c r="K43" i="64" s="1"/>
  <c r="J44" i="64"/>
  <c r="K44" i="64" s="1"/>
  <c r="J45" i="64"/>
  <c r="K45" i="64" s="1"/>
  <c r="J46" i="64"/>
  <c r="K46" i="64" s="1"/>
  <c r="J47" i="64"/>
  <c r="K47" i="64" s="1"/>
  <c r="J48" i="64"/>
  <c r="K48" i="64"/>
  <c r="J49" i="64"/>
  <c r="K49" i="64" s="1"/>
  <c r="J50" i="64"/>
  <c r="K50" i="64" s="1"/>
  <c r="J51" i="64"/>
  <c r="K51" i="64" s="1"/>
  <c r="J52" i="64"/>
  <c r="K52" i="64" s="1"/>
  <c r="J53" i="64"/>
  <c r="K53" i="64" s="1"/>
  <c r="J54" i="64"/>
  <c r="K54" i="64" s="1"/>
  <c r="J55" i="64"/>
  <c r="K55" i="64" s="1"/>
  <c r="J56" i="64"/>
  <c r="K56" i="64" s="1"/>
  <c r="J57" i="64"/>
  <c r="K57" i="64" s="1"/>
  <c r="I58" i="64"/>
  <c r="J19" i="63"/>
  <c r="K19" i="63"/>
  <c r="K31" i="63" s="1"/>
  <c r="J20" i="63"/>
  <c r="K20" i="63"/>
  <c r="J21" i="63"/>
  <c r="K21" i="63"/>
  <c r="J22" i="63"/>
  <c r="K22" i="63"/>
  <c r="J23" i="63"/>
  <c r="K23" i="63"/>
  <c r="J24" i="63"/>
  <c r="K24" i="63"/>
  <c r="J25" i="63"/>
  <c r="K25" i="63"/>
  <c r="J26" i="63"/>
  <c r="K26" i="63"/>
  <c r="J27" i="63"/>
  <c r="K27" i="63"/>
  <c r="J28" i="63"/>
  <c r="K28" i="63"/>
  <c r="J29" i="63"/>
  <c r="K29" i="63"/>
  <c r="J30" i="63"/>
  <c r="K30" i="63"/>
  <c r="I31" i="63"/>
  <c r="J31" i="63"/>
  <c r="J19" i="62"/>
  <c r="K19" i="62"/>
  <c r="J20" i="62"/>
  <c r="J26" i="62" s="1"/>
  <c r="K20" i="62"/>
  <c r="K26" i="62" s="1"/>
  <c r="J21" i="62"/>
  <c r="K21" i="62"/>
  <c r="J22" i="62"/>
  <c r="K22" i="62"/>
  <c r="J23" i="62"/>
  <c r="K23" i="62"/>
  <c r="J24" i="62"/>
  <c r="K24" i="62"/>
  <c r="J25" i="62"/>
  <c r="K25" i="62"/>
  <c r="I26" i="62"/>
  <c r="J19" i="61"/>
  <c r="K19" i="61"/>
  <c r="K22" i="61" s="1"/>
  <c r="J20" i="61"/>
  <c r="J22" i="61" s="1"/>
  <c r="K20" i="61"/>
  <c r="J21" i="61"/>
  <c r="K21" i="61"/>
  <c r="I22" i="61"/>
  <c r="J19" i="60"/>
  <c r="J23" i="60" s="1"/>
  <c r="K19" i="60"/>
  <c r="K23" i="60" s="1"/>
  <c r="J20" i="60"/>
  <c r="K20" i="60"/>
  <c r="J21" i="60"/>
  <c r="K21" i="60"/>
  <c r="J22" i="60"/>
  <c r="K22" i="60"/>
  <c r="I23" i="60"/>
  <c r="J19" i="59"/>
  <c r="J20" i="59" s="1"/>
  <c r="K19" i="59"/>
  <c r="K20" i="59" s="1"/>
  <c r="I20" i="59"/>
  <c r="J19" i="58"/>
  <c r="J20" i="58" s="1"/>
  <c r="K19" i="58"/>
  <c r="I20" i="58"/>
  <c r="K20" i="58"/>
  <c r="J19" i="57"/>
  <c r="K19" i="57"/>
  <c r="I20" i="57"/>
  <c r="J20" i="57"/>
  <c r="K20" i="57"/>
  <c r="J19" i="55"/>
  <c r="K19" i="55"/>
  <c r="J20" i="55"/>
  <c r="J41" i="55" s="1"/>
  <c r="K20" i="55"/>
  <c r="J21" i="55"/>
  <c r="K21" i="55"/>
  <c r="J22" i="55"/>
  <c r="K22" i="55"/>
  <c r="J23" i="55"/>
  <c r="K23" i="55"/>
  <c r="J24" i="55"/>
  <c r="K24" i="55"/>
  <c r="J25" i="55"/>
  <c r="K25" i="55"/>
  <c r="J26" i="55"/>
  <c r="K26" i="55"/>
  <c r="J27" i="55"/>
  <c r="K27" i="55"/>
  <c r="J28" i="55"/>
  <c r="K28" i="55"/>
  <c r="J29" i="55"/>
  <c r="K29" i="55"/>
  <c r="J30" i="55"/>
  <c r="K30" i="55"/>
  <c r="J31" i="55"/>
  <c r="K31" i="55"/>
  <c r="J32" i="55"/>
  <c r="K32" i="55"/>
  <c r="J33" i="55"/>
  <c r="K33" i="55"/>
  <c r="J34" i="55"/>
  <c r="K34" i="55"/>
  <c r="J35" i="55"/>
  <c r="K35" i="55"/>
  <c r="J36" i="55"/>
  <c r="K36" i="55"/>
  <c r="J37" i="55"/>
  <c r="K37" i="55"/>
  <c r="J38" i="55"/>
  <c r="K38" i="55"/>
  <c r="J39" i="55"/>
  <c r="K39" i="55"/>
  <c r="J40" i="55"/>
  <c r="K40" i="55"/>
  <c r="I41" i="55"/>
  <c r="K41" i="55"/>
  <c r="J19" i="54"/>
  <c r="K19" i="54"/>
  <c r="J20" i="54"/>
  <c r="K20" i="54"/>
  <c r="K26" i="54" s="1"/>
  <c r="J21" i="54"/>
  <c r="K21" i="54"/>
  <c r="J22" i="54"/>
  <c r="K22" i="54"/>
  <c r="J23" i="54"/>
  <c r="K23" i="54"/>
  <c r="J24" i="54"/>
  <c r="K24" i="54"/>
  <c r="J25" i="54"/>
  <c r="K25" i="54"/>
  <c r="I26" i="54"/>
  <c r="J26" i="54"/>
  <c r="J19" i="51"/>
  <c r="K19" i="51"/>
  <c r="J20" i="51"/>
  <c r="J137" i="51" s="1"/>
  <c r="K20" i="51"/>
  <c r="J21" i="51"/>
  <c r="K21" i="51"/>
  <c r="J22" i="51"/>
  <c r="K22" i="51"/>
  <c r="J23" i="51"/>
  <c r="K23" i="51"/>
  <c r="J24" i="51"/>
  <c r="K24" i="51"/>
  <c r="J25" i="51"/>
  <c r="K25" i="51"/>
  <c r="J26" i="51"/>
  <c r="K26" i="51"/>
  <c r="J27" i="51"/>
  <c r="K27" i="51"/>
  <c r="J28" i="51"/>
  <c r="K28" i="51"/>
  <c r="J29" i="51"/>
  <c r="K29" i="51"/>
  <c r="J30" i="51"/>
  <c r="K30" i="51"/>
  <c r="J31" i="51"/>
  <c r="K31" i="51"/>
  <c r="J32" i="51"/>
  <c r="K32" i="51"/>
  <c r="J33" i="51"/>
  <c r="K33" i="51"/>
  <c r="J34" i="51"/>
  <c r="K34" i="51"/>
  <c r="J35" i="51"/>
  <c r="K35" i="51"/>
  <c r="J36" i="51"/>
  <c r="K36" i="51"/>
  <c r="J37" i="51"/>
  <c r="K37" i="51"/>
  <c r="J38" i="51"/>
  <c r="K38" i="51"/>
  <c r="J39" i="51"/>
  <c r="K39" i="51"/>
  <c r="J40" i="51"/>
  <c r="K40" i="51"/>
  <c r="J41" i="51"/>
  <c r="K41" i="51"/>
  <c r="J42" i="51"/>
  <c r="K42" i="51"/>
  <c r="J43" i="51"/>
  <c r="K43" i="51"/>
  <c r="J44" i="51"/>
  <c r="K44" i="51"/>
  <c r="J45" i="51"/>
  <c r="K45" i="51"/>
  <c r="J46" i="51"/>
  <c r="K46" i="51"/>
  <c r="J47" i="51"/>
  <c r="K47" i="51"/>
  <c r="J48" i="51"/>
  <c r="K48" i="51"/>
  <c r="J49" i="51"/>
  <c r="K49" i="51"/>
  <c r="J50" i="51"/>
  <c r="K50" i="51"/>
  <c r="J51" i="51"/>
  <c r="K51" i="51"/>
  <c r="J52" i="51"/>
  <c r="K52" i="51"/>
  <c r="J53" i="51"/>
  <c r="K53" i="51"/>
  <c r="J54" i="51"/>
  <c r="K54" i="51"/>
  <c r="J55" i="51"/>
  <c r="K55" i="51"/>
  <c r="J56" i="51"/>
  <c r="K56" i="51"/>
  <c r="J57" i="51"/>
  <c r="K57" i="51"/>
  <c r="J58" i="51"/>
  <c r="K58" i="51"/>
  <c r="J59" i="51"/>
  <c r="K59" i="51"/>
  <c r="J60" i="51"/>
  <c r="K60" i="51"/>
  <c r="J61" i="51"/>
  <c r="K61" i="51"/>
  <c r="J62" i="51"/>
  <c r="K62" i="51"/>
  <c r="J63" i="51"/>
  <c r="K63" i="51"/>
  <c r="J64" i="51"/>
  <c r="K64" i="51"/>
  <c r="J65" i="51"/>
  <c r="K65" i="51"/>
  <c r="J66" i="51"/>
  <c r="K66" i="51"/>
  <c r="J67" i="51"/>
  <c r="K67" i="51"/>
  <c r="J68" i="51"/>
  <c r="K68" i="51"/>
  <c r="J69" i="51"/>
  <c r="K69" i="51"/>
  <c r="J70" i="51"/>
  <c r="K70" i="51"/>
  <c r="J71" i="51"/>
  <c r="K71" i="51"/>
  <c r="J72" i="51"/>
  <c r="K72" i="51"/>
  <c r="J73" i="51"/>
  <c r="K73" i="51"/>
  <c r="J74" i="51"/>
  <c r="K74" i="51"/>
  <c r="J75" i="51"/>
  <c r="K75" i="51"/>
  <c r="J76" i="51"/>
  <c r="K76" i="51"/>
  <c r="J77" i="51"/>
  <c r="K77" i="51"/>
  <c r="J78" i="51"/>
  <c r="K78" i="51"/>
  <c r="J79" i="51"/>
  <c r="K79" i="51"/>
  <c r="J80" i="51"/>
  <c r="K80" i="51"/>
  <c r="J81" i="51"/>
  <c r="K81" i="51"/>
  <c r="J82" i="51"/>
  <c r="K82" i="51"/>
  <c r="J83" i="51"/>
  <c r="K83" i="51"/>
  <c r="J84" i="51"/>
  <c r="K84" i="51"/>
  <c r="J85" i="51"/>
  <c r="K85" i="51"/>
  <c r="J86" i="51"/>
  <c r="K86" i="51"/>
  <c r="J87" i="51"/>
  <c r="K87" i="51"/>
  <c r="J88" i="51"/>
  <c r="K88" i="51"/>
  <c r="J89" i="51"/>
  <c r="K89" i="51"/>
  <c r="J90" i="51"/>
  <c r="K90" i="51"/>
  <c r="J91" i="51"/>
  <c r="K91" i="51"/>
  <c r="J92" i="51"/>
  <c r="K92" i="51"/>
  <c r="J93" i="51"/>
  <c r="K93" i="51"/>
  <c r="J94" i="51"/>
  <c r="K94" i="51"/>
  <c r="J95" i="51"/>
  <c r="K95" i="51"/>
  <c r="J96" i="51"/>
  <c r="K96" i="51"/>
  <c r="J97" i="51"/>
  <c r="K97" i="51"/>
  <c r="J98" i="51"/>
  <c r="K98" i="51"/>
  <c r="J99" i="51"/>
  <c r="K99" i="51"/>
  <c r="J100" i="51"/>
  <c r="K100" i="51"/>
  <c r="J101" i="51"/>
  <c r="K101" i="51"/>
  <c r="J102" i="51"/>
  <c r="K102" i="51"/>
  <c r="J103" i="51"/>
  <c r="K103" i="51"/>
  <c r="J104" i="51"/>
  <c r="K104" i="51"/>
  <c r="J105" i="51"/>
  <c r="K105" i="51"/>
  <c r="J106" i="51"/>
  <c r="K106" i="51"/>
  <c r="J107" i="51"/>
  <c r="K107" i="51"/>
  <c r="J108" i="51"/>
  <c r="K108" i="51"/>
  <c r="J109" i="51"/>
  <c r="K109" i="51"/>
  <c r="J110" i="51"/>
  <c r="K110" i="51"/>
  <c r="J111" i="51"/>
  <c r="K111" i="51"/>
  <c r="J112" i="51"/>
  <c r="K112" i="51"/>
  <c r="J113" i="51"/>
  <c r="K113" i="51"/>
  <c r="J114" i="51"/>
  <c r="K114" i="51"/>
  <c r="J115" i="51"/>
  <c r="K115" i="51"/>
  <c r="J116" i="51"/>
  <c r="K116" i="51"/>
  <c r="J117" i="51"/>
  <c r="K117" i="51"/>
  <c r="J118" i="51"/>
  <c r="K118" i="51"/>
  <c r="J119" i="51"/>
  <c r="K119" i="51"/>
  <c r="J120" i="51"/>
  <c r="K120" i="51"/>
  <c r="J121" i="51"/>
  <c r="K121" i="51"/>
  <c r="J122" i="51"/>
  <c r="K122" i="51"/>
  <c r="J123" i="51"/>
  <c r="K123" i="51"/>
  <c r="J124" i="51"/>
  <c r="K124" i="51"/>
  <c r="J125" i="51"/>
  <c r="K125" i="51"/>
  <c r="J126" i="51"/>
  <c r="K126" i="51"/>
  <c r="J127" i="51"/>
  <c r="K127" i="51"/>
  <c r="J128" i="51"/>
  <c r="K128" i="51"/>
  <c r="J129" i="51"/>
  <c r="K129" i="51"/>
  <c r="J130" i="51"/>
  <c r="K130" i="51"/>
  <c r="J131" i="51"/>
  <c r="K131" i="51"/>
  <c r="J132" i="51"/>
  <c r="K132" i="51"/>
  <c r="J133" i="51"/>
  <c r="K133" i="51"/>
  <c r="J134" i="51"/>
  <c r="K134" i="51"/>
  <c r="J135" i="51"/>
  <c r="K135" i="51"/>
  <c r="J136" i="51"/>
  <c r="K136" i="51"/>
  <c r="I137" i="51"/>
  <c r="K137" i="51"/>
  <c r="J19" i="50"/>
  <c r="K19" i="50"/>
  <c r="J20" i="50"/>
  <c r="K20" i="50"/>
  <c r="K22" i="50" s="1"/>
  <c r="J21" i="50"/>
  <c r="K21" i="50"/>
  <c r="I22" i="50"/>
  <c r="J22" i="50"/>
  <c r="G19" i="49"/>
  <c r="I19" i="49" s="1"/>
  <c r="J19" i="48"/>
  <c r="K19" i="48"/>
  <c r="I20" i="48"/>
  <c r="J20" i="48"/>
  <c r="K20" i="48"/>
  <c r="J19" i="47"/>
  <c r="K19" i="47"/>
  <c r="J20" i="47"/>
  <c r="J26" i="47" s="1"/>
  <c r="K20" i="47"/>
  <c r="K26" i="47" s="1"/>
  <c r="J21" i="47"/>
  <c r="K21" i="47"/>
  <c r="J22" i="47"/>
  <c r="K22" i="47"/>
  <c r="J23" i="47"/>
  <c r="K23" i="47"/>
  <c r="J24" i="47"/>
  <c r="K24" i="47"/>
  <c r="J25" i="47"/>
  <c r="K25" i="47"/>
  <c r="I26" i="47"/>
  <c r="J19" i="46"/>
  <c r="K19" i="46"/>
  <c r="K25" i="46" s="1"/>
  <c r="J20" i="46"/>
  <c r="K20" i="46"/>
  <c r="J21" i="46"/>
  <c r="K21" i="46"/>
  <c r="J22" i="46"/>
  <c r="K22" i="46"/>
  <c r="J23" i="46"/>
  <c r="K23" i="46"/>
  <c r="J24" i="46"/>
  <c r="K24" i="46"/>
  <c r="I25" i="46"/>
  <c r="J25" i="46"/>
  <c r="K19" i="45"/>
  <c r="J20" i="45"/>
  <c r="K20" i="45"/>
  <c r="J21" i="45"/>
  <c r="K21" i="45" s="1"/>
  <c r="J22" i="45"/>
  <c r="K22" i="45"/>
  <c r="I23" i="45"/>
  <c r="J20" i="44"/>
  <c r="J33" i="44" s="1"/>
  <c r="K20" i="44"/>
  <c r="J21" i="44"/>
  <c r="K21" i="44"/>
  <c r="J22" i="44"/>
  <c r="K22" i="44"/>
  <c r="J23" i="44"/>
  <c r="K23" i="44"/>
  <c r="J24" i="44"/>
  <c r="K24" i="44"/>
  <c r="J25" i="44"/>
  <c r="K25" i="44"/>
  <c r="J26" i="44"/>
  <c r="K26" i="44"/>
  <c r="J27" i="44"/>
  <c r="K27" i="44"/>
  <c r="J28" i="44"/>
  <c r="K28" i="44"/>
  <c r="J29" i="44"/>
  <c r="K29" i="44"/>
  <c r="J30" i="44"/>
  <c r="K30" i="44"/>
  <c r="J31" i="44"/>
  <c r="K31" i="44"/>
  <c r="J32" i="44"/>
  <c r="K32" i="44"/>
  <c r="I33" i="44"/>
  <c r="K33" i="44"/>
  <c r="J19" i="43"/>
  <c r="J25" i="43" s="1"/>
  <c r="K19" i="43"/>
  <c r="J20" i="43"/>
  <c r="K20" i="43"/>
  <c r="K25" i="43" s="1"/>
  <c r="J21" i="43"/>
  <c r="K21" i="43"/>
  <c r="J22" i="43"/>
  <c r="K22" i="43"/>
  <c r="J23" i="43"/>
  <c r="K23" i="43"/>
  <c r="J24" i="43"/>
  <c r="K24" i="43"/>
  <c r="I25" i="43"/>
  <c r="J19" i="42"/>
  <c r="J142" i="42" s="1"/>
  <c r="K19" i="42"/>
  <c r="J20" i="42"/>
  <c r="K20" i="42"/>
  <c r="J21" i="42"/>
  <c r="K21" i="42"/>
  <c r="J22" i="42"/>
  <c r="K22" i="42"/>
  <c r="J23" i="42"/>
  <c r="K23" i="42"/>
  <c r="J24" i="42"/>
  <c r="K24" i="42"/>
  <c r="J25" i="42"/>
  <c r="K25" i="42"/>
  <c r="J26" i="42"/>
  <c r="K26" i="42"/>
  <c r="J27" i="42"/>
  <c r="K27" i="42"/>
  <c r="J28" i="42"/>
  <c r="K28" i="42"/>
  <c r="J29" i="42"/>
  <c r="K29" i="42"/>
  <c r="J30" i="42"/>
  <c r="K30" i="42"/>
  <c r="J31" i="42"/>
  <c r="K31" i="42"/>
  <c r="J32" i="42"/>
  <c r="K32" i="42"/>
  <c r="J33" i="42"/>
  <c r="K33" i="42"/>
  <c r="J34" i="42"/>
  <c r="K34" i="42"/>
  <c r="J35" i="42"/>
  <c r="K35" i="42"/>
  <c r="J36" i="42"/>
  <c r="K36" i="42"/>
  <c r="J37" i="42"/>
  <c r="K37" i="42"/>
  <c r="J38" i="42"/>
  <c r="K38" i="42"/>
  <c r="J39" i="42"/>
  <c r="K39" i="42"/>
  <c r="J40" i="42"/>
  <c r="K40" i="42"/>
  <c r="J41" i="42"/>
  <c r="K41" i="42"/>
  <c r="J42" i="42"/>
  <c r="K42" i="42"/>
  <c r="J43" i="42"/>
  <c r="K43" i="42"/>
  <c r="J44" i="42"/>
  <c r="K44" i="42"/>
  <c r="J45" i="42"/>
  <c r="K45" i="42"/>
  <c r="J46" i="42"/>
  <c r="K46" i="42"/>
  <c r="J47" i="42"/>
  <c r="K47" i="42"/>
  <c r="J48" i="42"/>
  <c r="K48" i="42"/>
  <c r="J49" i="42"/>
  <c r="K49" i="42"/>
  <c r="J50" i="42"/>
  <c r="K50" i="42"/>
  <c r="J51" i="42"/>
  <c r="K51" i="42"/>
  <c r="J52" i="42"/>
  <c r="K52" i="42"/>
  <c r="J53" i="42"/>
  <c r="K53" i="42"/>
  <c r="J54" i="42"/>
  <c r="K54" i="42"/>
  <c r="J55" i="42"/>
  <c r="K55" i="42"/>
  <c r="J56" i="42"/>
  <c r="K56" i="42"/>
  <c r="J57" i="42"/>
  <c r="K57" i="42"/>
  <c r="J58" i="42"/>
  <c r="K58" i="42"/>
  <c r="J59" i="42"/>
  <c r="K59" i="42"/>
  <c r="J60" i="42"/>
  <c r="K60" i="42"/>
  <c r="J61" i="42"/>
  <c r="K61" i="42"/>
  <c r="J62" i="42"/>
  <c r="K62" i="42"/>
  <c r="J63" i="42"/>
  <c r="K63" i="42"/>
  <c r="J64" i="42"/>
  <c r="K64" i="42"/>
  <c r="J65" i="42"/>
  <c r="K65" i="42"/>
  <c r="J66" i="42"/>
  <c r="K66" i="42"/>
  <c r="J67" i="42"/>
  <c r="K67" i="42"/>
  <c r="J68" i="42"/>
  <c r="K68" i="42"/>
  <c r="J69" i="42"/>
  <c r="K69" i="42"/>
  <c r="J70" i="42"/>
  <c r="K70" i="42"/>
  <c r="J71" i="42"/>
  <c r="K71" i="42"/>
  <c r="J72" i="42"/>
  <c r="K72" i="42"/>
  <c r="J73" i="42"/>
  <c r="K73" i="42"/>
  <c r="J74" i="42"/>
  <c r="K74" i="42"/>
  <c r="J75" i="42"/>
  <c r="K75" i="42"/>
  <c r="J76" i="42"/>
  <c r="K76" i="42"/>
  <c r="J77" i="42"/>
  <c r="K77" i="42"/>
  <c r="J78" i="42"/>
  <c r="K78" i="42"/>
  <c r="J79" i="42"/>
  <c r="K79" i="42"/>
  <c r="J80" i="42"/>
  <c r="K80" i="42"/>
  <c r="J81" i="42"/>
  <c r="K81" i="42"/>
  <c r="J82" i="42"/>
  <c r="K82" i="42"/>
  <c r="J83" i="42"/>
  <c r="K83" i="42"/>
  <c r="J84" i="42"/>
  <c r="K84" i="42"/>
  <c r="J85" i="42"/>
  <c r="K85" i="42"/>
  <c r="J86" i="42"/>
  <c r="K86" i="42"/>
  <c r="J87" i="42"/>
  <c r="K87" i="42"/>
  <c r="J88" i="42"/>
  <c r="K88" i="42"/>
  <c r="J89" i="42"/>
  <c r="K89" i="42"/>
  <c r="J90" i="42"/>
  <c r="K90" i="42"/>
  <c r="J91" i="42"/>
  <c r="K91" i="42"/>
  <c r="J92" i="42"/>
  <c r="K92" i="42"/>
  <c r="J93" i="42"/>
  <c r="K93" i="42"/>
  <c r="J94" i="42"/>
  <c r="K94" i="42"/>
  <c r="J95" i="42"/>
  <c r="K95" i="42"/>
  <c r="J96" i="42"/>
  <c r="K96" i="42"/>
  <c r="J97" i="42"/>
  <c r="K97" i="42"/>
  <c r="J98" i="42"/>
  <c r="K98" i="42"/>
  <c r="J99" i="42"/>
  <c r="K99" i="42"/>
  <c r="J100" i="42"/>
  <c r="K100" i="42"/>
  <c r="J101" i="42"/>
  <c r="K101" i="42"/>
  <c r="J102" i="42"/>
  <c r="K102" i="42"/>
  <c r="J103" i="42"/>
  <c r="K103" i="42"/>
  <c r="J104" i="42"/>
  <c r="K104" i="42"/>
  <c r="J105" i="42"/>
  <c r="K105" i="42"/>
  <c r="J106" i="42"/>
  <c r="K106" i="42"/>
  <c r="J107" i="42"/>
  <c r="K107" i="42"/>
  <c r="J108" i="42"/>
  <c r="K108" i="42"/>
  <c r="J109" i="42"/>
  <c r="K109" i="42"/>
  <c r="J110" i="42"/>
  <c r="K110" i="42"/>
  <c r="J111" i="42"/>
  <c r="K111" i="42"/>
  <c r="J112" i="42"/>
  <c r="K112" i="42"/>
  <c r="J113" i="42"/>
  <c r="K113" i="42"/>
  <c r="J114" i="42"/>
  <c r="K114" i="42"/>
  <c r="J115" i="42"/>
  <c r="K115" i="42"/>
  <c r="J116" i="42"/>
  <c r="K116" i="42"/>
  <c r="J117" i="42"/>
  <c r="K117" i="42"/>
  <c r="J118" i="42"/>
  <c r="K118" i="42"/>
  <c r="J119" i="42"/>
  <c r="K119" i="42"/>
  <c r="J120" i="42"/>
  <c r="K120" i="42"/>
  <c r="J121" i="42"/>
  <c r="K121" i="42"/>
  <c r="J122" i="42"/>
  <c r="K122" i="42"/>
  <c r="J123" i="42"/>
  <c r="K123" i="42"/>
  <c r="J124" i="42"/>
  <c r="K124" i="42"/>
  <c r="J125" i="42"/>
  <c r="K125" i="42"/>
  <c r="J126" i="42"/>
  <c r="K126" i="42"/>
  <c r="J127" i="42"/>
  <c r="K127" i="42"/>
  <c r="J128" i="42"/>
  <c r="K128" i="42"/>
  <c r="J129" i="42"/>
  <c r="K129" i="42"/>
  <c r="J130" i="42"/>
  <c r="K130" i="42"/>
  <c r="J131" i="42"/>
  <c r="K131" i="42"/>
  <c r="J132" i="42"/>
  <c r="K132" i="42"/>
  <c r="J133" i="42"/>
  <c r="K133" i="42"/>
  <c r="J134" i="42"/>
  <c r="K134" i="42"/>
  <c r="J135" i="42"/>
  <c r="K135" i="42"/>
  <c r="J136" i="42"/>
  <c r="K136" i="42"/>
  <c r="J137" i="42"/>
  <c r="K137" i="42"/>
  <c r="J138" i="42"/>
  <c r="K138" i="42"/>
  <c r="J139" i="42"/>
  <c r="K139" i="42"/>
  <c r="J140" i="42"/>
  <c r="K140" i="42"/>
  <c r="J141" i="42"/>
  <c r="K141" i="42"/>
  <c r="I142" i="42"/>
  <c r="K142" i="42"/>
  <c r="J19" i="41"/>
  <c r="K19" i="41"/>
  <c r="J20" i="41"/>
  <c r="K20" i="41"/>
  <c r="J21" i="41"/>
  <c r="K21" i="41"/>
  <c r="J22" i="41"/>
  <c r="K22" i="41"/>
  <c r="J23" i="41"/>
  <c r="K23" i="41"/>
  <c r="J24" i="41"/>
  <c r="K24" i="41"/>
  <c r="J25" i="41"/>
  <c r="K25" i="41"/>
  <c r="J26" i="41"/>
  <c r="K26" i="41"/>
  <c r="J27" i="41"/>
  <c r="K27" i="41"/>
  <c r="J28" i="41"/>
  <c r="K28" i="41"/>
  <c r="J29" i="41"/>
  <c r="K29" i="41"/>
  <c r="J30" i="41"/>
  <c r="K30" i="41"/>
  <c r="J31" i="41"/>
  <c r="K31" i="41"/>
  <c r="J32" i="41"/>
  <c r="K32" i="41"/>
  <c r="J33" i="41"/>
  <c r="K33" i="41"/>
  <c r="J34" i="41"/>
  <c r="K34" i="41"/>
  <c r="J35" i="41"/>
  <c r="K35" i="41"/>
  <c r="J36" i="41"/>
  <c r="K36" i="41"/>
  <c r="J37" i="41"/>
  <c r="K37" i="41"/>
  <c r="J38" i="41"/>
  <c r="K38" i="41"/>
  <c r="J39" i="41"/>
  <c r="K39" i="41"/>
  <c r="J40" i="41"/>
  <c r="K40" i="41"/>
  <c r="J41" i="41"/>
  <c r="K41" i="41"/>
  <c r="J42" i="41"/>
  <c r="K42" i="41"/>
  <c r="J43" i="41"/>
  <c r="K43" i="41"/>
  <c r="J44" i="41"/>
  <c r="K44" i="41"/>
  <c r="J45" i="41"/>
  <c r="K45" i="41"/>
  <c r="J46" i="41"/>
  <c r="K46" i="41"/>
  <c r="J47" i="41"/>
  <c r="K47" i="41"/>
  <c r="J48" i="41"/>
  <c r="K48" i="41"/>
  <c r="J49" i="41"/>
  <c r="K49" i="41"/>
  <c r="J50" i="41"/>
  <c r="K50" i="41"/>
  <c r="J51" i="41"/>
  <c r="K51" i="41"/>
  <c r="J52" i="41"/>
  <c r="K52" i="41"/>
  <c r="J53" i="41"/>
  <c r="K53" i="41"/>
  <c r="J54" i="41"/>
  <c r="K54" i="41"/>
  <c r="J55" i="41"/>
  <c r="K55" i="41"/>
  <c r="J56" i="41"/>
  <c r="K56" i="41"/>
  <c r="J57" i="41"/>
  <c r="K57" i="41"/>
  <c r="J58" i="41"/>
  <c r="K58" i="41"/>
  <c r="I59" i="41"/>
  <c r="J19" i="40"/>
  <c r="K19" i="40"/>
  <c r="J20" i="40"/>
  <c r="K20" i="40"/>
  <c r="J21" i="40"/>
  <c r="K21" i="40"/>
  <c r="J22" i="40"/>
  <c r="K22" i="40"/>
  <c r="J23" i="40"/>
  <c r="K23" i="40"/>
  <c r="J24" i="40"/>
  <c r="K24" i="40"/>
  <c r="J25" i="40"/>
  <c r="K25" i="40"/>
  <c r="J26" i="40"/>
  <c r="K26" i="40"/>
  <c r="J27" i="40"/>
  <c r="K27" i="40"/>
  <c r="J28" i="40"/>
  <c r="K28" i="40"/>
  <c r="J29" i="40"/>
  <c r="K29" i="40"/>
  <c r="J30" i="40"/>
  <c r="K30" i="40"/>
  <c r="J31" i="40"/>
  <c r="K31" i="40"/>
  <c r="J32" i="40"/>
  <c r="K32" i="40"/>
  <c r="J33" i="40"/>
  <c r="K33" i="40"/>
  <c r="J34" i="40"/>
  <c r="K34" i="40"/>
  <c r="J35" i="40"/>
  <c r="K35" i="40"/>
  <c r="J36" i="40"/>
  <c r="K36" i="40"/>
  <c r="J37" i="40"/>
  <c r="K37" i="40"/>
  <c r="J38" i="40"/>
  <c r="K38" i="40"/>
  <c r="J39" i="40"/>
  <c r="K39" i="40"/>
  <c r="J40" i="40"/>
  <c r="K40" i="40"/>
  <c r="J41" i="40"/>
  <c r="K41" i="40"/>
  <c r="J42" i="40"/>
  <c r="K42" i="40"/>
  <c r="J43" i="40"/>
  <c r="K43" i="40"/>
  <c r="J44" i="40"/>
  <c r="K44" i="40"/>
  <c r="J45" i="40"/>
  <c r="K45" i="40"/>
  <c r="J46" i="40"/>
  <c r="K46" i="40"/>
  <c r="J47" i="40"/>
  <c r="K47" i="40"/>
  <c r="J48" i="40"/>
  <c r="K48" i="40"/>
  <c r="J49" i="40"/>
  <c r="K49" i="40"/>
  <c r="J50" i="40"/>
  <c r="K50" i="40"/>
  <c r="J51" i="40"/>
  <c r="K51" i="40"/>
  <c r="I52" i="40"/>
  <c r="K52" i="40"/>
  <c r="J20" i="39"/>
  <c r="K20" i="39"/>
  <c r="J21" i="39"/>
  <c r="K21" i="39"/>
  <c r="J22" i="39"/>
  <c r="K22" i="39"/>
  <c r="J23" i="39"/>
  <c r="K23" i="39"/>
  <c r="J24" i="39"/>
  <c r="K24" i="39"/>
  <c r="J25" i="39"/>
  <c r="K25" i="39"/>
  <c r="J26" i="39"/>
  <c r="K26" i="39"/>
  <c r="J27" i="39"/>
  <c r="K27" i="39"/>
  <c r="J28" i="39"/>
  <c r="K28" i="39"/>
  <c r="J29" i="39"/>
  <c r="K29" i="39"/>
  <c r="J30" i="39"/>
  <c r="K30" i="39"/>
  <c r="J31" i="39"/>
  <c r="K31" i="39"/>
  <c r="J32" i="39"/>
  <c r="K32" i="39"/>
  <c r="J33" i="39"/>
  <c r="K33" i="39"/>
  <c r="J34" i="39"/>
  <c r="K34" i="39"/>
  <c r="J35" i="39"/>
  <c r="K35" i="39"/>
  <c r="J36" i="39"/>
  <c r="K36" i="39"/>
  <c r="J37" i="39"/>
  <c r="K37" i="39"/>
  <c r="J38" i="39"/>
  <c r="K38" i="39"/>
  <c r="J39" i="39"/>
  <c r="K39" i="39"/>
  <c r="J40" i="39"/>
  <c r="K40" i="39"/>
  <c r="J41" i="39"/>
  <c r="K41" i="39"/>
  <c r="J42" i="39"/>
  <c r="K42" i="39"/>
  <c r="J43" i="39"/>
  <c r="K43" i="39"/>
  <c r="J44" i="39"/>
  <c r="K44" i="39"/>
  <c r="J45" i="39"/>
  <c r="K45" i="39"/>
  <c r="J46" i="39"/>
  <c r="K46" i="39"/>
  <c r="J47" i="39"/>
  <c r="K47" i="39"/>
  <c r="J48" i="39"/>
  <c r="K48" i="39"/>
  <c r="J49" i="39"/>
  <c r="K49" i="39"/>
  <c r="I50" i="39"/>
  <c r="J19" i="38"/>
  <c r="K19" i="38"/>
  <c r="J20" i="38"/>
  <c r="K20" i="38"/>
  <c r="J21" i="38"/>
  <c r="K21" i="38"/>
  <c r="J22" i="38"/>
  <c r="K22" i="38"/>
  <c r="J23" i="38"/>
  <c r="K23" i="38"/>
  <c r="J24" i="38"/>
  <c r="K24" i="38"/>
  <c r="J25" i="38"/>
  <c r="K25" i="38"/>
  <c r="J26" i="38"/>
  <c r="K26" i="38"/>
  <c r="J27" i="38"/>
  <c r="K27" i="38"/>
  <c r="J28" i="38"/>
  <c r="K28" i="38"/>
  <c r="J29" i="38"/>
  <c r="K29" i="38"/>
  <c r="J30" i="38"/>
  <c r="K30" i="38"/>
  <c r="J31" i="38"/>
  <c r="K31" i="38"/>
  <c r="J32" i="38"/>
  <c r="K32" i="38"/>
  <c r="J33" i="38"/>
  <c r="K33" i="38"/>
  <c r="J34" i="38"/>
  <c r="K34" i="38"/>
  <c r="J35" i="38"/>
  <c r="K35" i="38"/>
  <c r="J36" i="38"/>
  <c r="K36" i="38"/>
  <c r="J37" i="38"/>
  <c r="K37" i="38"/>
  <c r="J38" i="38"/>
  <c r="K38" i="38"/>
  <c r="J39" i="38"/>
  <c r="K39" i="38"/>
  <c r="J40" i="38"/>
  <c r="K40" i="38"/>
  <c r="J41" i="38"/>
  <c r="J49" i="38" s="1"/>
  <c r="K41" i="38"/>
  <c r="J42" i="38"/>
  <c r="K42" i="38"/>
  <c r="J43" i="38"/>
  <c r="K43" i="38"/>
  <c r="J44" i="38"/>
  <c r="K44" i="38"/>
  <c r="J45" i="38"/>
  <c r="K45" i="38"/>
  <c r="J46" i="38"/>
  <c r="K46" i="38"/>
  <c r="J47" i="38"/>
  <c r="K47" i="38"/>
  <c r="J48" i="38"/>
  <c r="K48" i="38"/>
  <c r="I49" i="38"/>
  <c r="J19" i="37"/>
  <c r="K19" i="37"/>
  <c r="J20" i="37"/>
  <c r="K20" i="37"/>
  <c r="J21" i="37"/>
  <c r="K21" i="37"/>
  <c r="J22" i="37"/>
  <c r="K22" i="37"/>
  <c r="J23" i="37"/>
  <c r="K23" i="37"/>
  <c r="J24" i="37"/>
  <c r="K24" i="37"/>
  <c r="J25" i="37"/>
  <c r="K25" i="37"/>
  <c r="J26" i="37"/>
  <c r="K26" i="37"/>
  <c r="J27" i="37"/>
  <c r="K27" i="37"/>
  <c r="J28" i="37"/>
  <c r="K28" i="37"/>
  <c r="J29" i="37"/>
  <c r="K29" i="37"/>
  <c r="J30" i="37"/>
  <c r="K30" i="37"/>
  <c r="J31" i="37"/>
  <c r="K31" i="37"/>
  <c r="J32" i="37"/>
  <c r="K32" i="37"/>
  <c r="J33" i="37"/>
  <c r="K33" i="37"/>
  <c r="J34" i="37"/>
  <c r="K34" i="37"/>
  <c r="J35" i="37"/>
  <c r="K35" i="37"/>
  <c r="J36" i="37"/>
  <c r="K36" i="37"/>
  <c r="J37" i="37"/>
  <c r="K37" i="37"/>
  <c r="J38" i="37"/>
  <c r="K38" i="37"/>
  <c r="J39" i="37"/>
  <c r="K39" i="37"/>
  <c r="J40" i="37"/>
  <c r="K40" i="37"/>
  <c r="J41" i="37"/>
  <c r="K41" i="37"/>
  <c r="J42" i="37"/>
  <c r="K42" i="37"/>
  <c r="J43" i="37"/>
  <c r="K43" i="37"/>
  <c r="J44" i="37"/>
  <c r="K44" i="37"/>
  <c r="J45" i="37"/>
  <c r="K45" i="37"/>
  <c r="J46" i="37"/>
  <c r="K46" i="37"/>
  <c r="J47" i="37"/>
  <c r="K47" i="37"/>
  <c r="J48" i="37"/>
  <c r="K48" i="37"/>
  <c r="J49" i="37"/>
  <c r="K49" i="37"/>
  <c r="J50" i="37"/>
  <c r="K50" i="37"/>
  <c r="J51" i="37"/>
  <c r="K51" i="37"/>
  <c r="J52" i="37"/>
  <c r="K52" i="37"/>
  <c r="J53" i="37"/>
  <c r="K53" i="37"/>
  <c r="J54" i="37"/>
  <c r="K54" i="37"/>
  <c r="J55" i="37"/>
  <c r="K55" i="37"/>
  <c r="J56" i="37"/>
  <c r="K56" i="37"/>
  <c r="J57" i="37"/>
  <c r="K57" i="37"/>
  <c r="I58" i="37"/>
  <c r="J19" i="36"/>
  <c r="K19" i="36"/>
  <c r="K22" i="36" s="1"/>
  <c r="J20" i="36"/>
  <c r="K20" i="36"/>
  <c r="J21" i="36"/>
  <c r="K21" i="36"/>
  <c r="I22" i="36"/>
  <c r="J20" i="35"/>
  <c r="K20" i="35"/>
  <c r="J21" i="35"/>
  <c r="K21" i="35"/>
  <c r="J22" i="35"/>
  <c r="K22" i="35"/>
  <c r="J23" i="35"/>
  <c r="K23" i="35"/>
  <c r="J24" i="35"/>
  <c r="K24" i="35"/>
  <c r="J25" i="35"/>
  <c r="K25" i="35"/>
  <c r="J26" i="35"/>
  <c r="K26" i="35"/>
  <c r="J27" i="35"/>
  <c r="K27" i="35"/>
  <c r="J28" i="35"/>
  <c r="K28" i="35"/>
  <c r="J29" i="35"/>
  <c r="K29" i="35"/>
  <c r="J30" i="35"/>
  <c r="K30" i="35"/>
  <c r="J31" i="35"/>
  <c r="K31" i="35"/>
  <c r="J32" i="35"/>
  <c r="K32" i="35"/>
  <c r="J33" i="35"/>
  <c r="K33" i="35"/>
  <c r="J34" i="35"/>
  <c r="K34" i="35"/>
  <c r="J35" i="35"/>
  <c r="K35" i="35"/>
  <c r="J36" i="35"/>
  <c r="K36" i="35"/>
  <c r="J37" i="35"/>
  <c r="K37" i="35"/>
  <c r="J38" i="35"/>
  <c r="K38" i="35"/>
  <c r="J39" i="35"/>
  <c r="K39" i="35"/>
  <c r="I40" i="35"/>
  <c r="J19" i="34"/>
  <c r="J29" i="34" s="1"/>
  <c r="K19" i="34"/>
  <c r="J20" i="34"/>
  <c r="K20" i="34"/>
  <c r="J21" i="34"/>
  <c r="K21" i="34"/>
  <c r="J22" i="34"/>
  <c r="K22" i="34"/>
  <c r="J23" i="34"/>
  <c r="K23" i="34"/>
  <c r="J24" i="34"/>
  <c r="K24" i="34"/>
  <c r="J25" i="34"/>
  <c r="K25" i="34"/>
  <c r="J26" i="34"/>
  <c r="K26" i="34"/>
  <c r="J27" i="34"/>
  <c r="K27" i="34"/>
  <c r="J28" i="34"/>
  <c r="K28" i="34"/>
  <c r="I29" i="34"/>
  <c r="J19" i="33"/>
  <c r="K19" i="33"/>
  <c r="J20" i="33"/>
  <c r="K20" i="33"/>
  <c r="J21" i="33"/>
  <c r="K21" i="33"/>
  <c r="J22" i="33"/>
  <c r="K22" i="33"/>
  <c r="J23" i="33"/>
  <c r="K23" i="33"/>
  <c r="I24" i="33"/>
  <c r="J19" i="32"/>
  <c r="J20" i="32" s="1"/>
  <c r="K19" i="32"/>
  <c r="I20" i="32"/>
  <c r="K20" i="32"/>
  <c r="J19" i="31"/>
  <c r="K19" i="31"/>
  <c r="J20" i="31"/>
  <c r="K20" i="31"/>
  <c r="J21" i="31"/>
  <c r="K21" i="31"/>
  <c r="J22" i="31"/>
  <c r="K22" i="31"/>
  <c r="I23" i="31"/>
  <c r="J19" i="30"/>
  <c r="J20" i="30" s="1"/>
  <c r="K19" i="30"/>
  <c r="I20" i="30"/>
  <c r="K20" i="30"/>
  <c r="J19" i="29"/>
  <c r="K19" i="29"/>
  <c r="J20" i="29"/>
  <c r="K20" i="29"/>
  <c r="J21" i="29"/>
  <c r="K21" i="29"/>
  <c r="J22" i="29"/>
  <c r="K22" i="29"/>
  <c r="J23" i="29"/>
  <c r="K23" i="29"/>
  <c r="J24" i="29"/>
  <c r="K24" i="29"/>
  <c r="J25" i="29"/>
  <c r="K25" i="29"/>
  <c r="J26" i="29"/>
  <c r="K26" i="29"/>
  <c r="I27" i="29"/>
  <c r="J19" i="28"/>
  <c r="K19" i="28"/>
  <c r="K50" i="28" s="1"/>
  <c r="J20" i="28"/>
  <c r="K20" i="28"/>
  <c r="J21" i="28"/>
  <c r="K21" i="28"/>
  <c r="J22" i="28"/>
  <c r="K22" i="28"/>
  <c r="J23" i="28"/>
  <c r="K23" i="28"/>
  <c r="J24" i="28"/>
  <c r="K24" i="28"/>
  <c r="J25" i="28"/>
  <c r="K25" i="28"/>
  <c r="J26" i="28"/>
  <c r="K26" i="28"/>
  <c r="J27" i="28"/>
  <c r="K27" i="28"/>
  <c r="J28" i="28"/>
  <c r="K28" i="28"/>
  <c r="J29" i="28"/>
  <c r="K29" i="28"/>
  <c r="J30" i="28"/>
  <c r="K30" i="28"/>
  <c r="J31" i="28"/>
  <c r="K31" i="28"/>
  <c r="J32" i="28"/>
  <c r="K32" i="28"/>
  <c r="J33" i="28"/>
  <c r="K33" i="28"/>
  <c r="J34" i="28"/>
  <c r="K34" i="28"/>
  <c r="J35" i="28"/>
  <c r="K35" i="28"/>
  <c r="J36" i="28"/>
  <c r="K36" i="28"/>
  <c r="J37" i="28"/>
  <c r="K37" i="28"/>
  <c r="J38" i="28"/>
  <c r="K38" i="28"/>
  <c r="J39" i="28"/>
  <c r="K39" i="28"/>
  <c r="J40" i="28"/>
  <c r="K40" i="28"/>
  <c r="J41" i="28"/>
  <c r="K41" i="28"/>
  <c r="J42" i="28"/>
  <c r="K42" i="28"/>
  <c r="J43" i="28"/>
  <c r="K43" i="28"/>
  <c r="J44" i="28"/>
  <c r="K44" i="28"/>
  <c r="J45" i="28"/>
  <c r="K45" i="28"/>
  <c r="J46" i="28"/>
  <c r="K46" i="28"/>
  <c r="J47" i="28"/>
  <c r="K47" i="28"/>
  <c r="J48" i="28"/>
  <c r="K48" i="28"/>
  <c r="J49" i="28"/>
  <c r="K49" i="28"/>
  <c r="I50" i="28"/>
  <c r="J20" i="27"/>
  <c r="K20" i="27"/>
  <c r="J21" i="27"/>
  <c r="K21" i="27"/>
  <c r="J22" i="27"/>
  <c r="K22" i="27"/>
  <c r="J23" i="27"/>
  <c r="K23" i="27"/>
  <c r="J24" i="27"/>
  <c r="K24" i="27"/>
  <c r="J25" i="27"/>
  <c r="K25" i="27"/>
  <c r="J26" i="27"/>
  <c r="K26" i="27"/>
  <c r="J27" i="27"/>
  <c r="K27" i="27"/>
  <c r="J28" i="27"/>
  <c r="K28" i="27"/>
  <c r="J29" i="27"/>
  <c r="K29" i="27"/>
  <c r="J30" i="27"/>
  <c r="K30" i="27"/>
  <c r="J31" i="27"/>
  <c r="K31" i="27"/>
  <c r="J32" i="27"/>
  <c r="K32" i="27"/>
  <c r="J33" i="27"/>
  <c r="K33" i="27"/>
  <c r="J34" i="27"/>
  <c r="K34" i="27"/>
  <c r="J35" i="27"/>
  <c r="K35" i="27"/>
  <c r="J36" i="27"/>
  <c r="K36" i="27"/>
  <c r="J37" i="27"/>
  <c r="K37" i="27"/>
  <c r="J38" i="27"/>
  <c r="K38" i="27"/>
  <c r="J39" i="27"/>
  <c r="K39" i="27"/>
  <c r="J40" i="27"/>
  <c r="K40" i="27"/>
  <c r="J41" i="27"/>
  <c r="K41" i="27"/>
  <c r="J42" i="27"/>
  <c r="K42" i="27"/>
  <c r="J43" i="27"/>
  <c r="K43" i="27"/>
  <c r="J44" i="27"/>
  <c r="K44" i="27"/>
  <c r="J45" i="27"/>
  <c r="K45" i="27"/>
  <c r="J46" i="27"/>
  <c r="K46" i="27"/>
  <c r="J47" i="27"/>
  <c r="K47" i="27"/>
  <c r="J48" i="27"/>
  <c r="K48" i="27"/>
  <c r="J49" i="27"/>
  <c r="K49" i="27"/>
  <c r="J50" i="27"/>
  <c r="K50" i="27"/>
  <c r="J51" i="27"/>
  <c r="K51" i="27"/>
  <c r="J52" i="27"/>
  <c r="K52" i="27"/>
  <c r="J53" i="27"/>
  <c r="K53" i="27"/>
  <c r="J54" i="27"/>
  <c r="K54" i="27"/>
  <c r="J55" i="27"/>
  <c r="K55" i="27"/>
  <c r="J56" i="27"/>
  <c r="K56" i="27"/>
  <c r="J57" i="27"/>
  <c r="K57" i="27"/>
  <c r="J58" i="27"/>
  <c r="K58" i="27"/>
  <c r="J59" i="27"/>
  <c r="K59" i="27"/>
  <c r="J60" i="27"/>
  <c r="K60" i="27"/>
  <c r="J61" i="27"/>
  <c r="K61" i="27"/>
  <c r="J62" i="27"/>
  <c r="K62" i="27"/>
  <c r="J63" i="27"/>
  <c r="K63" i="27"/>
  <c r="J64" i="27"/>
  <c r="K64" i="27"/>
  <c r="J65" i="27"/>
  <c r="K65" i="27"/>
  <c r="J66" i="27"/>
  <c r="K66" i="27"/>
  <c r="J67" i="27"/>
  <c r="K67" i="27"/>
  <c r="J68" i="27"/>
  <c r="K68" i="27"/>
  <c r="J69" i="27"/>
  <c r="K69" i="27"/>
  <c r="J70" i="27"/>
  <c r="K70" i="27"/>
  <c r="J71" i="27"/>
  <c r="K71" i="27"/>
  <c r="J72" i="27"/>
  <c r="K72" i="27"/>
  <c r="J73" i="27"/>
  <c r="K73" i="27"/>
  <c r="J74" i="27"/>
  <c r="K74" i="27"/>
  <c r="J75" i="27"/>
  <c r="K75" i="27"/>
  <c r="J76" i="27"/>
  <c r="K76" i="27"/>
  <c r="I77" i="27"/>
  <c r="J77" i="27"/>
  <c r="K77" i="27"/>
  <c r="J20" i="26"/>
  <c r="K20" i="26"/>
  <c r="J21" i="26"/>
  <c r="K21" i="26"/>
  <c r="J22" i="26"/>
  <c r="K22" i="26"/>
  <c r="J23" i="26"/>
  <c r="K23" i="26"/>
  <c r="I24" i="26"/>
  <c r="K24" i="26"/>
  <c r="J20" i="25"/>
  <c r="K20" i="25"/>
  <c r="J21" i="25"/>
  <c r="K21" i="25"/>
  <c r="J22" i="25"/>
  <c r="K22" i="25"/>
  <c r="J23" i="25"/>
  <c r="K23" i="25"/>
  <c r="J24" i="25"/>
  <c r="K24" i="25"/>
  <c r="J25" i="25"/>
  <c r="K25" i="25"/>
  <c r="J26" i="25"/>
  <c r="K26" i="25"/>
  <c r="J27" i="25"/>
  <c r="K27" i="25"/>
  <c r="J28" i="25"/>
  <c r="K28" i="25"/>
  <c r="J29" i="25"/>
  <c r="K29" i="25"/>
  <c r="J30" i="25"/>
  <c r="K30" i="25"/>
  <c r="J31" i="25"/>
  <c r="K31" i="25"/>
  <c r="I32" i="25"/>
  <c r="J20" i="24"/>
  <c r="K20" i="24"/>
  <c r="K21" i="24"/>
  <c r="J22" i="24"/>
  <c r="K22" i="24"/>
  <c r="J23" i="24"/>
  <c r="K23" i="24" s="1"/>
  <c r="J24" i="24"/>
  <c r="K24" i="24"/>
  <c r="J25" i="24"/>
  <c r="K25" i="24" s="1"/>
  <c r="J26" i="24"/>
  <c r="K26" i="24"/>
  <c r="J27" i="24"/>
  <c r="K27" i="24" s="1"/>
  <c r="J28" i="24"/>
  <c r="K28" i="24"/>
  <c r="J29" i="24"/>
  <c r="K29" i="24" s="1"/>
  <c r="J30" i="24"/>
  <c r="K30" i="24"/>
  <c r="J31" i="24"/>
  <c r="K31" i="24" s="1"/>
  <c r="J32" i="24"/>
  <c r="K32" i="24"/>
  <c r="J33" i="24"/>
  <c r="K33" i="24" s="1"/>
  <c r="J34" i="24"/>
  <c r="K34" i="24"/>
  <c r="J35" i="24"/>
  <c r="K35" i="24" s="1"/>
  <c r="J36" i="24"/>
  <c r="K36" i="24"/>
  <c r="I37" i="24"/>
  <c r="J20" i="23"/>
  <c r="K20" i="23"/>
  <c r="J21" i="23"/>
  <c r="K21" i="23"/>
  <c r="J22" i="23"/>
  <c r="K22" i="23"/>
  <c r="I23" i="23"/>
  <c r="K23" i="23"/>
  <c r="J20" i="22"/>
  <c r="K20" i="22" s="1"/>
  <c r="J21" i="22"/>
  <c r="K21" i="22"/>
  <c r="J22" i="22"/>
  <c r="K22" i="22" s="1"/>
  <c r="J23" i="22"/>
  <c r="K23" i="22"/>
  <c r="J24" i="22"/>
  <c r="K24" i="22" s="1"/>
  <c r="J25" i="22"/>
  <c r="K25" i="22"/>
  <c r="J26" i="22"/>
  <c r="K26" i="22" s="1"/>
  <c r="J27" i="22"/>
  <c r="K27" i="22"/>
  <c r="J28" i="22"/>
  <c r="K28" i="22" s="1"/>
  <c r="J29" i="22"/>
  <c r="K29" i="22"/>
  <c r="J30" i="22"/>
  <c r="K30" i="22" s="1"/>
  <c r="J31" i="22"/>
  <c r="K31" i="22"/>
  <c r="J32" i="22"/>
  <c r="K32" i="22" s="1"/>
  <c r="J33" i="22"/>
  <c r="K33" i="22"/>
  <c r="J34" i="22"/>
  <c r="K34" i="22" s="1"/>
  <c r="J35" i="22"/>
  <c r="K35" i="22"/>
  <c r="J36" i="22"/>
  <c r="K36" i="22" s="1"/>
  <c r="J37" i="22"/>
  <c r="K37" i="22"/>
  <c r="J38" i="22"/>
  <c r="K38" i="22" s="1"/>
  <c r="J39" i="22"/>
  <c r="K39" i="22"/>
  <c r="J40" i="22"/>
  <c r="K40" i="22" s="1"/>
  <c r="J41" i="22"/>
  <c r="K41" i="22"/>
  <c r="J42" i="22"/>
  <c r="K42" i="22" s="1"/>
  <c r="J43" i="22"/>
  <c r="K43" i="22"/>
  <c r="J44" i="22"/>
  <c r="K44" i="22" s="1"/>
  <c r="J45" i="22"/>
  <c r="K45" i="22"/>
  <c r="J46" i="22"/>
  <c r="K46" i="22" s="1"/>
  <c r="J47" i="22"/>
  <c r="K47" i="22" s="1"/>
  <c r="J48" i="22"/>
  <c r="K48" i="22" s="1"/>
  <c r="J49" i="22"/>
  <c r="K49" i="22" s="1"/>
  <c r="J50" i="22"/>
  <c r="K50" i="22" s="1"/>
  <c r="J51" i="22"/>
  <c r="K51" i="22" s="1"/>
  <c r="J52" i="22"/>
  <c r="K52" i="22" s="1"/>
  <c r="J53" i="22"/>
  <c r="K53" i="22"/>
  <c r="J54" i="22"/>
  <c r="K54" i="22" s="1"/>
  <c r="J55" i="22"/>
  <c r="K55" i="22" s="1"/>
  <c r="J56" i="22"/>
  <c r="K56" i="22" s="1"/>
  <c r="J57" i="22"/>
  <c r="K57" i="22" s="1"/>
  <c r="J58" i="22"/>
  <c r="K58" i="22" s="1"/>
  <c r="J59" i="22"/>
  <c r="K59" i="22" s="1"/>
  <c r="J60" i="22"/>
  <c r="K60" i="22" s="1"/>
  <c r="J61" i="22"/>
  <c r="K61" i="22"/>
  <c r="J62" i="22"/>
  <c r="K62" i="22" s="1"/>
  <c r="J63" i="22"/>
  <c r="K63" i="22" s="1"/>
  <c r="J64" i="22"/>
  <c r="K64" i="22" s="1"/>
  <c r="J65" i="22"/>
  <c r="K65" i="22" s="1"/>
  <c r="J66" i="22"/>
  <c r="K66" i="22" s="1"/>
  <c r="J67" i="22"/>
  <c r="K67" i="22" s="1"/>
  <c r="J68" i="22"/>
  <c r="K68" i="22" s="1"/>
  <c r="J69" i="22"/>
  <c r="K69" i="22"/>
  <c r="J70" i="22"/>
  <c r="K70" i="22" s="1"/>
  <c r="J71" i="22"/>
  <c r="K71" i="22" s="1"/>
  <c r="J72" i="22"/>
  <c r="K72" i="22" s="1"/>
  <c r="J73" i="22"/>
  <c r="K73" i="22" s="1"/>
  <c r="J74" i="22"/>
  <c r="K74" i="22" s="1"/>
  <c r="J75" i="22"/>
  <c r="K75" i="22" s="1"/>
  <c r="J76" i="22"/>
  <c r="K76" i="22" s="1"/>
  <c r="J77" i="22"/>
  <c r="K77" i="22"/>
  <c r="J78" i="22"/>
  <c r="K78" i="22" s="1"/>
  <c r="J79" i="22"/>
  <c r="K79" i="22" s="1"/>
  <c r="J80" i="22"/>
  <c r="K80" i="22" s="1"/>
  <c r="J81" i="22"/>
  <c r="K81" i="22" s="1"/>
  <c r="J82" i="22"/>
  <c r="K82" i="22" s="1"/>
  <c r="J83" i="22"/>
  <c r="K83" i="22" s="1"/>
  <c r="J84" i="22"/>
  <c r="K84" i="22" s="1"/>
  <c r="J85" i="22"/>
  <c r="K85" i="22"/>
  <c r="J86" i="22"/>
  <c r="K86" i="22" s="1"/>
  <c r="J87" i="22"/>
  <c r="K87" i="22" s="1"/>
  <c r="J88" i="22"/>
  <c r="K88" i="22" s="1"/>
  <c r="J89" i="22"/>
  <c r="K89" i="22" s="1"/>
  <c r="J90" i="22"/>
  <c r="K90" i="22" s="1"/>
  <c r="J91" i="22"/>
  <c r="K91" i="22" s="1"/>
  <c r="J92" i="22"/>
  <c r="K92" i="22" s="1"/>
  <c r="J93" i="22"/>
  <c r="K93" i="22"/>
  <c r="J94" i="22"/>
  <c r="K94" i="22" s="1"/>
  <c r="J95" i="22"/>
  <c r="K95" i="22" s="1"/>
  <c r="K96" i="22"/>
  <c r="J97" i="22"/>
  <c r="K97" i="22"/>
  <c r="J98" i="22"/>
  <c r="K98" i="22"/>
  <c r="J99" i="22"/>
  <c r="K99" i="22"/>
  <c r="J100" i="22"/>
  <c r="K100" i="22"/>
  <c r="J101" i="22"/>
  <c r="K101" i="22"/>
  <c r="K102" i="22"/>
  <c r="J103" i="22"/>
  <c r="K103" i="22" s="1"/>
  <c r="J104" i="22"/>
  <c r="K104" i="22" s="1"/>
  <c r="J105" i="22"/>
  <c r="K105" i="22" s="1"/>
  <c r="J106" i="22"/>
  <c r="K106" i="22" s="1"/>
  <c r="J107" i="22"/>
  <c r="K107" i="22"/>
  <c r="J108" i="22"/>
  <c r="K108" i="22" s="1"/>
  <c r="J109" i="22"/>
  <c r="K109" i="22"/>
  <c r="J110" i="22"/>
  <c r="K110" i="22" s="1"/>
  <c r="J111" i="22"/>
  <c r="K111" i="22"/>
  <c r="J112" i="22"/>
  <c r="K112" i="22" s="1"/>
  <c r="J113" i="22"/>
  <c r="K113" i="22"/>
  <c r="J114" i="22"/>
  <c r="K114" i="22" s="1"/>
  <c r="J115" i="22"/>
  <c r="K115" i="22" s="1"/>
  <c r="J116" i="22"/>
  <c r="K116" i="22" s="1"/>
  <c r="K117" i="22"/>
  <c r="J118" i="22"/>
  <c r="K118" i="22"/>
  <c r="J119" i="22"/>
  <c r="K119" i="22" s="1"/>
  <c r="J120" i="22"/>
  <c r="K120" i="22"/>
  <c r="J121" i="22"/>
  <c r="K121" i="22" s="1"/>
  <c r="J122" i="22"/>
  <c r="K122" i="22"/>
  <c r="J123" i="22"/>
  <c r="K123" i="22" s="1"/>
  <c r="J124" i="22"/>
  <c r="K124" i="22"/>
  <c r="J125" i="22"/>
  <c r="K125" i="22" s="1"/>
  <c r="J126" i="22"/>
  <c r="K126" i="22"/>
  <c r="J127" i="22"/>
  <c r="K127" i="22" s="1"/>
  <c r="J128" i="22"/>
  <c r="K128" i="22"/>
  <c r="K129" i="22"/>
  <c r="J130" i="22"/>
  <c r="K130" i="22"/>
  <c r="J131" i="22"/>
  <c r="K131" i="22" s="1"/>
  <c r="J132" i="22"/>
  <c r="K132" i="22"/>
  <c r="J133" i="22"/>
  <c r="K133" i="22" s="1"/>
  <c r="J134" i="22"/>
  <c r="K134" i="22"/>
  <c r="J135" i="22"/>
  <c r="K135" i="22" s="1"/>
  <c r="J136" i="22"/>
  <c r="K136" i="22"/>
  <c r="J137" i="22"/>
  <c r="K137" i="22" s="1"/>
  <c r="J138" i="22"/>
  <c r="K138" i="22"/>
  <c r="K139" i="22"/>
  <c r="J140" i="22"/>
  <c r="K140" i="22" s="1"/>
  <c r="J141" i="22"/>
  <c r="K141" i="22"/>
  <c r="J142" i="22"/>
  <c r="K142" i="22" s="1"/>
  <c r="J143" i="22"/>
  <c r="K143" i="22"/>
  <c r="J144" i="22"/>
  <c r="K144" i="22" s="1"/>
  <c r="J145" i="22"/>
  <c r="K145" i="22"/>
  <c r="J146" i="22"/>
  <c r="K146" i="22" s="1"/>
  <c r="J147" i="22"/>
  <c r="K147" i="22"/>
  <c r="J148" i="22"/>
  <c r="K148" i="22" s="1"/>
  <c r="J149" i="22"/>
  <c r="K149" i="22"/>
  <c r="J150" i="22"/>
  <c r="K150" i="22" s="1"/>
  <c r="J151" i="22"/>
  <c r="K151" i="22"/>
  <c r="I152" i="22"/>
  <c r="I20" i="21"/>
  <c r="I21" i="21"/>
  <c r="J21" i="21"/>
  <c r="K21" i="21" s="1"/>
  <c r="I22" i="21"/>
  <c r="J22" i="21"/>
  <c r="K22" i="21"/>
  <c r="I23" i="21"/>
  <c r="J23" i="21" s="1"/>
  <c r="K23" i="21" s="1"/>
  <c r="I24" i="21"/>
  <c r="J24" i="21" s="1"/>
  <c r="K24" i="21" s="1"/>
  <c r="I25" i="21"/>
  <c r="J25" i="21"/>
  <c r="K25" i="21" s="1"/>
  <c r="I26" i="21"/>
  <c r="J26" i="21"/>
  <c r="K26" i="21"/>
  <c r="I27" i="21"/>
  <c r="J27" i="21" s="1"/>
  <c r="K27" i="21" s="1"/>
  <c r="I28" i="21"/>
  <c r="J28" i="21" s="1"/>
  <c r="K28" i="21" s="1"/>
  <c r="I29" i="21"/>
  <c r="J29" i="21"/>
  <c r="K29" i="21" s="1"/>
  <c r="I30" i="21"/>
  <c r="J30" i="21"/>
  <c r="K30" i="21"/>
  <c r="I31" i="21"/>
  <c r="J31" i="21" s="1"/>
  <c r="K31" i="21" s="1"/>
  <c r="I32" i="21"/>
  <c r="J32" i="21" s="1"/>
  <c r="K32" i="21" s="1"/>
  <c r="I33" i="21"/>
  <c r="J33" i="21"/>
  <c r="K33" i="21" s="1"/>
  <c r="I34" i="21"/>
  <c r="J34" i="21"/>
  <c r="K34" i="21"/>
  <c r="I35" i="21"/>
  <c r="J35" i="21" s="1"/>
  <c r="K35" i="21" s="1"/>
  <c r="I36" i="21"/>
  <c r="J36" i="21" s="1"/>
  <c r="K36" i="21" s="1"/>
  <c r="I37" i="21"/>
  <c r="J37" i="21"/>
  <c r="K37" i="21" s="1"/>
  <c r="I38" i="21"/>
  <c r="J38" i="21"/>
  <c r="K38" i="21"/>
  <c r="I39" i="21"/>
  <c r="J39" i="21" s="1"/>
  <c r="K39" i="21" s="1"/>
  <c r="I40" i="21"/>
  <c r="J40" i="21" s="1"/>
  <c r="K40" i="21" s="1"/>
  <c r="I41" i="21"/>
  <c r="J41" i="21"/>
  <c r="K41" i="21" s="1"/>
  <c r="I42" i="21"/>
  <c r="J42" i="21"/>
  <c r="K42" i="21"/>
  <c r="I43" i="21"/>
  <c r="J43" i="21" s="1"/>
  <c r="K43" i="21" s="1"/>
  <c r="I44" i="21"/>
  <c r="J44" i="21" s="1"/>
  <c r="K44" i="21" s="1"/>
  <c r="I45" i="21"/>
  <c r="J45" i="21"/>
  <c r="K45" i="21" s="1"/>
  <c r="I46" i="21"/>
  <c r="J46" i="21"/>
  <c r="K46" i="21"/>
  <c r="I47" i="21"/>
  <c r="J47" i="21" s="1"/>
  <c r="K47" i="21" s="1"/>
  <c r="I48" i="21"/>
  <c r="J48" i="21" s="1"/>
  <c r="K48" i="21" s="1"/>
  <c r="I49" i="21"/>
  <c r="J49" i="21"/>
  <c r="K49" i="21" s="1"/>
  <c r="I50" i="21"/>
  <c r="J50" i="21"/>
  <c r="K50" i="21"/>
  <c r="I51" i="21"/>
  <c r="J51" i="21" s="1"/>
  <c r="K51" i="21" s="1"/>
  <c r="I52" i="21"/>
  <c r="J52" i="21" s="1"/>
  <c r="K52" i="21" s="1"/>
  <c r="I53" i="21"/>
  <c r="J53" i="21"/>
  <c r="K53" i="21" s="1"/>
  <c r="I54" i="21"/>
  <c r="J54" i="21"/>
  <c r="K54" i="21"/>
  <c r="I55" i="21"/>
  <c r="J55" i="21" s="1"/>
  <c r="K55" i="21" s="1"/>
  <c r="I56" i="21"/>
  <c r="J56" i="21" s="1"/>
  <c r="K56" i="21" s="1"/>
  <c r="I57" i="21"/>
  <c r="J57" i="21"/>
  <c r="K57" i="21" s="1"/>
  <c r="I58" i="21"/>
  <c r="J58" i="21"/>
  <c r="K58" i="21"/>
  <c r="I59" i="21"/>
  <c r="J59" i="21" s="1"/>
  <c r="K59" i="21" s="1"/>
  <c r="I60" i="21"/>
  <c r="J60" i="21" s="1"/>
  <c r="K60" i="21" s="1"/>
  <c r="I61" i="21"/>
  <c r="J61" i="21"/>
  <c r="K61" i="21" s="1"/>
  <c r="I62" i="21"/>
  <c r="J62" i="21"/>
  <c r="K62" i="21"/>
  <c r="I63" i="21"/>
  <c r="J63" i="21" s="1"/>
  <c r="K63" i="21" s="1"/>
  <c r="I64" i="21"/>
  <c r="J64" i="21" s="1"/>
  <c r="K64" i="21" s="1"/>
  <c r="I65" i="21"/>
  <c r="J65" i="21"/>
  <c r="K65" i="21" s="1"/>
  <c r="I66" i="21"/>
  <c r="J66" i="21"/>
  <c r="K66" i="21"/>
  <c r="I67" i="21"/>
  <c r="J67" i="21" s="1"/>
  <c r="K67" i="21" s="1"/>
  <c r="I68" i="21"/>
  <c r="J68" i="21" s="1"/>
  <c r="K68" i="21" s="1"/>
  <c r="I69" i="21"/>
  <c r="J69" i="21"/>
  <c r="K69" i="21" s="1"/>
  <c r="I70" i="21"/>
  <c r="J70" i="21"/>
  <c r="K70" i="21"/>
  <c r="I71" i="21"/>
  <c r="J71" i="21" s="1"/>
  <c r="K71" i="21" s="1"/>
  <c r="I72" i="21"/>
  <c r="J72" i="21" s="1"/>
  <c r="K72" i="21" s="1"/>
  <c r="I73" i="21"/>
  <c r="J73" i="21"/>
  <c r="K73" i="21" s="1"/>
  <c r="I74" i="21"/>
  <c r="J74" i="21"/>
  <c r="K74" i="21"/>
  <c r="I75" i="21"/>
  <c r="J75" i="21" s="1"/>
  <c r="K75" i="21" s="1"/>
  <c r="I76" i="21"/>
  <c r="J76" i="21" s="1"/>
  <c r="K76" i="21" s="1"/>
  <c r="I77" i="21"/>
  <c r="J77" i="21"/>
  <c r="K77" i="21" s="1"/>
  <c r="I78" i="21"/>
  <c r="J78" i="21"/>
  <c r="K78" i="21"/>
  <c r="I79" i="21"/>
  <c r="J79" i="21" s="1"/>
  <c r="K79" i="21" s="1"/>
  <c r="I80" i="21"/>
  <c r="J80" i="21" s="1"/>
  <c r="K80" i="21" s="1"/>
  <c r="I81" i="21"/>
  <c r="J81" i="21"/>
  <c r="K81" i="21" s="1"/>
  <c r="I82" i="21"/>
  <c r="J82" i="21"/>
  <c r="K82" i="21"/>
  <c r="I83" i="21"/>
  <c r="J83" i="21" s="1"/>
  <c r="K83" i="21" s="1"/>
  <c r="I84" i="21"/>
  <c r="J84" i="21" s="1"/>
  <c r="K84" i="21" s="1"/>
  <c r="I85" i="21"/>
  <c r="J85" i="21"/>
  <c r="K85" i="21" s="1"/>
  <c r="I86" i="21"/>
  <c r="J86" i="21"/>
  <c r="K86" i="21"/>
  <c r="I87" i="21"/>
  <c r="J87" i="21" s="1"/>
  <c r="K87" i="21" s="1"/>
  <c r="I88" i="21"/>
  <c r="J88" i="21" s="1"/>
  <c r="K88" i="21" s="1"/>
  <c r="I89" i="21"/>
  <c r="J89" i="21"/>
  <c r="K89" i="21" s="1"/>
  <c r="I90" i="21"/>
  <c r="J90" i="21"/>
  <c r="K90" i="21"/>
  <c r="I91" i="21"/>
  <c r="J91" i="21" s="1"/>
  <c r="K91" i="21" s="1"/>
  <c r="I92" i="21"/>
  <c r="J92" i="21" s="1"/>
  <c r="K92" i="21" s="1"/>
  <c r="I93" i="21"/>
  <c r="J93" i="21"/>
  <c r="K93" i="21" s="1"/>
  <c r="I94" i="21"/>
  <c r="J94" i="21"/>
  <c r="K94" i="21"/>
  <c r="I95" i="21"/>
  <c r="J95" i="21" s="1"/>
  <c r="K95" i="21" s="1"/>
  <c r="I96" i="21"/>
  <c r="J96" i="21" s="1"/>
  <c r="K96" i="21" s="1"/>
  <c r="I97" i="21"/>
  <c r="J97" i="21"/>
  <c r="K97" i="21" s="1"/>
  <c r="I98" i="21"/>
  <c r="J98" i="21"/>
  <c r="K98" i="21"/>
  <c r="I99" i="21"/>
  <c r="J99" i="21" s="1"/>
  <c r="K99" i="21" s="1"/>
  <c r="I100" i="21"/>
  <c r="J100" i="21" s="1"/>
  <c r="K100" i="21" s="1"/>
  <c r="J20" i="20"/>
  <c r="K20" i="20"/>
  <c r="J21" i="20"/>
  <c r="K21" i="20" s="1"/>
  <c r="J22" i="20"/>
  <c r="K22" i="20"/>
  <c r="J23" i="20"/>
  <c r="K23" i="20" s="1"/>
  <c r="J24" i="20"/>
  <c r="K24" i="20"/>
  <c r="J25" i="20"/>
  <c r="K25" i="20" s="1"/>
  <c r="J26" i="20"/>
  <c r="K26" i="20"/>
  <c r="J27" i="20"/>
  <c r="K27" i="20" s="1"/>
  <c r="J28" i="20"/>
  <c r="K28" i="20"/>
  <c r="J29" i="20"/>
  <c r="K29" i="20" s="1"/>
  <c r="J30" i="20"/>
  <c r="K30" i="20"/>
  <c r="J31" i="20"/>
  <c r="K31" i="20" s="1"/>
  <c r="J32" i="20"/>
  <c r="K32" i="20"/>
  <c r="J33" i="20"/>
  <c r="K33" i="20" s="1"/>
  <c r="J34" i="20"/>
  <c r="K34" i="20"/>
  <c r="J35" i="20"/>
  <c r="K35" i="20" s="1"/>
  <c r="J36" i="20"/>
  <c r="K36" i="20"/>
  <c r="J37" i="20"/>
  <c r="K37" i="20" s="1"/>
  <c r="J38" i="20"/>
  <c r="K38" i="20"/>
  <c r="J39" i="20"/>
  <c r="K39" i="20" s="1"/>
  <c r="J40" i="20"/>
  <c r="K40" i="20"/>
  <c r="J41" i="20"/>
  <c r="K41" i="20" s="1"/>
  <c r="J42" i="20"/>
  <c r="K42" i="20"/>
  <c r="J43" i="20"/>
  <c r="K43" i="20" s="1"/>
  <c r="J44" i="20"/>
  <c r="K44" i="20"/>
  <c r="J45" i="20"/>
  <c r="K45" i="20" s="1"/>
  <c r="J46" i="20"/>
  <c r="K46" i="20"/>
  <c r="J47" i="20"/>
  <c r="K47" i="20" s="1"/>
  <c r="J48" i="20"/>
  <c r="K48" i="20"/>
  <c r="J49" i="20"/>
  <c r="K49" i="20" s="1"/>
  <c r="J50" i="20"/>
  <c r="K50" i="20"/>
  <c r="J51" i="20"/>
  <c r="K51" i="20" s="1"/>
  <c r="J52" i="20"/>
  <c r="K52" i="20"/>
  <c r="J53" i="20"/>
  <c r="K53" i="20" s="1"/>
  <c r="J54" i="20"/>
  <c r="K54" i="20"/>
  <c r="J55" i="20"/>
  <c r="K55" i="20" s="1"/>
  <c r="J56" i="20"/>
  <c r="K56" i="20"/>
  <c r="J57" i="20"/>
  <c r="K57" i="20" s="1"/>
  <c r="J58" i="20"/>
  <c r="K58" i="20"/>
  <c r="J59" i="20"/>
  <c r="K59" i="20" s="1"/>
  <c r="J60" i="20"/>
  <c r="K60" i="20"/>
  <c r="J61" i="20"/>
  <c r="K61" i="20" s="1"/>
  <c r="J62" i="20"/>
  <c r="K62" i="20"/>
  <c r="J63" i="20"/>
  <c r="K63" i="20" s="1"/>
  <c r="J64" i="20"/>
  <c r="K64" i="20"/>
  <c r="J65" i="20"/>
  <c r="K65" i="20" s="1"/>
  <c r="J66" i="20"/>
  <c r="K66" i="20"/>
  <c r="J67" i="20"/>
  <c r="K67" i="20" s="1"/>
  <c r="J68" i="20"/>
  <c r="K68" i="20"/>
  <c r="J69" i="20"/>
  <c r="K69" i="20" s="1"/>
  <c r="J70" i="20"/>
  <c r="K70" i="20"/>
  <c r="J71" i="20"/>
  <c r="K71" i="20" s="1"/>
  <c r="J72" i="20"/>
  <c r="K72" i="20"/>
  <c r="J73" i="20"/>
  <c r="K73" i="20" s="1"/>
  <c r="J74" i="20"/>
  <c r="K74" i="20"/>
  <c r="J75" i="20"/>
  <c r="K75" i="20" s="1"/>
  <c r="J76" i="20"/>
  <c r="K76" i="20" s="1"/>
  <c r="J77" i="20"/>
  <c r="K77" i="20" s="1"/>
  <c r="J78" i="20"/>
  <c r="K78" i="20" s="1"/>
  <c r="J79" i="20"/>
  <c r="K79" i="20" s="1"/>
  <c r="J80" i="20"/>
  <c r="K80" i="20" s="1"/>
  <c r="J81" i="20"/>
  <c r="K81" i="20" s="1"/>
  <c r="J82" i="20"/>
  <c r="K82" i="20" s="1"/>
  <c r="J83" i="20"/>
  <c r="K83" i="20" s="1"/>
  <c r="J84" i="20"/>
  <c r="K84" i="20" s="1"/>
  <c r="J85" i="20"/>
  <c r="K85" i="20" s="1"/>
  <c r="J86" i="20"/>
  <c r="K86" i="20" s="1"/>
  <c r="J87" i="20"/>
  <c r="K87" i="20" s="1"/>
  <c r="J88" i="20"/>
  <c r="K88" i="20" s="1"/>
  <c r="J89" i="20"/>
  <c r="K89" i="20" s="1"/>
  <c r="J90" i="20"/>
  <c r="K90" i="20" s="1"/>
  <c r="J91" i="20"/>
  <c r="K91" i="20" s="1"/>
  <c r="J92" i="20"/>
  <c r="K92" i="20" s="1"/>
  <c r="J93" i="20"/>
  <c r="K93" i="20" s="1"/>
  <c r="J94" i="20"/>
  <c r="K94" i="20" s="1"/>
  <c r="J95" i="20"/>
  <c r="K95" i="20" s="1"/>
  <c r="J96" i="20"/>
  <c r="K96" i="20" s="1"/>
  <c r="J97" i="20"/>
  <c r="K97" i="20" s="1"/>
  <c r="J98" i="20"/>
  <c r="K98" i="20" s="1"/>
  <c r="J99" i="20"/>
  <c r="K99" i="20" s="1"/>
  <c r="J100" i="20"/>
  <c r="K100" i="20" s="1"/>
  <c r="J101" i="20"/>
  <c r="K101" i="20" s="1"/>
  <c r="J102" i="20"/>
  <c r="K102" i="20" s="1"/>
  <c r="J103" i="20"/>
  <c r="K103" i="20" s="1"/>
  <c r="J104" i="20"/>
  <c r="K104" i="20" s="1"/>
  <c r="J105" i="20"/>
  <c r="K105" i="20" s="1"/>
  <c r="J106" i="20"/>
  <c r="K106" i="20" s="1"/>
  <c r="J107" i="20"/>
  <c r="K107" i="20" s="1"/>
  <c r="J108" i="20"/>
  <c r="K108" i="20" s="1"/>
  <c r="J109" i="20"/>
  <c r="K109" i="20" s="1"/>
  <c r="J110" i="20"/>
  <c r="K110" i="20" s="1"/>
  <c r="J111" i="20"/>
  <c r="K111" i="20" s="1"/>
  <c r="J112" i="20"/>
  <c r="K112" i="20" s="1"/>
  <c r="J113" i="20"/>
  <c r="K113" i="20" s="1"/>
  <c r="J114" i="20"/>
  <c r="K114" i="20" s="1"/>
  <c r="J115" i="20"/>
  <c r="K115" i="20" s="1"/>
  <c r="J116" i="20"/>
  <c r="K116" i="20" s="1"/>
  <c r="J117" i="20"/>
  <c r="K117" i="20" s="1"/>
  <c r="J118" i="20"/>
  <c r="K118" i="20" s="1"/>
  <c r="J119" i="20"/>
  <c r="K119" i="20" s="1"/>
  <c r="J120" i="20"/>
  <c r="K120" i="20" s="1"/>
  <c r="J121" i="20"/>
  <c r="K121" i="20" s="1"/>
  <c r="J122" i="20"/>
  <c r="K122" i="20" s="1"/>
  <c r="J123" i="20"/>
  <c r="K123" i="20" s="1"/>
  <c r="J124" i="20"/>
  <c r="K124" i="20" s="1"/>
  <c r="J125" i="20"/>
  <c r="K125" i="20" s="1"/>
  <c r="J126" i="20"/>
  <c r="K126" i="20" s="1"/>
  <c r="J127" i="20"/>
  <c r="K127" i="20" s="1"/>
  <c r="J128" i="20"/>
  <c r="K128" i="20" s="1"/>
  <c r="J129" i="20"/>
  <c r="K129" i="20" s="1"/>
  <c r="J130" i="20"/>
  <c r="K130" i="20" s="1"/>
  <c r="J131" i="20"/>
  <c r="K131" i="20" s="1"/>
  <c r="J132" i="20"/>
  <c r="K132" i="20" s="1"/>
  <c r="J133" i="20"/>
  <c r="K133" i="20" s="1"/>
  <c r="J134" i="20"/>
  <c r="K134" i="20" s="1"/>
  <c r="J135" i="20"/>
  <c r="K135" i="20" s="1"/>
  <c r="J136" i="20"/>
  <c r="K136" i="20" s="1"/>
  <c r="J137" i="20"/>
  <c r="K137" i="20" s="1"/>
  <c r="J138" i="20"/>
  <c r="K138" i="20" s="1"/>
  <c r="J139" i="20"/>
  <c r="K139" i="20" s="1"/>
  <c r="J140" i="20"/>
  <c r="K140" i="20" s="1"/>
  <c r="J141" i="20"/>
  <c r="K141" i="20" s="1"/>
  <c r="J142" i="20"/>
  <c r="K142" i="20" s="1"/>
  <c r="J143" i="20"/>
  <c r="K143" i="20" s="1"/>
  <c r="J144" i="20"/>
  <c r="K144" i="20" s="1"/>
  <c r="J145" i="20"/>
  <c r="K145" i="20" s="1"/>
  <c r="J146" i="20"/>
  <c r="K146" i="20" s="1"/>
  <c r="J147" i="20"/>
  <c r="K147" i="20" s="1"/>
  <c r="J148" i="20"/>
  <c r="K148" i="20" s="1"/>
  <c r="J149" i="20"/>
  <c r="K149" i="20" s="1"/>
  <c r="J150" i="20"/>
  <c r="K150" i="20" s="1"/>
  <c r="J151" i="20"/>
  <c r="K151" i="20" s="1"/>
  <c r="J152" i="20"/>
  <c r="K152" i="20" s="1"/>
  <c r="J153" i="20"/>
  <c r="K153" i="20" s="1"/>
  <c r="J154" i="20"/>
  <c r="K154" i="20" s="1"/>
  <c r="J155" i="20"/>
  <c r="K155" i="20" s="1"/>
  <c r="J156" i="20"/>
  <c r="K156" i="20" s="1"/>
  <c r="J157" i="20"/>
  <c r="K157" i="20" s="1"/>
  <c r="J158" i="20"/>
  <c r="K158" i="20" s="1"/>
  <c r="J159" i="20"/>
  <c r="K159" i="20" s="1"/>
  <c r="J160" i="20"/>
  <c r="K160" i="20" s="1"/>
  <c r="J161" i="20"/>
  <c r="K161" i="20" s="1"/>
  <c r="J162" i="20"/>
  <c r="K162" i="20" s="1"/>
  <c r="J163" i="20"/>
  <c r="K163" i="20" s="1"/>
  <c r="J164" i="20"/>
  <c r="K164" i="20" s="1"/>
  <c r="J165" i="20"/>
  <c r="K165" i="20" s="1"/>
  <c r="J166" i="20"/>
  <c r="K166" i="20" s="1"/>
  <c r="J167" i="20"/>
  <c r="K167" i="20" s="1"/>
  <c r="J168" i="20"/>
  <c r="K168" i="20" s="1"/>
  <c r="J169" i="20"/>
  <c r="K169" i="20" s="1"/>
  <c r="J170" i="20"/>
  <c r="K170" i="20" s="1"/>
  <c r="J171" i="20"/>
  <c r="K171" i="20" s="1"/>
  <c r="J172" i="20"/>
  <c r="K172" i="20" s="1"/>
  <c r="J173" i="20"/>
  <c r="K173" i="20" s="1"/>
  <c r="J174" i="20"/>
  <c r="K174" i="20" s="1"/>
  <c r="J175" i="20"/>
  <c r="K175" i="20" s="1"/>
  <c r="K362" i="20" s="1"/>
  <c r="J176" i="20"/>
  <c r="K176" i="20" s="1"/>
  <c r="J177" i="20"/>
  <c r="K177" i="20"/>
  <c r="J178" i="20"/>
  <c r="K178" i="20" s="1"/>
  <c r="J179" i="20"/>
  <c r="K179" i="20" s="1"/>
  <c r="J180" i="20"/>
  <c r="K180" i="20" s="1"/>
  <c r="J181" i="20"/>
  <c r="K181" i="20"/>
  <c r="J182" i="20"/>
  <c r="K182" i="20" s="1"/>
  <c r="J183" i="20"/>
  <c r="K183" i="20" s="1"/>
  <c r="J184" i="20"/>
  <c r="K184" i="20" s="1"/>
  <c r="J185" i="20"/>
  <c r="K185" i="20"/>
  <c r="J186" i="20"/>
  <c r="K186" i="20" s="1"/>
  <c r="J187" i="20"/>
  <c r="K187" i="20" s="1"/>
  <c r="J188" i="20"/>
  <c r="K188" i="20" s="1"/>
  <c r="J189" i="20"/>
  <c r="K189" i="20"/>
  <c r="J190" i="20"/>
  <c r="K190" i="20" s="1"/>
  <c r="J191" i="20"/>
  <c r="K191" i="20" s="1"/>
  <c r="J192" i="20"/>
  <c r="K192" i="20" s="1"/>
  <c r="J193" i="20"/>
  <c r="K193" i="20"/>
  <c r="J194" i="20"/>
  <c r="K194" i="20" s="1"/>
  <c r="J195" i="20"/>
  <c r="K195" i="20" s="1"/>
  <c r="J196" i="20"/>
  <c r="K196" i="20" s="1"/>
  <c r="J197" i="20"/>
  <c r="K197" i="20"/>
  <c r="J198" i="20"/>
  <c r="K198" i="20" s="1"/>
  <c r="J199" i="20"/>
  <c r="K199" i="20" s="1"/>
  <c r="J200" i="20"/>
  <c r="K200" i="20" s="1"/>
  <c r="J201" i="20"/>
  <c r="K201" i="20"/>
  <c r="J202" i="20"/>
  <c r="K202" i="20" s="1"/>
  <c r="J203" i="20"/>
  <c r="K203" i="20" s="1"/>
  <c r="J204" i="20"/>
  <c r="K204" i="20" s="1"/>
  <c r="J205" i="20"/>
  <c r="K205" i="20"/>
  <c r="J206" i="20"/>
  <c r="K206" i="20" s="1"/>
  <c r="J207" i="20"/>
  <c r="K207" i="20" s="1"/>
  <c r="J208" i="20"/>
  <c r="K208" i="20" s="1"/>
  <c r="J209" i="20"/>
  <c r="K209" i="20"/>
  <c r="J210" i="20"/>
  <c r="K210" i="20" s="1"/>
  <c r="J211" i="20"/>
  <c r="K211" i="20" s="1"/>
  <c r="J212" i="20"/>
  <c r="K212" i="20" s="1"/>
  <c r="J213" i="20"/>
  <c r="K213" i="20"/>
  <c r="J214" i="20"/>
  <c r="K214" i="20" s="1"/>
  <c r="J215" i="20"/>
  <c r="K215" i="20" s="1"/>
  <c r="J216" i="20"/>
  <c r="K216" i="20" s="1"/>
  <c r="J217" i="20"/>
  <c r="K217" i="20"/>
  <c r="J218" i="20"/>
  <c r="K218" i="20" s="1"/>
  <c r="J219" i="20"/>
  <c r="K219" i="20" s="1"/>
  <c r="J220" i="20"/>
  <c r="K220" i="20" s="1"/>
  <c r="J221" i="20"/>
  <c r="K221" i="20"/>
  <c r="J222" i="20"/>
  <c r="K222" i="20" s="1"/>
  <c r="J223" i="20"/>
  <c r="K223" i="20" s="1"/>
  <c r="J224" i="20"/>
  <c r="K224" i="20" s="1"/>
  <c r="J225" i="20"/>
  <c r="K225" i="20"/>
  <c r="J226" i="20"/>
  <c r="K226" i="20" s="1"/>
  <c r="J227" i="20"/>
  <c r="K227" i="20" s="1"/>
  <c r="J228" i="20"/>
  <c r="K228" i="20" s="1"/>
  <c r="J229" i="20"/>
  <c r="K229" i="20"/>
  <c r="J230" i="20"/>
  <c r="K230" i="20" s="1"/>
  <c r="J231" i="20"/>
  <c r="K231" i="20" s="1"/>
  <c r="J232" i="20"/>
  <c r="K232" i="20" s="1"/>
  <c r="J233" i="20"/>
  <c r="K233" i="20"/>
  <c r="J234" i="20"/>
  <c r="K234" i="20" s="1"/>
  <c r="J235" i="20"/>
  <c r="K235" i="20" s="1"/>
  <c r="J236" i="20"/>
  <c r="K236" i="20" s="1"/>
  <c r="J237" i="20"/>
  <c r="K237" i="20"/>
  <c r="J238" i="20"/>
  <c r="K238" i="20" s="1"/>
  <c r="J239" i="20"/>
  <c r="K239" i="20" s="1"/>
  <c r="J240" i="20"/>
  <c r="K240" i="20" s="1"/>
  <c r="J241" i="20"/>
  <c r="K241" i="20"/>
  <c r="J242" i="20"/>
  <c r="K242" i="20" s="1"/>
  <c r="J243" i="20"/>
  <c r="K243" i="20" s="1"/>
  <c r="J244" i="20"/>
  <c r="K244" i="20" s="1"/>
  <c r="J245" i="20"/>
  <c r="K245" i="20"/>
  <c r="J246" i="20"/>
  <c r="K246" i="20" s="1"/>
  <c r="J247" i="20"/>
  <c r="K247" i="20" s="1"/>
  <c r="J248" i="20"/>
  <c r="K248" i="20" s="1"/>
  <c r="J249" i="20"/>
  <c r="K249" i="20"/>
  <c r="J250" i="20"/>
  <c r="K250" i="20" s="1"/>
  <c r="J251" i="20"/>
  <c r="K251" i="20" s="1"/>
  <c r="J252" i="20"/>
  <c r="K252" i="20" s="1"/>
  <c r="J253" i="20"/>
  <c r="K253" i="20"/>
  <c r="J254" i="20"/>
  <c r="K254" i="20" s="1"/>
  <c r="J255" i="20"/>
  <c r="K255" i="20" s="1"/>
  <c r="J256" i="20"/>
  <c r="K256" i="20" s="1"/>
  <c r="J257" i="20"/>
  <c r="K257" i="20"/>
  <c r="J258" i="20"/>
  <c r="K258" i="20" s="1"/>
  <c r="J259" i="20"/>
  <c r="K259" i="20" s="1"/>
  <c r="J260" i="20"/>
  <c r="K260" i="20" s="1"/>
  <c r="J261" i="20"/>
  <c r="K261" i="20"/>
  <c r="J262" i="20"/>
  <c r="K262" i="20" s="1"/>
  <c r="J263" i="20"/>
  <c r="K263" i="20" s="1"/>
  <c r="J264" i="20"/>
  <c r="K264" i="20" s="1"/>
  <c r="J265" i="20"/>
  <c r="K265" i="20"/>
  <c r="J266" i="20"/>
  <c r="K266" i="20" s="1"/>
  <c r="J267" i="20"/>
  <c r="K267" i="20" s="1"/>
  <c r="J268" i="20"/>
  <c r="K268" i="20" s="1"/>
  <c r="J269" i="20"/>
  <c r="K269" i="20"/>
  <c r="J270" i="20"/>
  <c r="K270" i="20" s="1"/>
  <c r="J271" i="20"/>
  <c r="K271" i="20" s="1"/>
  <c r="J272" i="20"/>
  <c r="K272" i="20" s="1"/>
  <c r="J273" i="20"/>
  <c r="K273" i="20"/>
  <c r="J274" i="20"/>
  <c r="K274" i="20" s="1"/>
  <c r="J275" i="20"/>
  <c r="K275" i="20" s="1"/>
  <c r="J276" i="20"/>
  <c r="K276" i="20" s="1"/>
  <c r="J277" i="20"/>
  <c r="K277" i="20"/>
  <c r="J278" i="20"/>
  <c r="K278" i="20" s="1"/>
  <c r="J279" i="20"/>
  <c r="K279" i="20" s="1"/>
  <c r="J280" i="20"/>
  <c r="K280" i="20" s="1"/>
  <c r="J281" i="20"/>
  <c r="K281" i="20"/>
  <c r="J282" i="20"/>
  <c r="K282" i="20" s="1"/>
  <c r="J283" i="20"/>
  <c r="K283" i="20" s="1"/>
  <c r="J284" i="20"/>
  <c r="K284" i="20" s="1"/>
  <c r="J285" i="20"/>
  <c r="K285" i="20"/>
  <c r="J286" i="20"/>
  <c r="K286" i="20" s="1"/>
  <c r="J287" i="20"/>
  <c r="K287" i="20" s="1"/>
  <c r="J288" i="20"/>
  <c r="K288" i="20" s="1"/>
  <c r="J289" i="20"/>
  <c r="K289" i="20"/>
  <c r="J290" i="20"/>
  <c r="K290" i="20" s="1"/>
  <c r="J291" i="20"/>
  <c r="K291" i="20" s="1"/>
  <c r="J292" i="20"/>
  <c r="K292" i="20" s="1"/>
  <c r="J293" i="20"/>
  <c r="K293" i="20"/>
  <c r="J294" i="20"/>
  <c r="K294" i="20" s="1"/>
  <c r="J295" i="20"/>
  <c r="K295" i="20" s="1"/>
  <c r="J296" i="20"/>
  <c r="K296" i="20" s="1"/>
  <c r="J297" i="20"/>
  <c r="K297" i="20"/>
  <c r="J298" i="20"/>
  <c r="K298" i="20" s="1"/>
  <c r="J299" i="20"/>
  <c r="K299" i="20" s="1"/>
  <c r="J300" i="20"/>
  <c r="K300" i="20" s="1"/>
  <c r="J301" i="20"/>
  <c r="K301" i="20"/>
  <c r="J302" i="20"/>
  <c r="K302" i="20" s="1"/>
  <c r="J303" i="20"/>
  <c r="K303" i="20" s="1"/>
  <c r="J304" i="20"/>
  <c r="K304" i="20" s="1"/>
  <c r="J305" i="20"/>
  <c r="K305" i="20"/>
  <c r="J306" i="20"/>
  <c r="K306" i="20" s="1"/>
  <c r="J307" i="20"/>
  <c r="K307" i="20" s="1"/>
  <c r="J308" i="20"/>
  <c r="K308" i="20" s="1"/>
  <c r="J309" i="20"/>
  <c r="K309" i="20"/>
  <c r="J310" i="20"/>
  <c r="K310" i="20" s="1"/>
  <c r="J311" i="20"/>
  <c r="K311" i="20" s="1"/>
  <c r="J312" i="20"/>
  <c r="K312" i="20" s="1"/>
  <c r="J313" i="20"/>
  <c r="K313" i="20"/>
  <c r="J314" i="20"/>
  <c r="K314" i="20" s="1"/>
  <c r="J315" i="20"/>
  <c r="K315" i="20" s="1"/>
  <c r="J316" i="20"/>
  <c r="K316" i="20" s="1"/>
  <c r="J317" i="20"/>
  <c r="K317" i="20"/>
  <c r="J318" i="20"/>
  <c r="K318" i="20" s="1"/>
  <c r="J319" i="20"/>
  <c r="K319" i="20" s="1"/>
  <c r="J320" i="20"/>
  <c r="K320" i="20" s="1"/>
  <c r="J321" i="20"/>
  <c r="K321" i="20"/>
  <c r="J322" i="20"/>
  <c r="K322" i="20" s="1"/>
  <c r="J323" i="20"/>
  <c r="K323" i="20" s="1"/>
  <c r="J324" i="20"/>
  <c r="K324" i="20" s="1"/>
  <c r="J325" i="20"/>
  <c r="K325" i="20"/>
  <c r="J326" i="20"/>
  <c r="K326" i="20" s="1"/>
  <c r="J327" i="20"/>
  <c r="K327" i="20" s="1"/>
  <c r="J328" i="20"/>
  <c r="K328" i="20" s="1"/>
  <c r="J329" i="20"/>
  <c r="K329" i="20"/>
  <c r="J330" i="20"/>
  <c r="K330" i="20" s="1"/>
  <c r="J331" i="20"/>
  <c r="K331" i="20" s="1"/>
  <c r="J332" i="20"/>
  <c r="K332" i="20" s="1"/>
  <c r="J333" i="20"/>
  <c r="K333" i="20"/>
  <c r="J334" i="20"/>
  <c r="K334" i="20" s="1"/>
  <c r="J335" i="20"/>
  <c r="K335" i="20" s="1"/>
  <c r="J336" i="20"/>
  <c r="K336" i="20" s="1"/>
  <c r="J337" i="20"/>
  <c r="K337" i="20"/>
  <c r="J338" i="20"/>
  <c r="K338" i="20" s="1"/>
  <c r="J339" i="20"/>
  <c r="K339" i="20" s="1"/>
  <c r="J340" i="20"/>
  <c r="K340" i="20" s="1"/>
  <c r="J341" i="20"/>
  <c r="K341" i="20" s="1"/>
  <c r="J342" i="20"/>
  <c r="K342" i="20" s="1"/>
  <c r="K343" i="20"/>
  <c r="J344" i="20"/>
  <c r="K344" i="20"/>
  <c r="J345" i="20"/>
  <c r="K345" i="20"/>
  <c r="J346" i="20"/>
  <c r="K346" i="20"/>
  <c r="J347" i="20"/>
  <c r="K347" i="20"/>
  <c r="J348" i="20"/>
  <c r="K348" i="20"/>
  <c r="J349" i="20"/>
  <c r="K349" i="20"/>
  <c r="J350" i="20"/>
  <c r="K350" i="20"/>
  <c r="J351" i="20"/>
  <c r="K351" i="20"/>
  <c r="J352" i="20"/>
  <c r="K352" i="20"/>
  <c r="J353" i="20"/>
  <c r="K353" i="20"/>
  <c r="J354" i="20"/>
  <c r="K354" i="20"/>
  <c r="J355" i="20"/>
  <c r="K355" i="20"/>
  <c r="J356" i="20"/>
  <c r="K356" i="20"/>
  <c r="J357" i="20"/>
  <c r="K357" i="20"/>
  <c r="K358" i="20"/>
  <c r="J359" i="20"/>
  <c r="K359" i="20" s="1"/>
  <c r="J360" i="20"/>
  <c r="K360" i="20" s="1"/>
  <c r="J361" i="20"/>
  <c r="K361" i="20" s="1"/>
  <c r="I362" i="20"/>
  <c r="J20" i="19"/>
  <c r="K20" i="19"/>
  <c r="J21" i="19"/>
  <c r="K21" i="19"/>
  <c r="K233" i="19" s="1"/>
  <c r="J22" i="19"/>
  <c r="K22" i="19"/>
  <c r="J23" i="19"/>
  <c r="K23" i="19"/>
  <c r="J24" i="19"/>
  <c r="K24" i="19"/>
  <c r="J25" i="19"/>
  <c r="K25" i="19"/>
  <c r="J26" i="19"/>
  <c r="K26" i="19"/>
  <c r="J27" i="19"/>
  <c r="K27" i="19"/>
  <c r="J28" i="19"/>
  <c r="K28" i="19"/>
  <c r="J29" i="19"/>
  <c r="K29" i="19"/>
  <c r="J30" i="19"/>
  <c r="K30" i="19"/>
  <c r="J31" i="19"/>
  <c r="K31" i="19"/>
  <c r="J32" i="19"/>
  <c r="K32" i="19"/>
  <c r="J33" i="19"/>
  <c r="K33" i="19"/>
  <c r="J34" i="19"/>
  <c r="K34" i="19"/>
  <c r="J35" i="19"/>
  <c r="K35" i="19"/>
  <c r="J36" i="19"/>
  <c r="K36" i="19"/>
  <c r="J37" i="19"/>
  <c r="K37" i="19"/>
  <c r="J38" i="19"/>
  <c r="K38" i="19"/>
  <c r="J39" i="19"/>
  <c r="K39" i="19"/>
  <c r="J40" i="19"/>
  <c r="K40" i="19"/>
  <c r="J41" i="19"/>
  <c r="K41" i="19"/>
  <c r="J42" i="19"/>
  <c r="K42" i="19"/>
  <c r="J43" i="19"/>
  <c r="K43" i="19"/>
  <c r="J44" i="19"/>
  <c r="K44" i="19"/>
  <c r="J45" i="19"/>
  <c r="K45" i="19"/>
  <c r="J46" i="19"/>
  <c r="K46" i="19"/>
  <c r="J47" i="19"/>
  <c r="K47" i="19"/>
  <c r="J48" i="19"/>
  <c r="K48" i="19"/>
  <c r="J49" i="19"/>
  <c r="K49" i="19"/>
  <c r="J50" i="19"/>
  <c r="K50" i="19"/>
  <c r="J51" i="19"/>
  <c r="K51" i="19"/>
  <c r="J52" i="19"/>
  <c r="K52" i="19"/>
  <c r="J53" i="19"/>
  <c r="K53" i="19"/>
  <c r="J54" i="19"/>
  <c r="K54" i="19"/>
  <c r="J55" i="19"/>
  <c r="K55" i="19"/>
  <c r="J56" i="19"/>
  <c r="K56" i="19"/>
  <c r="J57" i="19"/>
  <c r="K57" i="19"/>
  <c r="J58" i="19"/>
  <c r="K58" i="19"/>
  <c r="J59" i="19"/>
  <c r="K59" i="19"/>
  <c r="J60" i="19"/>
  <c r="K60" i="19"/>
  <c r="J61" i="19"/>
  <c r="K61" i="19"/>
  <c r="J62" i="19"/>
  <c r="K62" i="19"/>
  <c r="J63" i="19"/>
  <c r="K63" i="19"/>
  <c r="J64" i="19"/>
  <c r="K64" i="19"/>
  <c r="J65" i="19"/>
  <c r="K65" i="19"/>
  <c r="J66" i="19"/>
  <c r="K66" i="19"/>
  <c r="J67" i="19"/>
  <c r="K67" i="19"/>
  <c r="J68" i="19"/>
  <c r="K68" i="19"/>
  <c r="J69" i="19"/>
  <c r="K69" i="19"/>
  <c r="J70" i="19"/>
  <c r="K70" i="19"/>
  <c r="J71" i="19"/>
  <c r="K71" i="19"/>
  <c r="J72" i="19"/>
  <c r="K72" i="19"/>
  <c r="J73" i="19"/>
  <c r="K73" i="19"/>
  <c r="J74" i="19"/>
  <c r="K74" i="19"/>
  <c r="J75" i="19"/>
  <c r="K75" i="19"/>
  <c r="J76" i="19"/>
  <c r="K76" i="19"/>
  <c r="J77" i="19"/>
  <c r="K77" i="19"/>
  <c r="J78" i="19"/>
  <c r="K78" i="19"/>
  <c r="J79" i="19"/>
  <c r="K79" i="19"/>
  <c r="J80" i="19"/>
  <c r="K80" i="19"/>
  <c r="J81" i="19"/>
  <c r="K81" i="19"/>
  <c r="J82" i="19"/>
  <c r="K82" i="19"/>
  <c r="J83" i="19"/>
  <c r="K83" i="19"/>
  <c r="J84" i="19"/>
  <c r="K84" i="19"/>
  <c r="J85" i="19"/>
  <c r="K85" i="19"/>
  <c r="J86" i="19"/>
  <c r="K86" i="19"/>
  <c r="J87" i="19"/>
  <c r="K87" i="19"/>
  <c r="J88" i="19"/>
  <c r="K88" i="19"/>
  <c r="J89" i="19"/>
  <c r="K89" i="19"/>
  <c r="J90" i="19"/>
  <c r="K90" i="19"/>
  <c r="J91" i="19"/>
  <c r="K91" i="19"/>
  <c r="J92" i="19"/>
  <c r="K92" i="19"/>
  <c r="J93" i="19"/>
  <c r="K93" i="19"/>
  <c r="J94" i="19"/>
  <c r="K94" i="19"/>
  <c r="J95" i="19"/>
  <c r="K95" i="19"/>
  <c r="J96" i="19"/>
  <c r="K96" i="19"/>
  <c r="J97" i="19"/>
  <c r="K97" i="19"/>
  <c r="J98" i="19"/>
  <c r="K98" i="19"/>
  <c r="J99" i="19"/>
  <c r="K99" i="19"/>
  <c r="J100" i="19"/>
  <c r="K100" i="19"/>
  <c r="J101" i="19"/>
  <c r="K101" i="19"/>
  <c r="J102" i="19"/>
  <c r="K102" i="19"/>
  <c r="J103" i="19"/>
  <c r="K103" i="19"/>
  <c r="J104" i="19"/>
  <c r="K104" i="19"/>
  <c r="J105" i="19"/>
  <c r="K105" i="19"/>
  <c r="J106" i="19"/>
  <c r="K106" i="19"/>
  <c r="J107" i="19"/>
  <c r="K107" i="19"/>
  <c r="J108" i="19"/>
  <c r="K108" i="19"/>
  <c r="J109" i="19"/>
  <c r="K109" i="19"/>
  <c r="J110" i="19"/>
  <c r="K110" i="19"/>
  <c r="J111" i="19"/>
  <c r="K111" i="19"/>
  <c r="J112" i="19"/>
  <c r="K112" i="19"/>
  <c r="J113" i="19"/>
  <c r="K113" i="19"/>
  <c r="J114" i="19"/>
  <c r="K114" i="19"/>
  <c r="J115" i="19"/>
  <c r="K115" i="19"/>
  <c r="J116" i="19"/>
  <c r="K116" i="19"/>
  <c r="J117" i="19"/>
  <c r="K117" i="19"/>
  <c r="J118" i="19"/>
  <c r="K118" i="19"/>
  <c r="J119" i="19"/>
  <c r="K119" i="19"/>
  <c r="J120" i="19"/>
  <c r="K120" i="19"/>
  <c r="J121" i="19"/>
  <c r="K121" i="19"/>
  <c r="J122" i="19"/>
  <c r="K122" i="19"/>
  <c r="J123" i="19"/>
  <c r="K123" i="19"/>
  <c r="J124" i="19"/>
  <c r="K124" i="19"/>
  <c r="J125" i="19"/>
  <c r="K125" i="19"/>
  <c r="J126" i="19"/>
  <c r="K126" i="19"/>
  <c r="J127" i="19"/>
  <c r="K127" i="19"/>
  <c r="J128" i="19"/>
  <c r="K128" i="19"/>
  <c r="J129" i="19"/>
  <c r="K129" i="19"/>
  <c r="J130" i="19"/>
  <c r="K130" i="19"/>
  <c r="J131" i="19"/>
  <c r="K131" i="19"/>
  <c r="J132" i="19"/>
  <c r="K132" i="19"/>
  <c r="J133" i="19"/>
  <c r="K133" i="19"/>
  <c r="J134" i="19"/>
  <c r="K134" i="19"/>
  <c r="J135" i="19"/>
  <c r="K135" i="19"/>
  <c r="J136" i="19"/>
  <c r="K136" i="19"/>
  <c r="J137" i="19"/>
  <c r="K137" i="19"/>
  <c r="J138" i="19"/>
  <c r="K138" i="19"/>
  <c r="J139" i="19"/>
  <c r="K139" i="19"/>
  <c r="J140" i="19"/>
  <c r="K140" i="19"/>
  <c r="J141" i="19"/>
  <c r="K141" i="19"/>
  <c r="J142" i="19"/>
  <c r="K142" i="19"/>
  <c r="J143" i="19"/>
  <c r="K143" i="19"/>
  <c r="J144" i="19"/>
  <c r="K144" i="19"/>
  <c r="J145" i="19"/>
  <c r="K145" i="19"/>
  <c r="J146" i="19"/>
  <c r="K146" i="19"/>
  <c r="J147" i="19"/>
  <c r="K147" i="19"/>
  <c r="J148" i="19"/>
  <c r="K148" i="19"/>
  <c r="J149" i="19"/>
  <c r="K149" i="19"/>
  <c r="J150" i="19"/>
  <c r="K150" i="19"/>
  <c r="J151" i="19"/>
  <c r="K151" i="19"/>
  <c r="J152" i="19"/>
  <c r="K152" i="19"/>
  <c r="J153" i="19"/>
  <c r="K153" i="19"/>
  <c r="J154" i="19"/>
  <c r="K154" i="19"/>
  <c r="J155" i="19"/>
  <c r="K155" i="19"/>
  <c r="J156" i="19"/>
  <c r="K156" i="19"/>
  <c r="J157" i="19"/>
  <c r="K157" i="19"/>
  <c r="J158" i="19"/>
  <c r="K158" i="19"/>
  <c r="J159" i="19"/>
  <c r="K159" i="19"/>
  <c r="J160" i="19"/>
  <c r="K160" i="19"/>
  <c r="J161" i="19"/>
  <c r="K161" i="19"/>
  <c r="J162" i="19"/>
  <c r="K162" i="19"/>
  <c r="J163" i="19"/>
  <c r="K163" i="19"/>
  <c r="J164" i="19"/>
  <c r="K164" i="19"/>
  <c r="J165" i="19"/>
  <c r="K165" i="19"/>
  <c r="J166" i="19"/>
  <c r="K166" i="19"/>
  <c r="J167" i="19"/>
  <c r="K167" i="19"/>
  <c r="J168" i="19"/>
  <c r="K168" i="19"/>
  <c r="J169" i="19"/>
  <c r="K169" i="19"/>
  <c r="J170" i="19"/>
  <c r="K170" i="19"/>
  <c r="J171" i="19"/>
  <c r="K171" i="19"/>
  <c r="J172" i="19"/>
  <c r="K172" i="19"/>
  <c r="J173" i="19"/>
  <c r="K173" i="19"/>
  <c r="J174" i="19"/>
  <c r="K174" i="19"/>
  <c r="J175" i="19"/>
  <c r="K175" i="19"/>
  <c r="J176" i="19"/>
  <c r="K176" i="19"/>
  <c r="J177" i="19"/>
  <c r="K177" i="19"/>
  <c r="J178" i="19"/>
  <c r="K178" i="19"/>
  <c r="J179" i="19"/>
  <c r="K179" i="19"/>
  <c r="J180" i="19"/>
  <c r="K180" i="19"/>
  <c r="J181" i="19"/>
  <c r="K181" i="19"/>
  <c r="J182" i="19"/>
  <c r="K182" i="19"/>
  <c r="J183" i="19"/>
  <c r="K183" i="19"/>
  <c r="J184" i="19"/>
  <c r="K184" i="19"/>
  <c r="J185" i="19"/>
  <c r="K185" i="19"/>
  <c r="J186" i="19"/>
  <c r="K186" i="19"/>
  <c r="J187" i="19"/>
  <c r="K187" i="19"/>
  <c r="J188" i="19"/>
  <c r="K188" i="19"/>
  <c r="J189" i="19"/>
  <c r="K189" i="19"/>
  <c r="J190" i="19"/>
  <c r="K190" i="19"/>
  <c r="J191" i="19"/>
  <c r="K191" i="19"/>
  <c r="J192" i="19"/>
  <c r="K192" i="19"/>
  <c r="J193" i="19"/>
  <c r="K193" i="19"/>
  <c r="J194" i="19"/>
  <c r="K194" i="19"/>
  <c r="J195" i="19"/>
  <c r="K195" i="19"/>
  <c r="J196" i="19"/>
  <c r="K196" i="19"/>
  <c r="J197" i="19"/>
  <c r="K197" i="19"/>
  <c r="J198" i="19"/>
  <c r="K198" i="19"/>
  <c r="J199" i="19"/>
  <c r="K199" i="19"/>
  <c r="J200" i="19"/>
  <c r="K200" i="19"/>
  <c r="J201" i="19"/>
  <c r="K201" i="19"/>
  <c r="J202" i="19"/>
  <c r="K202" i="19"/>
  <c r="J203" i="19"/>
  <c r="K203" i="19"/>
  <c r="J204" i="19"/>
  <c r="K204" i="19"/>
  <c r="J205" i="19"/>
  <c r="K205" i="19"/>
  <c r="J206" i="19"/>
  <c r="K206" i="19"/>
  <c r="J207" i="19"/>
  <c r="K207" i="19"/>
  <c r="J208" i="19"/>
  <c r="K208" i="19"/>
  <c r="J209" i="19"/>
  <c r="K209" i="19"/>
  <c r="J210" i="19"/>
  <c r="K210" i="19"/>
  <c r="J211" i="19"/>
  <c r="K211" i="19"/>
  <c r="J212" i="19"/>
  <c r="K212" i="19"/>
  <c r="J213" i="19"/>
  <c r="K213" i="19"/>
  <c r="J214" i="19"/>
  <c r="K214" i="19"/>
  <c r="J215" i="19"/>
  <c r="K215" i="19"/>
  <c r="J216" i="19"/>
  <c r="K216" i="19"/>
  <c r="J217" i="19"/>
  <c r="K217" i="19"/>
  <c r="J218" i="19"/>
  <c r="K218" i="19"/>
  <c r="J219" i="19"/>
  <c r="K219" i="19"/>
  <c r="J220" i="19"/>
  <c r="K220" i="19"/>
  <c r="J221" i="19"/>
  <c r="K221" i="19"/>
  <c r="J222" i="19"/>
  <c r="K222" i="19"/>
  <c r="J223" i="19"/>
  <c r="K223" i="19"/>
  <c r="J224" i="19"/>
  <c r="K224" i="19"/>
  <c r="J225" i="19"/>
  <c r="K225" i="19"/>
  <c r="J226" i="19"/>
  <c r="K226" i="19"/>
  <c r="J227" i="19"/>
  <c r="K227" i="19"/>
  <c r="J228" i="19"/>
  <c r="K228" i="19"/>
  <c r="J229" i="19"/>
  <c r="K229" i="19"/>
  <c r="J230" i="19"/>
  <c r="K230" i="19"/>
  <c r="J231" i="19"/>
  <c r="K231" i="19"/>
  <c r="J232" i="19"/>
  <c r="K232" i="19"/>
  <c r="I233" i="19"/>
  <c r="J233" i="19"/>
  <c r="J20" i="18"/>
  <c r="J88" i="18" s="1"/>
  <c r="K20" i="18"/>
  <c r="J21" i="18"/>
  <c r="K21" i="18" s="1"/>
  <c r="J22" i="18"/>
  <c r="K22" i="18"/>
  <c r="J23" i="18"/>
  <c r="K23" i="18" s="1"/>
  <c r="J24" i="18"/>
  <c r="K24" i="18"/>
  <c r="J25" i="18"/>
  <c r="K25" i="18" s="1"/>
  <c r="J26" i="18"/>
  <c r="K26" i="18"/>
  <c r="J27" i="18"/>
  <c r="K27" i="18" s="1"/>
  <c r="J28" i="18"/>
  <c r="K28" i="18"/>
  <c r="J29" i="18"/>
  <c r="K29" i="18" s="1"/>
  <c r="J30" i="18"/>
  <c r="K30" i="18"/>
  <c r="J31" i="18"/>
  <c r="K31" i="18" s="1"/>
  <c r="J32" i="18"/>
  <c r="K32" i="18"/>
  <c r="J33" i="18"/>
  <c r="K33" i="18" s="1"/>
  <c r="J34" i="18"/>
  <c r="K34" i="18"/>
  <c r="J35" i="18"/>
  <c r="K35" i="18" s="1"/>
  <c r="J36" i="18"/>
  <c r="K36" i="18"/>
  <c r="J37" i="18"/>
  <c r="K37" i="18" s="1"/>
  <c r="J38" i="18"/>
  <c r="K38" i="18"/>
  <c r="J39" i="18"/>
  <c r="K39" i="18" s="1"/>
  <c r="J40" i="18"/>
  <c r="K40" i="18"/>
  <c r="J41" i="18"/>
  <c r="K41" i="18" s="1"/>
  <c r="K42" i="18"/>
  <c r="K43" i="18"/>
  <c r="J44" i="18"/>
  <c r="K44" i="18" s="1"/>
  <c r="J45" i="18"/>
  <c r="K45" i="18"/>
  <c r="J46" i="18"/>
  <c r="K46" i="18" s="1"/>
  <c r="J47" i="18"/>
  <c r="K47" i="18"/>
  <c r="J48" i="18"/>
  <c r="K48" i="18" s="1"/>
  <c r="J49" i="18"/>
  <c r="K49" i="18"/>
  <c r="J50" i="18"/>
  <c r="K50" i="18" s="1"/>
  <c r="J51" i="18"/>
  <c r="K51" i="18"/>
  <c r="J52" i="18"/>
  <c r="K52" i="18" s="1"/>
  <c r="J53" i="18"/>
  <c r="K53" i="18"/>
  <c r="J54" i="18"/>
  <c r="K54" i="18" s="1"/>
  <c r="J55" i="18"/>
  <c r="K55" i="18"/>
  <c r="J56" i="18"/>
  <c r="K56" i="18" s="1"/>
  <c r="J57" i="18"/>
  <c r="K57" i="18"/>
  <c r="J58" i="18"/>
  <c r="K58" i="18" s="1"/>
  <c r="J59" i="18"/>
  <c r="K59" i="18"/>
  <c r="J60" i="18"/>
  <c r="K60" i="18" s="1"/>
  <c r="J61" i="18"/>
  <c r="K61" i="18"/>
  <c r="J62" i="18"/>
  <c r="K62" i="18" s="1"/>
  <c r="J63" i="18"/>
  <c r="K63" i="18"/>
  <c r="J64" i="18"/>
  <c r="K64" i="18" s="1"/>
  <c r="J65" i="18"/>
  <c r="K65" i="18"/>
  <c r="J66" i="18"/>
  <c r="K66" i="18" s="1"/>
  <c r="J67" i="18"/>
  <c r="K67" i="18"/>
  <c r="J68" i="18"/>
  <c r="K68" i="18" s="1"/>
  <c r="J69" i="18"/>
  <c r="K69" i="18"/>
  <c r="J70" i="18"/>
  <c r="K70" i="18" s="1"/>
  <c r="J71" i="18"/>
  <c r="K71" i="18"/>
  <c r="M71" i="18"/>
  <c r="J72" i="18"/>
  <c r="K72" i="18"/>
  <c r="J73" i="18"/>
  <c r="K73" i="18"/>
  <c r="J74" i="18"/>
  <c r="K74" i="18"/>
  <c r="J75" i="18"/>
  <c r="K75" i="18"/>
  <c r="J76" i="18"/>
  <c r="K76" i="18"/>
  <c r="J77" i="18"/>
  <c r="K77" i="18"/>
  <c r="J78" i="18"/>
  <c r="K78" i="18"/>
  <c r="J79" i="18"/>
  <c r="K79" i="18"/>
  <c r="K80" i="18"/>
  <c r="J81" i="18"/>
  <c r="K81" i="18"/>
  <c r="J82" i="18"/>
  <c r="K82" i="18" s="1"/>
  <c r="J83" i="18"/>
  <c r="K83" i="18"/>
  <c r="J84" i="18"/>
  <c r="K84" i="18" s="1"/>
  <c r="J85" i="18"/>
  <c r="K85" i="18"/>
  <c r="J86" i="18"/>
  <c r="K86" i="18" s="1"/>
  <c r="J87" i="18"/>
  <c r="K87" i="18"/>
  <c r="I88" i="18"/>
  <c r="J20" i="17"/>
  <c r="K20" i="17"/>
  <c r="K38" i="17" s="1"/>
  <c r="J21" i="17"/>
  <c r="K21" i="17"/>
  <c r="J22" i="17"/>
  <c r="K22" i="17"/>
  <c r="J23" i="17"/>
  <c r="K23" i="17"/>
  <c r="J24" i="17"/>
  <c r="K24" i="17"/>
  <c r="J25" i="17"/>
  <c r="K25" i="17"/>
  <c r="J26" i="17"/>
  <c r="K26" i="17"/>
  <c r="J27" i="17"/>
  <c r="K27" i="17"/>
  <c r="J28" i="17"/>
  <c r="K28" i="17"/>
  <c r="J29" i="17"/>
  <c r="K29" i="17"/>
  <c r="J30" i="17"/>
  <c r="K30" i="17"/>
  <c r="J31" i="17"/>
  <c r="K31" i="17"/>
  <c r="J32" i="17"/>
  <c r="K32" i="17"/>
  <c r="J33" i="17"/>
  <c r="K33" i="17"/>
  <c r="J34" i="17"/>
  <c r="K34" i="17"/>
  <c r="J35" i="17"/>
  <c r="K35" i="17"/>
  <c r="J36" i="17"/>
  <c r="K36" i="17"/>
  <c r="J37" i="17"/>
  <c r="K37" i="17"/>
  <c r="I38" i="17"/>
  <c r="J38" i="17"/>
  <c r="J21" i="16"/>
  <c r="K21" i="16"/>
  <c r="J22" i="16"/>
  <c r="J298" i="16" s="1"/>
  <c r="K22" i="16"/>
  <c r="J23" i="16"/>
  <c r="K23" i="16"/>
  <c r="J24" i="16"/>
  <c r="K24" i="16"/>
  <c r="J25" i="16"/>
  <c r="K25" i="16"/>
  <c r="J26" i="16"/>
  <c r="K26" i="16"/>
  <c r="J27" i="16"/>
  <c r="K27" i="16"/>
  <c r="J28" i="16"/>
  <c r="K28" i="16"/>
  <c r="J29" i="16"/>
  <c r="K29" i="16"/>
  <c r="J30" i="16"/>
  <c r="K30" i="16"/>
  <c r="J31" i="16"/>
  <c r="K31" i="16"/>
  <c r="J32" i="16"/>
  <c r="K32" i="16"/>
  <c r="J33" i="16"/>
  <c r="K33" i="16"/>
  <c r="J34" i="16"/>
  <c r="K34" i="16"/>
  <c r="J35" i="16"/>
  <c r="K35" i="16"/>
  <c r="J36" i="16"/>
  <c r="K36" i="16"/>
  <c r="J37" i="16"/>
  <c r="K37" i="16"/>
  <c r="J38" i="16"/>
  <c r="K38" i="16"/>
  <c r="J39" i="16"/>
  <c r="K39" i="16"/>
  <c r="J40" i="16"/>
  <c r="K40" i="16"/>
  <c r="J41" i="16"/>
  <c r="K41" i="16"/>
  <c r="J42" i="16"/>
  <c r="K42" i="16"/>
  <c r="J43" i="16"/>
  <c r="K43" i="16"/>
  <c r="J44" i="16"/>
  <c r="K44" i="16"/>
  <c r="J45" i="16"/>
  <c r="K45" i="16"/>
  <c r="J46" i="16"/>
  <c r="K46" i="16"/>
  <c r="J47" i="16"/>
  <c r="K47" i="16"/>
  <c r="J48" i="16"/>
  <c r="K48" i="16"/>
  <c r="J49" i="16"/>
  <c r="K49" i="16"/>
  <c r="J50" i="16"/>
  <c r="K50" i="16"/>
  <c r="J51" i="16"/>
  <c r="K51" i="16"/>
  <c r="J52" i="16"/>
  <c r="K52" i="16"/>
  <c r="J53" i="16"/>
  <c r="K53" i="16"/>
  <c r="J54" i="16"/>
  <c r="K54" i="16"/>
  <c r="J55" i="16"/>
  <c r="K55" i="16"/>
  <c r="J56" i="16"/>
  <c r="K56" i="16"/>
  <c r="J57" i="16"/>
  <c r="K57" i="16"/>
  <c r="J58" i="16"/>
  <c r="K58" i="16"/>
  <c r="J59" i="16"/>
  <c r="K59" i="16"/>
  <c r="J60" i="16"/>
  <c r="K60" i="16"/>
  <c r="J61" i="16"/>
  <c r="K61" i="16"/>
  <c r="J62" i="16"/>
  <c r="K62" i="16"/>
  <c r="J63" i="16"/>
  <c r="K63" i="16"/>
  <c r="J64" i="16"/>
  <c r="K64" i="16"/>
  <c r="J65" i="16"/>
  <c r="K65" i="16"/>
  <c r="J66" i="16"/>
  <c r="K66" i="16"/>
  <c r="J67" i="16"/>
  <c r="K67" i="16"/>
  <c r="J68" i="16"/>
  <c r="K68" i="16"/>
  <c r="J69" i="16"/>
  <c r="K69" i="16"/>
  <c r="J70" i="16"/>
  <c r="K70" i="16"/>
  <c r="J71" i="16"/>
  <c r="K71" i="16"/>
  <c r="J72" i="16"/>
  <c r="K72" i="16"/>
  <c r="J73" i="16"/>
  <c r="K73" i="16"/>
  <c r="J74" i="16"/>
  <c r="K74" i="16"/>
  <c r="J75" i="16"/>
  <c r="K75" i="16"/>
  <c r="J76" i="16"/>
  <c r="K76" i="16"/>
  <c r="J77" i="16"/>
  <c r="K77" i="16"/>
  <c r="J78" i="16"/>
  <c r="K78" i="16"/>
  <c r="J79" i="16"/>
  <c r="K79" i="16"/>
  <c r="J80" i="16"/>
  <c r="K80" i="16"/>
  <c r="J81" i="16"/>
  <c r="K81" i="16"/>
  <c r="J82" i="16"/>
  <c r="K82" i="16"/>
  <c r="J83" i="16"/>
  <c r="K83" i="16"/>
  <c r="J84" i="16"/>
  <c r="K84" i="16"/>
  <c r="J85" i="16"/>
  <c r="K85" i="16"/>
  <c r="J86" i="16"/>
  <c r="K86" i="16"/>
  <c r="J87" i="16"/>
  <c r="K87" i="16"/>
  <c r="J88" i="16"/>
  <c r="K88" i="16"/>
  <c r="J89" i="16"/>
  <c r="K89" i="16"/>
  <c r="J90" i="16"/>
  <c r="K90" i="16"/>
  <c r="J91" i="16"/>
  <c r="K91" i="16"/>
  <c r="J92" i="16"/>
  <c r="K92" i="16"/>
  <c r="J93" i="16"/>
  <c r="K93" i="16"/>
  <c r="J94" i="16"/>
  <c r="K94" i="16"/>
  <c r="J95" i="16"/>
  <c r="K95" i="16"/>
  <c r="J96" i="16"/>
  <c r="K96" i="16"/>
  <c r="J97" i="16"/>
  <c r="K97" i="16"/>
  <c r="J98" i="16"/>
  <c r="K98" i="16"/>
  <c r="J99" i="16"/>
  <c r="K99" i="16"/>
  <c r="J100" i="16"/>
  <c r="K100" i="16"/>
  <c r="J101" i="16"/>
  <c r="K101" i="16"/>
  <c r="J102" i="16"/>
  <c r="K102" i="16"/>
  <c r="J103" i="16"/>
  <c r="K103" i="16"/>
  <c r="J104" i="16"/>
  <c r="K104" i="16"/>
  <c r="J105" i="16"/>
  <c r="K105" i="16"/>
  <c r="J106" i="16"/>
  <c r="K106" i="16"/>
  <c r="J107" i="16"/>
  <c r="K107" i="16"/>
  <c r="J108" i="16"/>
  <c r="K108" i="16"/>
  <c r="J109" i="16"/>
  <c r="K109" i="16"/>
  <c r="J110" i="16"/>
  <c r="K110" i="16"/>
  <c r="J111" i="16"/>
  <c r="K111" i="16"/>
  <c r="J112" i="16"/>
  <c r="K112" i="16"/>
  <c r="J113" i="16"/>
  <c r="K113" i="16"/>
  <c r="J114" i="16"/>
  <c r="K114" i="16"/>
  <c r="J115" i="16"/>
  <c r="K115" i="16"/>
  <c r="J116" i="16"/>
  <c r="K116" i="16"/>
  <c r="J117" i="16"/>
  <c r="K117" i="16"/>
  <c r="J118" i="16"/>
  <c r="K118" i="16"/>
  <c r="J119" i="16"/>
  <c r="K119" i="16"/>
  <c r="J120" i="16"/>
  <c r="K120" i="16"/>
  <c r="J121" i="16"/>
  <c r="K121" i="16"/>
  <c r="J122" i="16"/>
  <c r="K122" i="16"/>
  <c r="J123" i="16"/>
  <c r="K123" i="16"/>
  <c r="J124" i="16"/>
  <c r="K124" i="16"/>
  <c r="J125" i="16"/>
  <c r="K125" i="16"/>
  <c r="J126" i="16"/>
  <c r="K126" i="16"/>
  <c r="J127" i="16"/>
  <c r="K127" i="16"/>
  <c r="J128" i="16"/>
  <c r="K128" i="16"/>
  <c r="J129" i="16"/>
  <c r="K129" i="16"/>
  <c r="J130" i="16"/>
  <c r="K130" i="16"/>
  <c r="J131" i="16"/>
  <c r="K131" i="16"/>
  <c r="J132" i="16"/>
  <c r="K132" i="16"/>
  <c r="J133" i="16"/>
  <c r="K133" i="16"/>
  <c r="J134" i="16"/>
  <c r="K134" i="16"/>
  <c r="J135" i="16"/>
  <c r="K135" i="16"/>
  <c r="J136" i="16"/>
  <c r="K136" i="16"/>
  <c r="J137" i="16"/>
  <c r="K137" i="16"/>
  <c r="J138" i="16"/>
  <c r="K138" i="16"/>
  <c r="J139" i="16"/>
  <c r="K139" i="16"/>
  <c r="K298" i="16" s="1"/>
  <c r="J140" i="16"/>
  <c r="K140" i="16"/>
  <c r="J141" i="16"/>
  <c r="K141" i="16"/>
  <c r="J142" i="16"/>
  <c r="K142" i="16"/>
  <c r="J143" i="16"/>
  <c r="K143" i="16"/>
  <c r="J144" i="16"/>
  <c r="K144" i="16"/>
  <c r="J145" i="16"/>
  <c r="K145" i="16"/>
  <c r="J146" i="16"/>
  <c r="K146" i="16"/>
  <c r="J147" i="16"/>
  <c r="K147" i="16"/>
  <c r="J148" i="16"/>
  <c r="K148" i="16"/>
  <c r="J149" i="16"/>
  <c r="K149" i="16"/>
  <c r="J150" i="16"/>
  <c r="K150" i="16"/>
  <c r="J151" i="16"/>
  <c r="K151" i="16"/>
  <c r="J152" i="16"/>
  <c r="K152" i="16"/>
  <c r="J153" i="16"/>
  <c r="K153" i="16"/>
  <c r="J154" i="16"/>
  <c r="K154" i="16"/>
  <c r="J155" i="16"/>
  <c r="K155" i="16"/>
  <c r="J156" i="16"/>
  <c r="K156" i="16"/>
  <c r="J157" i="16"/>
  <c r="K157" i="16"/>
  <c r="J158" i="16"/>
  <c r="K158" i="16"/>
  <c r="J159" i="16"/>
  <c r="K159" i="16"/>
  <c r="J160" i="16"/>
  <c r="K160" i="16"/>
  <c r="J161" i="16"/>
  <c r="K161" i="16"/>
  <c r="J162" i="16"/>
  <c r="K162" i="16"/>
  <c r="J163" i="16"/>
  <c r="K163" i="16"/>
  <c r="J164" i="16"/>
  <c r="K164" i="16"/>
  <c r="J165" i="16"/>
  <c r="K165" i="16"/>
  <c r="J166" i="16"/>
  <c r="K166" i="16"/>
  <c r="J167" i="16"/>
  <c r="K167" i="16"/>
  <c r="J168" i="16"/>
  <c r="K168" i="16"/>
  <c r="J169" i="16"/>
  <c r="K169" i="16"/>
  <c r="J170" i="16"/>
  <c r="K170" i="16"/>
  <c r="J171" i="16"/>
  <c r="K171" i="16"/>
  <c r="J172" i="16"/>
  <c r="K172" i="16"/>
  <c r="J173" i="16"/>
  <c r="K173" i="16"/>
  <c r="J174" i="16"/>
  <c r="K174" i="16"/>
  <c r="J175" i="16"/>
  <c r="K175" i="16"/>
  <c r="J176" i="16"/>
  <c r="K176" i="16"/>
  <c r="J177" i="16"/>
  <c r="K177" i="16"/>
  <c r="J178" i="16"/>
  <c r="K178" i="16"/>
  <c r="J179" i="16"/>
  <c r="K179" i="16"/>
  <c r="J180" i="16"/>
  <c r="K180" i="16"/>
  <c r="J181" i="16"/>
  <c r="K181" i="16"/>
  <c r="J182" i="16"/>
  <c r="K182" i="16"/>
  <c r="J183" i="16"/>
  <c r="K183" i="16"/>
  <c r="J184" i="16"/>
  <c r="K184" i="16"/>
  <c r="J185" i="16"/>
  <c r="K185" i="16"/>
  <c r="J186" i="16"/>
  <c r="K186" i="16"/>
  <c r="J187" i="16"/>
  <c r="K187" i="16"/>
  <c r="J188" i="16"/>
  <c r="K188" i="16"/>
  <c r="J189" i="16"/>
  <c r="K189" i="16"/>
  <c r="J190" i="16"/>
  <c r="K190" i="16"/>
  <c r="J191" i="16"/>
  <c r="K191" i="16"/>
  <c r="J192" i="16"/>
  <c r="K192" i="16"/>
  <c r="J193" i="16"/>
  <c r="K193" i="16"/>
  <c r="J194" i="16"/>
  <c r="K194" i="16"/>
  <c r="J195" i="16"/>
  <c r="K195" i="16"/>
  <c r="J196" i="16"/>
  <c r="K196" i="16"/>
  <c r="J197" i="16"/>
  <c r="K197" i="16"/>
  <c r="J198" i="16"/>
  <c r="K198" i="16"/>
  <c r="J199" i="16"/>
  <c r="K199" i="16"/>
  <c r="J200" i="16"/>
  <c r="K200" i="16"/>
  <c r="J201" i="16"/>
  <c r="K201" i="16"/>
  <c r="J202" i="16"/>
  <c r="K202" i="16"/>
  <c r="J203" i="16"/>
  <c r="K203" i="16"/>
  <c r="J204" i="16"/>
  <c r="K204" i="16"/>
  <c r="J205" i="16"/>
  <c r="K205" i="16"/>
  <c r="J206" i="16"/>
  <c r="K206" i="16"/>
  <c r="J207" i="16"/>
  <c r="K207" i="16"/>
  <c r="J208" i="16"/>
  <c r="K208" i="16"/>
  <c r="J209" i="16"/>
  <c r="K209" i="16"/>
  <c r="J210" i="16"/>
  <c r="K210" i="16"/>
  <c r="J211" i="16"/>
  <c r="K211" i="16"/>
  <c r="J212" i="16"/>
  <c r="K212" i="16"/>
  <c r="J213" i="16"/>
  <c r="K213" i="16"/>
  <c r="J214" i="16"/>
  <c r="K214" i="16"/>
  <c r="J215" i="16"/>
  <c r="K215" i="16"/>
  <c r="J216" i="16"/>
  <c r="K216" i="16"/>
  <c r="J217" i="16"/>
  <c r="K217" i="16"/>
  <c r="J218" i="16"/>
  <c r="K218" i="16"/>
  <c r="J219" i="16"/>
  <c r="K219" i="16"/>
  <c r="J220" i="16"/>
  <c r="K220" i="16"/>
  <c r="J221" i="16"/>
  <c r="K221" i="16"/>
  <c r="J222" i="16"/>
  <c r="K222" i="16"/>
  <c r="J223" i="16"/>
  <c r="K223" i="16"/>
  <c r="J224" i="16"/>
  <c r="K224" i="16"/>
  <c r="J225" i="16"/>
  <c r="K225" i="16"/>
  <c r="J226" i="16"/>
  <c r="K226" i="16"/>
  <c r="J227" i="16"/>
  <c r="K227" i="16"/>
  <c r="J228" i="16"/>
  <c r="K228" i="16"/>
  <c r="J229" i="16"/>
  <c r="K229" i="16"/>
  <c r="J230" i="16"/>
  <c r="K230" i="16"/>
  <c r="J231" i="16"/>
  <c r="K231" i="16"/>
  <c r="J232" i="16"/>
  <c r="K232" i="16"/>
  <c r="J233" i="16"/>
  <c r="K233" i="16"/>
  <c r="J234" i="16"/>
  <c r="K234" i="16"/>
  <c r="J235" i="16"/>
  <c r="K235" i="16"/>
  <c r="J236" i="16"/>
  <c r="K236" i="16"/>
  <c r="J237" i="16"/>
  <c r="K237" i="16"/>
  <c r="J238" i="16"/>
  <c r="K238" i="16"/>
  <c r="J239" i="16"/>
  <c r="K239" i="16"/>
  <c r="J240" i="16"/>
  <c r="K240" i="16"/>
  <c r="J241" i="16"/>
  <c r="K241" i="16"/>
  <c r="J242" i="16"/>
  <c r="K242" i="16"/>
  <c r="J243" i="16"/>
  <c r="K243" i="16"/>
  <c r="J244" i="16"/>
  <c r="K244" i="16"/>
  <c r="J245" i="16"/>
  <c r="K245" i="16"/>
  <c r="J246" i="16"/>
  <c r="K246" i="16"/>
  <c r="J247" i="16"/>
  <c r="K247" i="16"/>
  <c r="J248" i="16"/>
  <c r="K248" i="16"/>
  <c r="J249" i="16"/>
  <c r="K249" i="16"/>
  <c r="J250" i="16"/>
  <c r="K250" i="16"/>
  <c r="J251" i="16"/>
  <c r="K251" i="16"/>
  <c r="J252" i="16"/>
  <c r="K252" i="16"/>
  <c r="J253" i="16"/>
  <c r="K253" i="16"/>
  <c r="J254" i="16"/>
  <c r="K254" i="16"/>
  <c r="J255" i="16"/>
  <c r="K255" i="16"/>
  <c r="J256" i="16"/>
  <c r="K256" i="16"/>
  <c r="J257" i="16"/>
  <c r="K257" i="16"/>
  <c r="J258" i="16"/>
  <c r="K258" i="16"/>
  <c r="J259" i="16"/>
  <c r="K259" i="16"/>
  <c r="J260" i="16"/>
  <c r="K260" i="16"/>
  <c r="J261" i="16"/>
  <c r="K261" i="16"/>
  <c r="J262" i="16"/>
  <c r="K262" i="16"/>
  <c r="J263" i="16"/>
  <c r="K263" i="16"/>
  <c r="J264" i="16"/>
  <c r="K264" i="16"/>
  <c r="J265" i="16"/>
  <c r="K265" i="16"/>
  <c r="J266" i="16"/>
  <c r="K266" i="16"/>
  <c r="J267" i="16"/>
  <c r="K267" i="16"/>
  <c r="J268" i="16"/>
  <c r="K268" i="16"/>
  <c r="J269" i="16"/>
  <c r="K269" i="16"/>
  <c r="J270" i="16"/>
  <c r="K270" i="16"/>
  <c r="J271" i="16"/>
  <c r="K271" i="16"/>
  <c r="J272" i="16"/>
  <c r="K272" i="16"/>
  <c r="J273" i="16"/>
  <c r="K273" i="16"/>
  <c r="J274" i="16"/>
  <c r="K274" i="16"/>
  <c r="J275" i="16"/>
  <c r="K275" i="16"/>
  <c r="J276" i="16"/>
  <c r="K276" i="16"/>
  <c r="J277" i="16"/>
  <c r="K277" i="16"/>
  <c r="J278" i="16"/>
  <c r="K278" i="16"/>
  <c r="J279" i="16"/>
  <c r="K279" i="16"/>
  <c r="J280" i="16"/>
  <c r="K280" i="16"/>
  <c r="J281" i="16"/>
  <c r="K281" i="16"/>
  <c r="J282" i="16"/>
  <c r="K282" i="16"/>
  <c r="J283" i="16"/>
  <c r="K283" i="16"/>
  <c r="J284" i="16"/>
  <c r="K284" i="16"/>
  <c r="J285" i="16"/>
  <c r="K285" i="16"/>
  <c r="J286" i="16"/>
  <c r="K286" i="16"/>
  <c r="J287" i="16"/>
  <c r="K287" i="16"/>
  <c r="J288" i="16"/>
  <c r="K288" i="16"/>
  <c r="J289" i="16"/>
  <c r="K289" i="16"/>
  <c r="J290" i="16"/>
  <c r="K290" i="16"/>
  <c r="J291" i="16"/>
  <c r="K291" i="16"/>
  <c r="J292" i="16"/>
  <c r="K292" i="16"/>
  <c r="J293" i="16"/>
  <c r="K293" i="16"/>
  <c r="J294" i="16"/>
  <c r="K294" i="16"/>
  <c r="J295" i="16"/>
  <c r="K295" i="16"/>
  <c r="J296" i="16"/>
  <c r="K296" i="16"/>
  <c r="J297" i="16"/>
  <c r="K297" i="16"/>
  <c r="I298" i="16"/>
  <c r="J20" i="15"/>
  <c r="K20" i="15"/>
  <c r="K52" i="15" s="1"/>
  <c r="J21" i="15"/>
  <c r="K21" i="15"/>
  <c r="J22" i="15"/>
  <c r="K22" i="15"/>
  <c r="J23" i="15"/>
  <c r="K23" i="15"/>
  <c r="J24" i="15"/>
  <c r="K24" i="15"/>
  <c r="J25" i="15"/>
  <c r="K25" i="15"/>
  <c r="J26" i="15"/>
  <c r="K26" i="15"/>
  <c r="J27" i="15"/>
  <c r="K27" i="15"/>
  <c r="J28" i="15"/>
  <c r="K28" i="15"/>
  <c r="J29" i="15"/>
  <c r="K29" i="15"/>
  <c r="J30" i="15"/>
  <c r="K30" i="15"/>
  <c r="J31" i="15"/>
  <c r="K31" i="15"/>
  <c r="J32" i="15"/>
  <c r="K32" i="15"/>
  <c r="J33" i="15"/>
  <c r="K33" i="15"/>
  <c r="J34" i="15"/>
  <c r="K34" i="15"/>
  <c r="J35" i="15"/>
  <c r="K35" i="15"/>
  <c r="J36" i="15"/>
  <c r="K36" i="15"/>
  <c r="J37" i="15"/>
  <c r="K37" i="15"/>
  <c r="J38" i="15"/>
  <c r="K38" i="15"/>
  <c r="J39" i="15"/>
  <c r="K39" i="15"/>
  <c r="J40" i="15"/>
  <c r="K40" i="15"/>
  <c r="J41" i="15"/>
  <c r="K41" i="15"/>
  <c r="J42" i="15"/>
  <c r="K42" i="15"/>
  <c r="J43" i="15"/>
  <c r="K43" i="15"/>
  <c r="J44" i="15"/>
  <c r="K44" i="15"/>
  <c r="J45" i="15"/>
  <c r="K45" i="15"/>
  <c r="J46" i="15"/>
  <c r="K46" i="15"/>
  <c r="J47" i="15"/>
  <c r="K47" i="15"/>
  <c r="J48" i="15"/>
  <c r="K48" i="15"/>
  <c r="J49" i="15"/>
  <c r="K49" i="15"/>
  <c r="J50" i="15"/>
  <c r="K50" i="15"/>
  <c r="J51" i="15"/>
  <c r="K51" i="15"/>
  <c r="I52" i="15"/>
  <c r="J52" i="15"/>
  <c r="J20" i="14"/>
  <c r="J23" i="14" s="1"/>
  <c r="K20" i="14"/>
  <c r="K23" i="14" s="1"/>
  <c r="J21" i="14"/>
  <c r="K21" i="14"/>
  <c r="J22" i="14"/>
  <c r="K22" i="14"/>
  <c r="I23" i="14"/>
  <c r="J20" i="13"/>
  <c r="J25" i="13" s="1"/>
  <c r="K20" i="13"/>
  <c r="K25" i="13" s="1"/>
  <c r="J21" i="13"/>
  <c r="K21" i="13"/>
  <c r="J22" i="13"/>
  <c r="K22" i="13"/>
  <c r="J23" i="13"/>
  <c r="K23" i="13"/>
  <c r="J24" i="13"/>
  <c r="K24" i="13"/>
  <c r="I25" i="13"/>
  <c r="J20" i="12"/>
  <c r="J126" i="12" s="1"/>
  <c r="K20" i="12"/>
  <c r="J21" i="12"/>
  <c r="K21" i="12"/>
  <c r="K126" i="12" s="1"/>
  <c r="J22" i="12"/>
  <c r="K22" i="12"/>
  <c r="J23" i="12"/>
  <c r="K23" i="12"/>
  <c r="J24" i="12"/>
  <c r="K24" i="12"/>
  <c r="J25" i="12"/>
  <c r="K25" i="12"/>
  <c r="J26" i="12"/>
  <c r="K26" i="12"/>
  <c r="J27" i="12"/>
  <c r="K27" i="12"/>
  <c r="J28" i="12"/>
  <c r="K28" i="12"/>
  <c r="J29" i="12"/>
  <c r="K29" i="12"/>
  <c r="J30" i="12"/>
  <c r="K30" i="12"/>
  <c r="J31" i="12"/>
  <c r="K31" i="12"/>
  <c r="J32" i="12"/>
  <c r="K32" i="12"/>
  <c r="J33" i="12"/>
  <c r="K33" i="12"/>
  <c r="J34" i="12"/>
  <c r="K34" i="12"/>
  <c r="J35" i="12"/>
  <c r="K35" i="12"/>
  <c r="J36" i="12"/>
  <c r="K36" i="12"/>
  <c r="J37" i="12"/>
  <c r="K37" i="12"/>
  <c r="J38" i="12"/>
  <c r="K38" i="12"/>
  <c r="J39" i="12"/>
  <c r="K39" i="12"/>
  <c r="J40" i="12"/>
  <c r="K40" i="12"/>
  <c r="J41" i="12"/>
  <c r="K41" i="12"/>
  <c r="J42" i="12"/>
  <c r="K42" i="12"/>
  <c r="J43" i="12"/>
  <c r="K43" i="12"/>
  <c r="J44" i="12"/>
  <c r="K44" i="12"/>
  <c r="J45" i="12"/>
  <c r="K45" i="12"/>
  <c r="J46" i="12"/>
  <c r="K46" i="12"/>
  <c r="J47" i="12"/>
  <c r="K47" i="12"/>
  <c r="J48" i="12"/>
  <c r="K48" i="12"/>
  <c r="J49" i="12"/>
  <c r="K49" i="12"/>
  <c r="J50" i="12"/>
  <c r="K50" i="12"/>
  <c r="J51" i="12"/>
  <c r="K51" i="12"/>
  <c r="J52" i="12"/>
  <c r="K52" i="12"/>
  <c r="J53" i="12"/>
  <c r="K53" i="12"/>
  <c r="J54" i="12"/>
  <c r="K54" i="12"/>
  <c r="J55" i="12"/>
  <c r="K55" i="12"/>
  <c r="J56" i="12"/>
  <c r="K56" i="12"/>
  <c r="J57" i="12"/>
  <c r="K57" i="12"/>
  <c r="J58" i="12"/>
  <c r="K58" i="12"/>
  <c r="J59" i="12"/>
  <c r="K59" i="12"/>
  <c r="J60" i="12"/>
  <c r="K60" i="12"/>
  <c r="J61" i="12"/>
  <c r="K61" i="12"/>
  <c r="J62" i="12"/>
  <c r="K62" i="12"/>
  <c r="J63" i="12"/>
  <c r="K63" i="12"/>
  <c r="J64" i="12"/>
  <c r="K64" i="12"/>
  <c r="J65" i="12"/>
  <c r="K65" i="12"/>
  <c r="J66" i="12"/>
  <c r="K66" i="12"/>
  <c r="J67" i="12"/>
  <c r="K67" i="12"/>
  <c r="J68" i="12"/>
  <c r="K68" i="12"/>
  <c r="J69" i="12"/>
  <c r="K69" i="12"/>
  <c r="J70" i="12"/>
  <c r="K70" i="12"/>
  <c r="J71" i="12"/>
  <c r="K71" i="12"/>
  <c r="J72" i="12"/>
  <c r="K72" i="12"/>
  <c r="J73" i="12"/>
  <c r="K73" i="12"/>
  <c r="J74" i="12"/>
  <c r="K74" i="12"/>
  <c r="J75" i="12"/>
  <c r="K75" i="12"/>
  <c r="J76" i="12"/>
  <c r="K76" i="12"/>
  <c r="J77" i="12"/>
  <c r="K77" i="12"/>
  <c r="J78" i="12"/>
  <c r="K78" i="12"/>
  <c r="J79" i="12"/>
  <c r="K79" i="12"/>
  <c r="J80" i="12"/>
  <c r="K80" i="12"/>
  <c r="J81" i="12"/>
  <c r="K81" i="12"/>
  <c r="J82" i="12"/>
  <c r="K82" i="12"/>
  <c r="J83" i="12"/>
  <c r="K83" i="12"/>
  <c r="J84" i="12"/>
  <c r="K84" i="12"/>
  <c r="J85" i="12"/>
  <c r="K85" i="12"/>
  <c r="J86" i="12"/>
  <c r="K86" i="12"/>
  <c r="J87" i="12"/>
  <c r="K87" i="12"/>
  <c r="J88" i="12"/>
  <c r="K88" i="12"/>
  <c r="J89" i="12"/>
  <c r="K89" i="12"/>
  <c r="J90" i="12"/>
  <c r="K90" i="12"/>
  <c r="J91" i="12"/>
  <c r="K91" i="12"/>
  <c r="J92" i="12"/>
  <c r="K92" i="12"/>
  <c r="J93" i="12"/>
  <c r="K93" i="12"/>
  <c r="J94" i="12"/>
  <c r="K94" i="12"/>
  <c r="J95" i="12"/>
  <c r="K95" i="12"/>
  <c r="J96" i="12"/>
  <c r="K96" i="12"/>
  <c r="J97" i="12"/>
  <c r="K97" i="12"/>
  <c r="J98" i="12"/>
  <c r="K98" i="12"/>
  <c r="J99" i="12"/>
  <c r="K99" i="12"/>
  <c r="J100" i="12"/>
  <c r="K100" i="12"/>
  <c r="J101" i="12"/>
  <c r="K101" i="12"/>
  <c r="J102" i="12"/>
  <c r="K102" i="12"/>
  <c r="J103" i="12"/>
  <c r="K103" i="12"/>
  <c r="J104" i="12"/>
  <c r="K104" i="12"/>
  <c r="J105" i="12"/>
  <c r="K105" i="12"/>
  <c r="J106" i="12"/>
  <c r="K106" i="12"/>
  <c r="J107" i="12"/>
  <c r="K107" i="12"/>
  <c r="J108" i="12"/>
  <c r="K108" i="12"/>
  <c r="J109" i="12"/>
  <c r="K109" i="12"/>
  <c r="J110" i="12"/>
  <c r="K110" i="12"/>
  <c r="J111" i="12"/>
  <c r="K111" i="12"/>
  <c r="J112" i="12"/>
  <c r="K112" i="12"/>
  <c r="J113" i="12"/>
  <c r="K113" i="12"/>
  <c r="J114" i="12"/>
  <c r="K114" i="12"/>
  <c r="J115" i="12"/>
  <c r="K115" i="12"/>
  <c r="J116" i="12"/>
  <c r="K116" i="12"/>
  <c r="J117" i="12"/>
  <c r="K117" i="12"/>
  <c r="J118" i="12"/>
  <c r="K118" i="12"/>
  <c r="J119" i="12"/>
  <c r="K119" i="12"/>
  <c r="J120" i="12"/>
  <c r="K120" i="12"/>
  <c r="J121" i="12"/>
  <c r="K121" i="12"/>
  <c r="J122" i="12"/>
  <c r="K122" i="12"/>
  <c r="J123" i="12"/>
  <c r="K123" i="12"/>
  <c r="J124" i="12"/>
  <c r="K124" i="12"/>
  <c r="J125" i="12"/>
  <c r="K125" i="12"/>
  <c r="I126" i="12"/>
  <c r="J20" i="11"/>
  <c r="K20" i="11"/>
  <c r="K52" i="11" s="1"/>
  <c r="J21" i="11"/>
  <c r="K21" i="11"/>
  <c r="J22" i="11"/>
  <c r="K22" i="11"/>
  <c r="J23" i="11"/>
  <c r="K23" i="11"/>
  <c r="J24" i="11"/>
  <c r="K24" i="11"/>
  <c r="J25" i="11"/>
  <c r="K25" i="11"/>
  <c r="J26" i="11"/>
  <c r="K26" i="11"/>
  <c r="J27" i="11"/>
  <c r="K27" i="11"/>
  <c r="J28" i="11"/>
  <c r="K28" i="11"/>
  <c r="J29" i="11"/>
  <c r="K29" i="11"/>
  <c r="J30" i="11"/>
  <c r="K30" i="11"/>
  <c r="J31" i="11"/>
  <c r="K31" i="11"/>
  <c r="J32" i="11"/>
  <c r="K32" i="11"/>
  <c r="J33" i="11"/>
  <c r="K33" i="11"/>
  <c r="J34" i="11"/>
  <c r="K34" i="11"/>
  <c r="J35" i="11"/>
  <c r="K35" i="11"/>
  <c r="J36" i="11"/>
  <c r="K36" i="11"/>
  <c r="J37" i="11"/>
  <c r="K37" i="11"/>
  <c r="J38" i="11"/>
  <c r="K38" i="11"/>
  <c r="J39" i="11"/>
  <c r="K39" i="11"/>
  <c r="J40" i="11"/>
  <c r="K40" i="11"/>
  <c r="J41" i="11"/>
  <c r="K41" i="11"/>
  <c r="J42" i="11"/>
  <c r="K42" i="11"/>
  <c r="J43" i="11"/>
  <c r="K43" i="11"/>
  <c r="J44" i="11"/>
  <c r="K44" i="11"/>
  <c r="J45" i="11"/>
  <c r="K45" i="11"/>
  <c r="J46" i="11"/>
  <c r="K46" i="11"/>
  <c r="J47" i="11"/>
  <c r="K47" i="11"/>
  <c r="J48" i="11"/>
  <c r="K48" i="11"/>
  <c r="J49" i="11"/>
  <c r="K49" i="11"/>
  <c r="J50" i="11"/>
  <c r="K50" i="11"/>
  <c r="J51" i="11"/>
  <c r="K51" i="11"/>
  <c r="I52" i="11"/>
  <c r="J52" i="11"/>
  <c r="J19" i="10"/>
  <c r="J20" i="10" s="1"/>
  <c r="K19" i="10"/>
  <c r="K20" i="10" s="1"/>
  <c r="I20" i="10"/>
  <c r="J19" i="9"/>
  <c r="K19" i="9"/>
  <c r="K21" i="9" s="1"/>
  <c r="J20" i="9"/>
  <c r="K20" i="9"/>
  <c r="I21" i="9"/>
  <c r="J21" i="9"/>
  <c r="J20" i="8"/>
  <c r="K20" i="8"/>
  <c r="J21" i="8"/>
  <c r="J76" i="8" s="1"/>
  <c r="K21" i="8"/>
  <c r="J22" i="8"/>
  <c r="K22" i="8"/>
  <c r="J23" i="8"/>
  <c r="K23" i="8"/>
  <c r="J24" i="8"/>
  <c r="K24" i="8"/>
  <c r="J25" i="8"/>
  <c r="K25" i="8"/>
  <c r="J26" i="8"/>
  <c r="K26" i="8"/>
  <c r="J27" i="8"/>
  <c r="K27" i="8"/>
  <c r="J28" i="8"/>
  <c r="K28" i="8"/>
  <c r="J29" i="8"/>
  <c r="K29" i="8"/>
  <c r="J30" i="8"/>
  <c r="K30" i="8"/>
  <c r="J31" i="8"/>
  <c r="K31" i="8"/>
  <c r="J32" i="8"/>
  <c r="K32" i="8"/>
  <c r="J33" i="8"/>
  <c r="K33" i="8"/>
  <c r="J34" i="8"/>
  <c r="K34" i="8"/>
  <c r="J35" i="8"/>
  <c r="K35" i="8"/>
  <c r="J36" i="8"/>
  <c r="K36" i="8"/>
  <c r="J37" i="8"/>
  <c r="K37" i="8"/>
  <c r="J38" i="8"/>
  <c r="K38" i="8"/>
  <c r="J39" i="8"/>
  <c r="K39" i="8"/>
  <c r="J40" i="8"/>
  <c r="K40" i="8"/>
  <c r="J41" i="8"/>
  <c r="K41" i="8"/>
  <c r="J42" i="8"/>
  <c r="K42" i="8"/>
  <c r="J43" i="8"/>
  <c r="K43" i="8"/>
  <c r="J44" i="8"/>
  <c r="K44" i="8"/>
  <c r="J45" i="8"/>
  <c r="K45" i="8"/>
  <c r="J46" i="8"/>
  <c r="K46" i="8"/>
  <c r="J47" i="8"/>
  <c r="K47" i="8"/>
  <c r="J48" i="8"/>
  <c r="K48" i="8"/>
  <c r="J49" i="8"/>
  <c r="K49" i="8"/>
  <c r="J50" i="8"/>
  <c r="K50" i="8"/>
  <c r="J51" i="8"/>
  <c r="K51" i="8"/>
  <c r="J52" i="8"/>
  <c r="K52" i="8"/>
  <c r="J53" i="8"/>
  <c r="K53" i="8"/>
  <c r="J54" i="8"/>
  <c r="K54" i="8"/>
  <c r="J55" i="8"/>
  <c r="K55" i="8"/>
  <c r="J56" i="8"/>
  <c r="K56" i="8"/>
  <c r="J57" i="8"/>
  <c r="K57" i="8"/>
  <c r="J58" i="8"/>
  <c r="K58" i="8"/>
  <c r="J59" i="8"/>
  <c r="K59" i="8"/>
  <c r="J60" i="8"/>
  <c r="K60" i="8"/>
  <c r="J61" i="8"/>
  <c r="K61" i="8"/>
  <c r="J62" i="8"/>
  <c r="K62" i="8"/>
  <c r="J63" i="8"/>
  <c r="K63" i="8"/>
  <c r="J64" i="8"/>
  <c r="K64" i="8"/>
  <c r="J65" i="8"/>
  <c r="K65" i="8"/>
  <c r="J66" i="8"/>
  <c r="K66" i="8"/>
  <c r="J67" i="8"/>
  <c r="K67" i="8"/>
  <c r="J68" i="8"/>
  <c r="K68" i="8"/>
  <c r="J69" i="8"/>
  <c r="K69" i="8"/>
  <c r="J70" i="8"/>
  <c r="K70" i="8"/>
  <c r="J71" i="8"/>
  <c r="K71" i="8"/>
  <c r="J72" i="8"/>
  <c r="K72" i="8"/>
  <c r="J73" i="8"/>
  <c r="K73" i="8"/>
  <c r="J74" i="8"/>
  <c r="K74" i="8"/>
  <c r="J75" i="8"/>
  <c r="K75" i="8"/>
  <c r="I76" i="8"/>
  <c r="K76" i="8"/>
  <c r="J20" i="7"/>
  <c r="K20" i="7"/>
  <c r="J21" i="7"/>
  <c r="J22" i="7" s="1"/>
  <c r="K21" i="7"/>
  <c r="K22" i="7" s="1"/>
  <c r="I22" i="7"/>
  <c r="J20" i="5"/>
  <c r="J21" i="5" s="1"/>
  <c r="K20" i="5"/>
  <c r="I21" i="5"/>
  <c r="K21" i="5"/>
  <c r="J20" i="53"/>
  <c r="K20" i="53"/>
  <c r="J21" i="53"/>
  <c r="J98" i="53" s="1"/>
  <c r="K21" i="53"/>
  <c r="K98" i="53" s="1"/>
  <c r="J22" i="53"/>
  <c r="K22" i="53"/>
  <c r="J23" i="53"/>
  <c r="K23" i="53"/>
  <c r="J24" i="53"/>
  <c r="K24" i="53"/>
  <c r="J25" i="53"/>
  <c r="K25" i="53"/>
  <c r="J26" i="53"/>
  <c r="K26" i="53"/>
  <c r="J27" i="53"/>
  <c r="K27" i="53"/>
  <c r="J28" i="53"/>
  <c r="K28" i="53"/>
  <c r="J29" i="53"/>
  <c r="K29" i="53"/>
  <c r="J30" i="53"/>
  <c r="K30" i="53"/>
  <c r="J31" i="53"/>
  <c r="K31" i="53"/>
  <c r="J32" i="53"/>
  <c r="K32" i="53"/>
  <c r="J33" i="53"/>
  <c r="K33" i="53"/>
  <c r="J34" i="53"/>
  <c r="K34" i="53"/>
  <c r="J35" i="53"/>
  <c r="K35" i="53"/>
  <c r="J36" i="53"/>
  <c r="K36" i="53"/>
  <c r="J37" i="53"/>
  <c r="K37" i="53"/>
  <c r="J38" i="53"/>
  <c r="K38" i="53"/>
  <c r="J39" i="53"/>
  <c r="K39" i="53"/>
  <c r="J40" i="53"/>
  <c r="K40" i="53"/>
  <c r="J41" i="53"/>
  <c r="K41" i="53"/>
  <c r="J42" i="53"/>
  <c r="K42" i="53"/>
  <c r="J43" i="53"/>
  <c r="K43" i="53"/>
  <c r="J44" i="53"/>
  <c r="K44" i="53"/>
  <c r="J45" i="53"/>
  <c r="K45" i="53"/>
  <c r="J46" i="53"/>
  <c r="K46" i="53"/>
  <c r="J47" i="53"/>
  <c r="K47" i="53"/>
  <c r="J48" i="53"/>
  <c r="K48" i="53"/>
  <c r="J49" i="53"/>
  <c r="K49" i="53"/>
  <c r="J50" i="53"/>
  <c r="K50" i="53"/>
  <c r="J51" i="53"/>
  <c r="K51" i="53"/>
  <c r="J52" i="53"/>
  <c r="K52" i="53"/>
  <c r="J53" i="53"/>
  <c r="K53" i="53"/>
  <c r="J54" i="53"/>
  <c r="K54" i="53"/>
  <c r="J55" i="53"/>
  <c r="K55" i="53"/>
  <c r="J56" i="53"/>
  <c r="K56" i="53"/>
  <c r="J57" i="53"/>
  <c r="K57" i="53"/>
  <c r="J58" i="53"/>
  <c r="K58" i="53"/>
  <c r="J59" i="53"/>
  <c r="K59" i="53"/>
  <c r="J60" i="53"/>
  <c r="K60" i="53"/>
  <c r="J61" i="53"/>
  <c r="K61" i="53"/>
  <c r="J62" i="53"/>
  <c r="K62" i="53"/>
  <c r="J63" i="53"/>
  <c r="K63" i="53"/>
  <c r="J64" i="53"/>
  <c r="K64" i="53"/>
  <c r="J65" i="53"/>
  <c r="K65" i="53"/>
  <c r="J66" i="53"/>
  <c r="K66" i="53"/>
  <c r="J67" i="53"/>
  <c r="K67" i="53"/>
  <c r="J68" i="53"/>
  <c r="K68" i="53"/>
  <c r="J69" i="53"/>
  <c r="K69" i="53"/>
  <c r="J70" i="53"/>
  <c r="K70" i="53"/>
  <c r="J71" i="53"/>
  <c r="K71" i="53"/>
  <c r="J72" i="53"/>
  <c r="K72" i="53"/>
  <c r="J73" i="53"/>
  <c r="K73" i="53"/>
  <c r="J74" i="53"/>
  <c r="K74" i="53"/>
  <c r="J75" i="53"/>
  <c r="K75" i="53"/>
  <c r="J76" i="53"/>
  <c r="K76" i="53"/>
  <c r="J77" i="53"/>
  <c r="K77" i="53"/>
  <c r="J78" i="53"/>
  <c r="K78" i="53"/>
  <c r="J79" i="53"/>
  <c r="K79" i="53"/>
  <c r="J80" i="53"/>
  <c r="K80" i="53"/>
  <c r="J81" i="53"/>
  <c r="K81" i="53"/>
  <c r="J82" i="53"/>
  <c r="K82" i="53"/>
  <c r="J83" i="53"/>
  <c r="K83" i="53"/>
  <c r="J84" i="53"/>
  <c r="K84" i="53"/>
  <c r="J85" i="53"/>
  <c r="K85" i="53"/>
  <c r="J86" i="53"/>
  <c r="K86" i="53"/>
  <c r="J87" i="53"/>
  <c r="K87" i="53"/>
  <c r="J88" i="53"/>
  <c r="K88" i="53"/>
  <c r="J89" i="53"/>
  <c r="K89" i="53"/>
  <c r="J90" i="53"/>
  <c r="K90" i="53"/>
  <c r="J91" i="53"/>
  <c r="K91" i="53"/>
  <c r="J92" i="53"/>
  <c r="K92" i="53"/>
  <c r="J93" i="53"/>
  <c r="K93" i="53"/>
  <c r="J94" i="53"/>
  <c r="K94" i="53"/>
  <c r="J95" i="53"/>
  <c r="K95" i="53"/>
  <c r="J96" i="53"/>
  <c r="K96" i="53"/>
  <c r="J97" i="53"/>
  <c r="K97" i="53"/>
  <c r="I98" i="53"/>
  <c r="J20" i="3"/>
  <c r="K20" i="3" s="1"/>
  <c r="J21" i="3"/>
  <c r="K21" i="3"/>
  <c r="J22" i="3"/>
  <c r="K22" i="3" s="1"/>
  <c r="J23" i="3"/>
  <c r="K23" i="3"/>
  <c r="J24" i="3"/>
  <c r="K24" i="3" s="1"/>
  <c r="J25" i="3"/>
  <c r="K25" i="3"/>
  <c r="J26" i="3"/>
  <c r="K26" i="3" s="1"/>
  <c r="J27" i="3"/>
  <c r="K27" i="3"/>
  <c r="J28" i="3"/>
  <c r="K28" i="3" s="1"/>
  <c r="J29" i="3"/>
  <c r="K29" i="3"/>
  <c r="J30" i="3"/>
  <c r="K30" i="3" s="1"/>
  <c r="J31" i="3"/>
  <c r="K31" i="3"/>
  <c r="J32" i="3"/>
  <c r="K32" i="3" s="1"/>
  <c r="J33" i="3"/>
  <c r="K33" i="3"/>
  <c r="J34" i="3"/>
  <c r="K34" i="3" s="1"/>
  <c r="J35" i="3"/>
  <c r="K35" i="3"/>
  <c r="J36" i="3"/>
  <c r="K36" i="3" s="1"/>
  <c r="J37" i="3"/>
  <c r="K37" i="3"/>
  <c r="J38" i="3"/>
  <c r="K38" i="3" s="1"/>
  <c r="J39" i="3"/>
  <c r="K39" i="3"/>
  <c r="J40" i="3"/>
  <c r="K40" i="3" s="1"/>
  <c r="J41" i="3"/>
  <c r="K41" i="3"/>
  <c r="J42" i="3"/>
  <c r="K42" i="3" s="1"/>
  <c r="J43" i="3"/>
  <c r="K43" i="3"/>
  <c r="J44" i="3"/>
  <c r="K44" i="3" s="1"/>
  <c r="J45" i="3"/>
  <c r="K45" i="3"/>
  <c r="J46" i="3"/>
  <c r="K46" i="3" s="1"/>
  <c r="J47" i="3"/>
  <c r="K47" i="3"/>
  <c r="J48" i="3"/>
  <c r="K48" i="3" s="1"/>
  <c r="J49" i="3"/>
  <c r="K49" i="3"/>
  <c r="J50" i="3"/>
  <c r="K50" i="3" s="1"/>
  <c r="J51" i="3"/>
  <c r="K51" i="3"/>
  <c r="J52" i="3"/>
  <c r="K52" i="3" s="1"/>
  <c r="J53" i="3"/>
  <c r="K53" i="3"/>
  <c r="J54" i="3"/>
  <c r="K54" i="3" s="1"/>
  <c r="J55" i="3"/>
  <c r="K55" i="3"/>
  <c r="J56" i="3"/>
  <c r="K56" i="3" s="1"/>
  <c r="J57" i="3"/>
  <c r="K57" i="3"/>
  <c r="J58" i="3"/>
  <c r="K58" i="3" s="1"/>
  <c r="J59" i="3"/>
  <c r="K59" i="3"/>
  <c r="J60" i="3"/>
  <c r="K60" i="3" s="1"/>
  <c r="J61" i="3"/>
  <c r="K61" i="3"/>
  <c r="J62" i="3"/>
  <c r="K62" i="3" s="1"/>
  <c r="J63" i="3"/>
  <c r="K63" i="3"/>
  <c r="J64" i="3"/>
  <c r="K64" i="3" s="1"/>
  <c r="J65" i="3"/>
  <c r="K65" i="3"/>
  <c r="J66" i="3"/>
  <c r="K66" i="3" s="1"/>
  <c r="J67" i="3"/>
  <c r="K67" i="3"/>
  <c r="J68" i="3"/>
  <c r="K68" i="3" s="1"/>
  <c r="J69" i="3"/>
  <c r="K69" i="3"/>
  <c r="J70" i="3"/>
  <c r="K70" i="3" s="1"/>
  <c r="J71" i="3"/>
  <c r="K71" i="3"/>
  <c r="J72" i="3"/>
  <c r="K72" i="3" s="1"/>
  <c r="J73" i="3"/>
  <c r="K73" i="3"/>
  <c r="J74" i="3"/>
  <c r="K74" i="3" s="1"/>
  <c r="J75" i="3"/>
  <c r="K75" i="3"/>
  <c r="J76" i="3"/>
  <c r="K76" i="3" s="1"/>
  <c r="J77" i="3"/>
  <c r="K77" i="3"/>
  <c r="J78" i="3"/>
  <c r="K78" i="3" s="1"/>
  <c r="J79" i="3"/>
  <c r="K79" i="3"/>
  <c r="J80" i="3"/>
  <c r="K80" i="3" s="1"/>
  <c r="J81" i="3"/>
  <c r="K81" i="3"/>
  <c r="J82" i="3"/>
  <c r="K82" i="3" s="1"/>
  <c r="J83" i="3"/>
  <c r="K83" i="3"/>
  <c r="J84" i="3"/>
  <c r="K84" i="3" s="1"/>
  <c r="J85" i="3"/>
  <c r="K85" i="3"/>
  <c r="J86" i="3"/>
  <c r="K86" i="3" s="1"/>
  <c r="J87" i="3"/>
  <c r="K87" i="3"/>
  <c r="J88" i="3"/>
  <c r="K88" i="3" s="1"/>
  <c r="J89" i="3"/>
  <c r="K89" i="3"/>
  <c r="J90" i="3"/>
  <c r="K90" i="3" s="1"/>
  <c r="J91" i="3"/>
  <c r="K91" i="3"/>
  <c r="J92" i="3"/>
  <c r="K92" i="3" s="1"/>
  <c r="J93" i="3"/>
  <c r="K93" i="3"/>
  <c r="J94" i="3"/>
  <c r="K94" i="3" s="1"/>
  <c r="J95" i="3"/>
  <c r="K95" i="3"/>
  <c r="J96" i="3"/>
  <c r="K96" i="3" s="1"/>
  <c r="J97" i="3"/>
  <c r="K97" i="3"/>
  <c r="J98" i="3"/>
  <c r="K98" i="3" s="1"/>
  <c r="J99" i="3"/>
  <c r="K99" i="3"/>
  <c r="J100" i="3"/>
  <c r="K100" i="3" s="1"/>
  <c r="J101" i="3"/>
  <c r="K101" i="3"/>
  <c r="J102" i="3"/>
  <c r="K102" i="3" s="1"/>
  <c r="J103" i="3"/>
  <c r="K103" i="3"/>
  <c r="J104" i="3"/>
  <c r="K104" i="3" s="1"/>
  <c r="J105" i="3"/>
  <c r="K105" i="3"/>
  <c r="J106" i="3"/>
  <c r="K106" i="3" s="1"/>
  <c r="J107" i="3"/>
  <c r="K107" i="3"/>
  <c r="J108" i="3"/>
  <c r="K108" i="3" s="1"/>
  <c r="I109" i="3"/>
  <c r="J20" i="52"/>
  <c r="K20" i="52"/>
  <c r="K151" i="52" s="1"/>
  <c r="J21" i="52"/>
  <c r="K21" i="52"/>
  <c r="J22" i="52"/>
  <c r="K22" i="52"/>
  <c r="J23" i="52"/>
  <c r="K23" i="52"/>
  <c r="J24" i="52"/>
  <c r="K24" i="52"/>
  <c r="J25" i="52"/>
  <c r="K25" i="52"/>
  <c r="J26" i="52"/>
  <c r="K26" i="52"/>
  <c r="J27" i="52"/>
  <c r="K27" i="52"/>
  <c r="J28" i="52"/>
  <c r="K28" i="52"/>
  <c r="J29" i="52"/>
  <c r="K29" i="52"/>
  <c r="J30" i="52"/>
  <c r="K30" i="52"/>
  <c r="J31" i="52"/>
  <c r="K31" i="52"/>
  <c r="J32" i="52"/>
  <c r="K32" i="52"/>
  <c r="J33" i="52"/>
  <c r="K33" i="52"/>
  <c r="J34" i="52"/>
  <c r="K34" i="52"/>
  <c r="J35" i="52"/>
  <c r="K35" i="52"/>
  <c r="J36" i="52"/>
  <c r="K36" i="52"/>
  <c r="J37" i="52"/>
  <c r="K37" i="52"/>
  <c r="J38" i="52"/>
  <c r="K38" i="52"/>
  <c r="J39" i="52"/>
  <c r="K39" i="52"/>
  <c r="J40" i="52"/>
  <c r="K40" i="52"/>
  <c r="J41" i="52"/>
  <c r="K41" i="52"/>
  <c r="J42" i="52"/>
  <c r="K42" i="52"/>
  <c r="J43" i="52"/>
  <c r="K43" i="52"/>
  <c r="J44" i="52"/>
  <c r="K44" i="52"/>
  <c r="J45" i="52"/>
  <c r="K45" i="52"/>
  <c r="J46" i="52"/>
  <c r="K46" i="52"/>
  <c r="J47" i="52"/>
  <c r="K47" i="52"/>
  <c r="J48" i="52"/>
  <c r="K48" i="52"/>
  <c r="J49" i="52"/>
  <c r="K49" i="52"/>
  <c r="J50" i="52"/>
  <c r="K50" i="52"/>
  <c r="J51" i="52"/>
  <c r="K51" i="52"/>
  <c r="J52" i="52"/>
  <c r="K52" i="52"/>
  <c r="J53" i="52"/>
  <c r="K53" i="52"/>
  <c r="J54" i="52"/>
  <c r="K54" i="52"/>
  <c r="J55" i="52"/>
  <c r="K55" i="52"/>
  <c r="J56" i="52"/>
  <c r="K56" i="52"/>
  <c r="J57" i="52"/>
  <c r="K57" i="52"/>
  <c r="J58" i="52"/>
  <c r="K58" i="52"/>
  <c r="J59" i="52"/>
  <c r="K59" i="52"/>
  <c r="J60" i="52"/>
  <c r="K60" i="52"/>
  <c r="J61" i="52"/>
  <c r="K61" i="52"/>
  <c r="J62" i="52"/>
  <c r="K62" i="52"/>
  <c r="J63" i="52"/>
  <c r="K63" i="52"/>
  <c r="J64" i="52"/>
  <c r="K64" i="52"/>
  <c r="J65" i="52"/>
  <c r="K65" i="52"/>
  <c r="J66" i="52"/>
  <c r="K66" i="52"/>
  <c r="J67" i="52"/>
  <c r="K67" i="52"/>
  <c r="J68" i="52"/>
  <c r="K68" i="52"/>
  <c r="J69" i="52"/>
  <c r="K69" i="52"/>
  <c r="J70" i="52"/>
  <c r="K70" i="52"/>
  <c r="J71" i="52"/>
  <c r="K71" i="52"/>
  <c r="J72" i="52"/>
  <c r="K72" i="52"/>
  <c r="J73" i="52"/>
  <c r="K73" i="52"/>
  <c r="J74" i="52"/>
  <c r="K74" i="52"/>
  <c r="J75" i="52"/>
  <c r="K75" i="52"/>
  <c r="J76" i="52"/>
  <c r="K76" i="52"/>
  <c r="J77" i="52"/>
  <c r="K77" i="52"/>
  <c r="J78" i="52"/>
  <c r="K78" i="52"/>
  <c r="J79" i="52"/>
  <c r="K79" i="52"/>
  <c r="J80" i="52"/>
  <c r="K80" i="52"/>
  <c r="J81" i="52"/>
  <c r="K81" i="52"/>
  <c r="J82" i="52"/>
  <c r="K82" i="52"/>
  <c r="J83" i="52"/>
  <c r="K83" i="52"/>
  <c r="J84" i="52"/>
  <c r="K84" i="52"/>
  <c r="J85" i="52"/>
  <c r="K85" i="52"/>
  <c r="J86" i="52"/>
  <c r="K86" i="52"/>
  <c r="J87" i="52"/>
  <c r="K87" i="52"/>
  <c r="J88" i="52"/>
  <c r="K88" i="52"/>
  <c r="J89" i="52"/>
  <c r="K89" i="52"/>
  <c r="J90" i="52"/>
  <c r="K90" i="52"/>
  <c r="J91" i="52"/>
  <c r="K91" i="52"/>
  <c r="J92" i="52"/>
  <c r="K92" i="52"/>
  <c r="J93" i="52"/>
  <c r="K93" i="52"/>
  <c r="J94" i="52"/>
  <c r="K94" i="52"/>
  <c r="J95" i="52"/>
  <c r="K95" i="52"/>
  <c r="J96" i="52"/>
  <c r="K96" i="52"/>
  <c r="J97" i="52"/>
  <c r="K97" i="52"/>
  <c r="J98" i="52"/>
  <c r="K98" i="52"/>
  <c r="J99" i="52"/>
  <c r="K99" i="52"/>
  <c r="J100" i="52"/>
  <c r="K100" i="52"/>
  <c r="J101" i="52"/>
  <c r="K101" i="52"/>
  <c r="J102" i="52"/>
  <c r="K102" i="52"/>
  <c r="J103" i="52"/>
  <c r="K103" i="52"/>
  <c r="J104" i="52"/>
  <c r="K104" i="52"/>
  <c r="J105" i="52"/>
  <c r="K105" i="52"/>
  <c r="J106" i="52"/>
  <c r="K106" i="52"/>
  <c r="J107" i="52"/>
  <c r="K107" i="52"/>
  <c r="J108" i="52"/>
  <c r="K108" i="52"/>
  <c r="J109" i="52"/>
  <c r="K109" i="52"/>
  <c r="J110" i="52"/>
  <c r="K110" i="52"/>
  <c r="J111" i="52"/>
  <c r="K111" i="52"/>
  <c r="J112" i="52"/>
  <c r="K112" i="52"/>
  <c r="J113" i="52"/>
  <c r="K113" i="52"/>
  <c r="J114" i="52"/>
  <c r="K114" i="52"/>
  <c r="J115" i="52"/>
  <c r="K115" i="52"/>
  <c r="J116" i="52"/>
  <c r="K116" i="52"/>
  <c r="J117" i="52"/>
  <c r="K117" i="52"/>
  <c r="J118" i="52"/>
  <c r="K118" i="52"/>
  <c r="J119" i="52"/>
  <c r="K119" i="52"/>
  <c r="J120" i="52"/>
  <c r="K120" i="52"/>
  <c r="J121" i="52"/>
  <c r="K121" i="52"/>
  <c r="J122" i="52"/>
  <c r="K122" i="52"/>
  <c r="J123" i="52"/>
  <c r="K123" i="52"/>
  <c r="J124" i="52"/>
  <c r="K124" i="52"/>
  <c r="J125" i="52"/>
  <c r="K125" i="52"/>
  <c r="J126" i="52"/>
  <c r="K126" i="52"/>
  <c r="J127" i="52"/>
  <c r="K127" i="52"/>
  <c r="J128" i="52"/>
  <c r="K128" i="52"/>
  <c r="J129" i="52"/>
  <c r="K129" i="52"/>
  <c r="J130" i="52"/>
  <c r="K130" i="52"/>
  <c r="J131" i="52"/>
  <c r="K131" i="52"/>
  <c r="J132" i="52"/>
  <c r="K132" i="52"/>
  <c r="J133" i="52"/>
  <c r="K133" i="52"/>
  <c r="J134" i="52"/>
  <c r="K134" i="52"/>
  <c r="J135" i="52"/>
  <c r="K135" i="52"/>
  <c r="J136" i="52"/>
  <c r="K136" i="52"/>
  <c r="J137" i="52"/>
  <c r="K137" i="52"/>
  <c r="J138" i="52"/>
  <c r="K138" i="52"/>
  <c r="J139" i="52"/>
  <c r="K139" i="52"/>
  <c r="J140" i="52"/>
  <c r="K140" i="52"/>
  <c r="J141" i="52"/>
  <c r="K141" i="52"/>
  <c r="J142" i="52"/>
  <c r="K142" i="52"/>
  <c r="J143" i="52"/>
  <c r="K143" i="52"/>
  <c r="J144" i="52"/>
  <c r="K144" i="52"/>
  <c r="J145" i="52"/>
  <c r="K145" i="52"/>
  <c r="J146" i="52"/>
  <c r="K146" i="52"/>
  <c r="J147" i="52"/>
  <c r="K147" i="52"/>
  <c r="J148" i="52"/>
  <c r="K148" i="52"/>
  <c r="J149" i="52"/>
  <c r="K149" i="52"/>
  <c r="J150" i="52"/>
  <c r="K150" i="52"/>
  <c r="I151" i="52"/>
  <c r="J151" i="52"/>
  <c r="K20" i="2"/>
  <c r="K21" i="2"/>
  <c r="K22" i="2"/>
  <c r="K75" i="2" s="1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I75" i="2"/>
  <c r="J75" i="2"/>
  <c r="D102" i="1"/>
  <c r="F102" i="1" s="1"/>
  <c r="E102" i="1"/>
  <c r="K109" i="3" l="1"/>
  <c r="K88" i="18"/>
  <c r="J109" i="3"/>
  <c r="J362" i="20"/>
  <c r="J20" i="21"/>
  <c r="I101" i="21"/>
  <c r="K152" i="22"/>
  <c r="K37" i="24"/>
  <c r="K23" i="31"/>
  <c r="J24" i="33"/>
  <c r="K50" i="39"/>
  <c r="J59" i="41"/>
  <c r="K58" i="64"/>
  <c r="J37" i="24"/>
  <c r="J50" i="28"/>
  <c r="K24" i="33"/>
  <c r="J40" i="35"/>
  <c r="J22" i="36"/>
  <c r="K49" i="38"/>
  <c r="K59" i="41"/>
  <c r="J152" i="22"/>
  <c r="J23" i="23"/>
  <c r="J32" i="25"/>
  <c r="J24" i="26"/>
  <c r="J27" i="29"/>
  <c r="K40" i="35"/>
  <c r="J58" i="37"/>
  <c r="K23" i="45"/>
  <c r="K32" i="25"/>
  <c r="K27" i="29"/>
  <c r="J23" i="31"/>
  <c r="K29" i="34"/>
  <c r="K58" i="37"/>
  <c r="J50" i="39"/>
  <c r="J52" i="40"/>
  <c r="I20" i="49"/>
  <c r="J19" i="49"/>
  <c r="J20" i="49" s="1"/>
  <c r="K19" i="49"/>
  <c r="K20" i="49" s="1"/>
  <c r="J58" i="64"/>
  <c r="K19" i="65"/>
  <c r="K59" i="65" s="1"/>
  <c r="K19" i="66"/>
  <c r="K76" i="66" s="1"/>
  <c r="J76" i="66"/>
  <c r="K25" i="69"/>
  <c r="K155" i="67"/>
  <c r="K398" i="67" s="1"/>
  <c r="J398" i="67"/>
  <c r="J23" i="45"/>
  <c r="K195" i="75"/>
  <c r="K28" i="76"/>
  <c r="K90" i="81"/>
  <c r="K166" i="84"/>
  <c r="K37" i="73"/>
  <c r="K25" i="87"/>
  <c r="J34" i="77"/>
  <c r="J48" i="79"/>
  <c r="J77" i="78"/>
  <c r="J132" i="83"/>
  <c r="J22" i="100"/>
  <c r="K76" i="72"/>
  <c r="K41" i="80"/>
  <c r="K45" i="90"/>
  <c r="J26" i="99"/>
  <c r="J49" i="71"/>
  <c r="J54" i="74"/>
  <c r="J83" i="85"/>
  <c r="J23" i="88"/>
  <c r="J21" i="89"/>
  <c r="J149" i="92"/>
  <c r="J21" i="103"/>
  <c r="K20" i="21" l="1"/>
  <c r="K101" i="21" s="1"/>
  <c r="J101" i="21"/>
</calcChain>
</file>

<file path=xl/sharedStrings.xml><?xml version="1.0" encoding="utf-8"?>
<sst xmlns="http://schemas.openxmlformats.org/spreadsheetml/2006/main" count="23690" uniqueCount="7594">
  <si>
    <t>№ п/п</t>
  </si>
  <si>
    <t>Наименование МТР</t>
  </si>
  <si>
    <t>Кол-во</t>
  </si>
  <si>
    <t>Местонахождение</t>
  </si>
  <si>
    <t>т</t>
  </si>
  <si>
    <t>ЛОТ № 1</t>
  </si>
  <si>
    <t>Номер лота</t>
  </si>
  <si>
    <t>Начальная цена за ед. без НДС, руб.</t>
  </si>
  <si>
    <t>ЯНАО, п. Ямбург</t>
  </si>
  <si>
    <t>№ акта/ № позиции</t>
  </si>
  <si>
    <t xml:space="preserve">Номенклатурный номер </t>
  </si>
  <si>
    <t xml:space="preserve">№ склада </t>
  </si>
  <si>
    <t>ЕИ</t>
  </si>
  <si>
    <t>Начальная стоимость лотов с НДС</t>
  </si>
  <si>
    <t>ЛОТ № 10</t>
  </si>
  <si>
    <t>ЛОТ № 15</t>
  </si>
  <si>
    <t>ЛОТ № 16</t>
  </si>
  <si>
    <t>ЛОТ № 17</t>
  </si>
  <si>
    <t>ЛОТ № 18</t>
  </si>
  <si>
    <t>ЛОТ № 20</t>
  </si>
  <si>
    <t>ЛОТ № 21</t>
  </si>
  <si>
    <t>ЛОТ № 22</t>
  </si>
  <si>
    <t>ЛОТ № 23</t>
  </si>
  <si>
    <t>ЛОТ № 24</t>
  </si>
  <si>
    <t>ЛОТ № 25</t>
  </si>
  <si>
    <t>ЛОТ № 26</t>
  </si>
  <si>
    <t>ЛОТ № 27</t>
  </si>
  <si>
    <t>Начальная стоимость лотов  без НДС</t>
  </si>
  <si>
    <t>Наименование</t>
  </si>
  <si>
    <t>Приложение № 1</t>
  </si>
  <si>
    <r>
      <t xml:space="preserve">Принципал: </t>
    </r>
    <r>
      <rPr>
        <b/>
        <sz val="12"/>
        <color indexed="8"/>
        <rFont val="Times New Roman"/>
        <family val="1"/>
        <charset val="204"/>
      </rPr>
      <t>ООО "Газпром добыча Ямбург"</t>
    </r>
  </si>
  <si>
    <t>Адрес: 629300, Российская Федерация, Тюменская область, Ямало-Ненецкий автономный округ,  г. Новый Уренгой, улица Геологоразведчиков, д. 9</t>
  </si>
  <si>
    <t>Банковские реквизиты: р/с 40702810000000050848, к/с  30101810700000000753, БИК 047195753 в Ф-л Банка ГПБ (АО) в г. Новом Уренгое.</t>
  </si>
  <si>
    <t>ИНН 8904034777 КПП 997250001</t>
  </si>
  <si>
    <t>Принципал</t>
  </si>
  <si>
    <t>Агент</t>
  </si>
  <si>
    <t>ООО «Газпром добыча Ямбург»</t>
  </si>
  <si>
    <t xml:space="preserve">Заместитель генерального </t>
  </si>
  <si>
    <t>Генеральный директор</t>
  </si>
  <si>
    <t>директора по общим вопросам</t>
  </si>
  <si>
    <t>М. П.</t>
  </si>
  <si>
    <t>______________И.В. Дубов</t>
  </si>
  <si>
    <t>Приложение № 10</t>
  </si>
  <si>
    <t>Приложение № 15</t>
  </si>
  <si>
    <t>Приложение № 16</t>
  </si>
  <si>
    <t>Приложение № 17</t>
  </si>
  <si>
    <t>Приложение № 18</t>
  </si>
  <si>
    <t>Приложение № 20</t>
  </si>
  <si>
    <t>Приложение № 21</t>
  </si>
  <si>
    <t>Приложение № 22</t>
  </si>
  <si>
    <t>Приложение № 23</t>
  </si>
  <si>
    <t>Приложение № 24</t>
  </si>
  <si>
    <t>Приложение № 25</t>
  </si>
  <si>
    <t>Приложение № 26</t>
  </si>
  <si>
    <t>Приложение № 27</t>
  </si>
  <si>
    <t>S006</t>
  </si>
  <si>
    <t>S001</t>
  </si>
  <si>
    <t>ШТ</t>
  </si>
  <si>
    <t>S008</t>
  </si>
  <si>
    <t>S011</t>
  </si>
  <si>
    <t>ЛОТ № 28</t>
  </si>
  <si>
    <t>Приложение № 28</t>
  </si>
  <si>
    <t>Приложение № 29</t>
  </si>
  <si>
    <t>ЛОТ № 29</t>
  </si>
  <si>
    <t>ЛОТ № 31</t>
  </si>
  <si>
    <t>Приложение № 31</t>
  </si>
  <si>
    <t>ЛОТ № 30</t>
  </si>
  <si>
    <t>Приложение № 30</t>
  </si>
  <si>
    <t>Приложение № 32</t>
  </si>
  <si>
    <t>ЛОТ № 32</t>
  </si>
  <si>
    <t>Приложение № 33</t>
  </si>
  <si>
    <t>ЛОТ № 33</t>
  </si>
  <si>
    <t>Приложение № 34</t>
  </si>
  <si>
    <t>ЛОТ № 34</t>
  </si>
  <si>
    <t>S009</t>
  </si>
  <si>
    <t>Приложение № 36</t>
  </si>
  <si>
    <t>ЛОТ № 36</t>
  </si>
  <si>
    <t>ЯНАО, п. Новозаполярный</t>
  </si>
  <si>
    <t>Приложение № 37</t>
  </si>
  <si>
    <t>ЛОТ № 37</t>
  </si>
  <si>
    <t>Приложение № 38</t>
  </si>
  <si>
    <t>ЛОТ № 38</t>
  </si>
  <si>
    <t>S003</t>
  </si>
  <si>
    <t>ВЕНТИЛЬ 40Х63 15с 52нж10</t>
  </si>
  <si>
    <t>ЛОТ № 39</t>
  </si>
  <si>
    <t>Приложение № 39</t>
  </si>
  <si>
    <t>S021</t>
  </si>
  <si>
    <t>Тpойник 426х325-10,0-0,6К48 ст.09Г2С</t>
  </si>
  <si>
    <t>КАБЕЛЬ АКВББШВ 14Х2.5</t>
  </si>
  <si>
    <t>КАБЕЛЬ КВВГЭ 14X1.5</t>
  </si>
  <si>
    <t>Кабель связи ТЗАБл 7х4х0.9мм</t>
  </si>
  <si>
    <t>Кабель ТСВ 10х2х0,5</t>
  </si>
  <si>
    <t>Кабель АВВГ 3х4</t>
  </si>
  <si>
    <t>Кабель АВВГ 4х10</t>
  </si>
  <si>
    <t>Провод ТРВ 2х0.4</t>
  </si>
  <si>
    <t>ПРОВОД ТРВ 2Х0,5</t>
  </si>
  <si>
    <t>Приложение № 41</t>
  </si>
  <si>
    <t>ЛОТ № 41</t>
  </si>
  <si>
    <t>Кабель АВВГ 4х2,5(ож)-0,66</t>
  </si>
  <si>
    <t>Кабель АВВГнг-LS 2х6</t>
  </si>
  <si>
    <t>Кабель АВВГ 5х4</t>
  </si>
  <si>
    <t>Кабель АВВГз 4х2,5</t>
  </si>
  <si>
    <t>Кабель МКЭШ 10х0,5</t>
  </si>
  <si>
    <t>Приложение № 42</t>
  </si>
  <si>
    <t>ЛОТ № 42</t>
  </si>
  <si>
    <t>Кабель АКВВГ 14х2,5</t>
  </si>
  <si>
    <t>Кабель ТППэП 30х2х0,4</t>
  </si>
  <si>
    <t>Провод ПТПЖ 2х1,2</t>
  </si>
  <si>
    <t>КАБЕЛЬ КВВГ 5х1,0</t>
  </si>
  <si>
    <t>КАБЕЛЬ КВВГнг 19х1,0</t>
  </si>
  <si>
    <t>ЛОТ № 43</t>
  </si>
  <si>
    <t>Подшипник 1000907</t>
  </si>
  <si>
    <t>Подшипник 12213 К1М</t>
  </si>
  <si>
    <t>Подшипник 941/12</t>
  </si>
  <si>
    <t>Подшипник 941/17</t>
  </si>
  <si>
    <t>Подшипник 941/20</t>
  </si>
  <si>
    <t>Подшипник 9588214 К1С9</t>
  </si>
  <si>
    <t>Подшипник 987910 К</t>
  </si>
  <si>
    <t>Приложение № 35</t>
  </si>
  <si>
    <t>ЛОТ № 35</t>
  </si>
  <si>
    <t>Трансформатор ЯТП-0.25 220/42</t>
  </si>
  <si>
    <t>Приложение № 40</t>
  </si>
  <si>
    <t>ЛОТ № 40</t>
  </si>
  <si>
    <t>S002</t>
  </si>
  <si>
    <t>Отвод К 180" 152х8-137,5 ст.09Г2С</t>
  </si>
  <si>
    <t>Переход 325x12-108x6-10,0 ст.09Г2С</t>
  </si>
  <si>
    <t>S010</t>
  </si>
  <si>
    <t>Кабель АВВГ 3х185+1х95</t>
  </si>
  <si>
    <t>Кабель АВВГ 3х25+1х16(ож)</t>
  </si>
  <si>
    <t>КАБЕЛЬ ТППэп 20х2х0,4</t>
  </si>
  <si>
    <t>Днище 426х18 ст.15ХСНД</t>
  </si>
  <si>
    <t>Отвод 45" 150(219х20)-250 ст.09Г2С</t>
  </si>
  <si>
    <t>Тройник 273х10-273х10-10 ст.09Г2С</t>
  </si>
  <si>
    <t>Тройник 325х12-273х9-100 ст.09Г2С</t>
  </si>
  <si>
    <t>КЛАПАН ОБР.ПОВ.19НЖ53НЖ 100Х40</t>
  </si>
  <si>
    <t>Клапан обратный 19нж19нж 80х160 в к-те</t>
  </si>
  <si>
    <t>Приложение № 2</t>
  </si>
  <si>
    <t>ЛОТ № 2</t>
  </si>
  <si>
    <t>Приложение № 4</t>
  </si>
  <si>
    <t>ЛОТ № 4</t>
  </si>
  <si>
    <t>ЛОТ № 5</t>
  </si>
  <si>
    <t>Приложение № 6</t>
  </si>
  <si>
    <t>ЛОТ № 6</t>
  </si>
  <si>
    <t>Вентиляторы (S002)</t>
  </si>
  <si>
    <t>Приложение № 7</t>
  </si>
  <si>
    <t>ЛОТ № 7</t>
  </si>
  <si>
    <t>Приложение № 8</t>
  </si>
  <si>
    <t>ЛОТ № 8</t>
  </si>
  <si>
    <t>Приложение № 9</t>
  </si>
  <si>
    <t>ЛОТ № 9</t>
  </si>
  <si>
    <t>Приложение № 11</t>
  </si>
  <si>
    <t>ЛОТ № 11</t>
  </si>
  <si>
    <t>Трансформатор ЯТП-0,25 220/36</t>
  </si>
  <si>
    <t>Приложение № 12</t>
  </si>
  <si>
    <t>ЛОТ № 12</t>
  </si>
  <si>
    <t>Приложение № 13</t>
  </si>
  <si>
    <t>ЛОТ № 13</t>
  </si>
  <si>
    <t>ПОСТ КНОПОЧНЫЙ  ПКУ 4-У2, 10А</t>
  </si>
  <si>
    <t>Приложение № 14</t>
  </si>
  <si>
    <t>ЛОТ № 14</t>
  </si>
  <si>
    <t>Приложение № 19</t>
  </si>
  <si>
    <t>ЛОТ № 19</t>
  </si>
  <si>
    <t>Приложение № 44</t>
  </si>
  <si>
    <t>ЛОТ № 44</t>
  </si>
  <si>
    <t>Приложение № 45</t>
  </si>
  <si>
    <t>ЛОТ № 45</t>
  </si>
  <si>
    <t>Кабель (S009)</t>
  </si>
  <si>
    <t>Приложение № 46</t>
  </si>
  <si>
    <t>ЛОТ № 46</t>
  </si>
  <si>
    <t>Приложение № 47</t>
  </si>
  <si>
    <t>ЛОТ № 47</t>
  </si>
  <si>
    <t>Приложение № 48</t>
  </si>
  <si>
    <t>ЛОТ № 48</t>
  </si>
  <si>
    <t>Приложение № 49</t>
  </si>
  <si>
    <t>ЛОТ № 49</t>
  </si>
  <si>
    <t>Приложение № 50</t>
  </si>
  <si>
    <t>ЛОТ № 50</t>
  </si>
  <si>
    <r>
      <t xml:space="preserve">Агент: </t>
    </r>
    <r>
      <rPr>
        <b/>
        <sz val="11"/>
        <color indexed="8"/>
        <rFont val="Times New Roman"/>
        <family val="1"/>
        <charset val="204"/>
      </rPr>
      <t>ООО «Полярис»</t>
    </r>
  </si>
  <si>
    <t>Адрес: 629730, ЯНАО, г. Надым, ул. Строителей, д.5/2-2</t>
  </si>
  <si>
    <t>Банковские реквизиты: р/с 40702810900170200013, к/сч  30101810100000000740 , БИК 047162740, в. Ф-ле ПАО "Ханты-Мансийский Банк", г. Ханты-Мансийск</t>
  </si>
  <si>
    <t>ИНН 7840036950 КПП 784001001</t>
  </si>
  <si>
    <t>ООО «Полярис»</t>
  </si>
  <si>
    <t>________________И.Д. Потемин</t>
  </si>
  <si>
    <r>
      <t xml:space="preserve">Агент: </t>
    </r>
    <r>
      <rPr>
        <b/>
        <sz val="12"/>
        <color indexed="8"/>
        <rFont val="Times New Roman"/>
        <family val="1"/>
        <charset val="204"/>
      </rPr>
      <t>ООО «Полярис»</t>
    </r>
  </si>
  <si>
    <t>ООО "Полярис"</t>
  </si>
  <si>
    <t>Начальная стоимость  с учетом  НДС, руб.</t>
  </si>
  <si>
    <t>Начальная стоимость  без НДС, руб.</t>
  </si>
  <si>
    <t>______________И.Д. Потемин</t>
  </si>
  <si>
    <t>Инвентарный номер ОС</t>
  </si>
  <si>
    <t>Местоположение МТР</t>
  </si>
  <si>
    <t>Лом черных металлов</t>
  </si>
  <si>
    <t>317/1</t>
  </si>
  <si>
    <t>317/2</t>
  </si>
  <si>
    <t>317/3</t>
  </si>
  <si>
    <t>317/4</t>
  </si>
  <si>
    <t>317/5</t>
  </si>
  <si>
    <t>317/6</t>
  </si>
  <si>
    <t>317/7</t>
  </si>
  <si>
    <t>317/8</t>
  </si>
  <si>
    <t>317/9</t>
  </si>
  <si>
    <t>317/10</t>
  </si>
  <si>
    <t>317/11</t>
  </si>
  <si>
    <t>317/12</t>
  </si>
  <si>
    <t>317/13</t>
  </si>
  <si>
    <t>317/14</t>
  </si>
  <si>
    <t>317/15</t>
  </si>
  <si>
    <t>317/16</t>
  </si>
  <si>
    <t>317/17</t>
  </si>
  <si>
    <t>317/18</t>
  </si>
  <si>
    <t>S005</t>
  </si>
  <si>
    <t>Т</t>
  </si>
  <si>
    <t>318/1</t>
  </si>
  <si>
    <t>318/2</t>
  </si>
  <si>
    <t>318/3</t>
  </si>
  <si>
    <t>318/4</t>
  </si>
  <si>
    <t>318/5</t>
  </si>
  <si>
    <t>318/6</t>
  </si>
  <si>
    <t>318/7</t>
  </si>
  <si>
    <t>318/8</t>
  </si>
  <si>
    <t>318/9</t>
  </si>
  <si>
    <t>318/10</t>
  </si>
  <si>
    <t>319/1</t>
  </si>
  <si>
    <t>319/2</t>
  </si>
  <si>
    <t>319/3</t>
  </si>
  <si>
    <t>319/4</t>
  </si>
  <si>
    <t>319/5</t>
  </si>
  <si>
    <t>319/6</t>
  </si>
  <si>
    <t>319/7</t>
  </si>
  <si>
    <t>319/8</t>
  </si>
  <si>
    <t>319/9</t>
  </si>
  <si>
    <t>319/10</t>
  </si>
  <si>
    <t>319/11</t>
  </si>
  <si>
    <t>319/12</t>
  </si>
  <si>
    <t>319/13</t>
  </si>
  <si>
    <t>319/14</t>
  </si>
  <si>
    <t>319/15</t>
  </si>
  <si>
    <t>319/16</t>
  </si>
  <si>
    <t>319/17</t>
  </si>
  <si>
    <t>319/18</t>
  </si>
  <si>
    <t>319/19</t>
  </si>
  <si>
    <t>319/20</t>
  </si>
  <si>
    <t>320/1</t>
  </si>
  <si>
    <t>320/2</t>
  </si>
  <si>
    <t>320/3</t>
  </si>
  <si>
    <t>320/4</t>
  </si>
  <si>
    <t>320/5</t>
  </si>
  <si>
    <t>320/6</t>
  </si>
  <si>
    <t>320/7</t>
  </si>
  <si>
    <t>S039</t>
  </si>
  <si>
    <t>Лом и отходы меди</t>
  </si>
  <si>
    <t>Лом и отходы алюминия и алюмин. сплавов</t>
  </si>
  <si>
    <t>Лом кабельной продукции(алюминий)</t>
  </si>
  <si>
    <t>Отходы кабельной продукции (медь)</t>
  </si>
  <si>
    <t>ЯНАО, п.Ямбург п.Новозаполярный</t>
  </si>
  <si>
    <t>Лом</t>
  </si>
  <si>
    <t>266/1</t>
  </si>
  <si>
    <t>324/1</t>
  </si>
  <si>
    <t>324/2</t>
  </si>
  <si>
    <t>324/3</t>
  </si>
  <si>
    <t>324/4</t>
  </si>
  <si>
    <t>324/5</t>
  </si>
  <si>
    <t>324/6</t>
  </si>
  <si>
    <t>324/7</t>
  </si>
  <si>
    <t>324/9</t>
  </si>
  <si>
    <t>324/10</t>
  </si>
  <si>
    <t>324/11</t>
  </si>
  <si>
    <t>324/12</t>
  </si>
  <si>
    <t>324/13</t>
  </si>
  <si>
    <t>324/14</t>
  </si>
  <si>
    <t>324/15</t>
  </si>
  <si>
    <t>324/17</t>
  </si>
  <si>
    <t>324/18</t>
  </si>
  <si>
    <t>324/20</t>
  </si>
  <si>
    <t>324/21</t>
  </si>
  <si>
    <t>324/22</t>
  </si>
  <si>
    <t>324/23</t>
  </si>
  <si>
    <t>324/24</t>
  </si>
  <si>
    <t>324/47</t>
  </si>
  <si>
    <t>324/48</t>
  </si>
  <si>
    <t>324/49</t>
  </si>
  <si>
    <t>324/57</t>
  </si>
  <si>
    <t>324/58</t>
  </si>
  <si>
    <t>324/59</t>
  </si>
  <si>
    <t>324/60</t>
  </si>
  <si>
    <t>324/61</t>
  </si>
  <si>
    <t>324/62</t>
  </si>
  <si>
    <t>324/63</t>
  </si>
  <si>
    <t>324/64</t>
  </si>
  <si>
    <t>324/65</t>
  </si>
  <si>
    <t>324/66</t>
  </si>
  <si>
    <t>324/67</t>
  </si>
  <si>
    <t>324/68</t>
  </si>
  <si>
    <t>324/69</t>
  </si>
  <si>
    <t>324/70</t>
  </si>
  <si>
    <t>324/71</t>
  </si>
  <si>
    <t>324/80</t>
  </si>
  <si>
    <t>324/81</t>
  </si>
  <si>
    <t>324/82</t>
  </si>
  <si>
    <t>324/83</t>
  </si>
  <si>
    <t>324/84</t>
  </si>
  <si>
    <t>324/85</t>
  </si>
  <si>
    <t>324/86</t>
  </si>
  <si>
    <t>324/87</t>
  </si>
  <si>
    <t>324/88</t>
  </si>
  <si>
    <t>324/89</t>
  </si>
  <si>
    <t>324/90</t>
  </si>
  <si>
    <t>324/91</t>
  </si>
  <si>
    <t>324/92</t>
  </si>
  <si>
    <t>324/93</t>
  </si>
  <si>
    <t>324/94</t>
  </si>
  <si>
    <t>324/95</t>
  </si>
  <si>
    <t>324/113</t>
  </si>
  <si>
    <t>324/114</t>
  </si>
  <si>
    <t>324/115</t>
  </si>
  <si>
    <t>324/116</t>
  </si>
  <si>
    <t>324/117</t>
  </si>
  <si>
    <t>324/118</t>
  </si>
  <si>
    <t>324/119</t>
  </si>
  <si>
    <t>324/120</t>
  </si>
  <si>
    <t>324/121</t>
  </si>
  <si>
    <t>324/122</t>
  </si>
  <si>
    <t>324/123</t>
  </si>
  <si>
    <t>324/124</t>
  </si>
  <si>
    <t>324/125</t>
  </si>
  <si>
    <t>324/126</t>
  </si>
  <si>
    <t>324/127</t>
  </si>
  <si>
    <t>324/128</t>
  </si>
  <si>
    <t>324/129</t>
  </si>
  <si>
    <t>324/130</t>
  </si>
  <si>
    <t>324/131</t>
  </si>
  <si>
    <t>324/132</t>
  </si>
  <si>
    <t>324/133</t>
  </si>
  <si>
    <t>324/134</t>
  </si>
  <si>
    <t>324/135</t>
  </si>
  <si>
    <t>324/136</t>
  </si>
  <si>
    <t>324/137</t>
  </si>
  <si>
    <t>324/138</t>
  </si>
  <si>
    <t>324/139</t>
  </si>
  <si>
    <t>324/140</t>
  </si>
  <si>
    <t>324/141</t>
  </si>
  <si>
    <t>324/142</t>
  </si>
  <si>
    <t>324/143</t>
  </si>
  <si>
    <t>324/144</t>
  </si>
  <si>
    <t>324/147</t>
  </si>
  <si>
    <t>324/149</t>
  </si>
  <si>
    <t>324/150</t>
  </si>
  <si>
    <t>324/151</t>
  </si>
  <si>
    <t>324/155</t>
  </si>
  <si>
    <t>324/156</t>
  </si>
  <si>
    <t>324/157</t>
  </si>
  <si>
    <t>324/158</t>
  </si>
  <si>
    <t>324/159</t>
  </si>
  <si>
    <t>324/160</t>
  </si>
  <si>
    <t>324/161</t>
  </si>
  <si>
    <t>324/162</t>
  </si>
  <si>
    <t>324/163</t>
  </si>
  <si>
    <t>324/164</t>
  </si>
  <si>
    <t>324/165</t>
  </si>
  <si>
    <t>324/166</t>
  </si>
  <si>
    <t>324/167</t>
  </si>
  <si>
    <t>324/168</t>
  </si>
  <si>
    <t>324/169</t>
  </si>
  <si>
    <t>324/170</t>
  </si>
  <si>
    <t>324/171</t>
  </si>
  <si>
    <t>324/172</t>
  </si>
  <si>
    <t>324/173</t>
  </si>
  <si>
    <t>324/174</t>
  </si>
  <si>
    <t>324/175</t>
  </si>
  <si>
    <t>324/176</t>
  </si>
  <si>
    <t>324/177</t>
  </si>
  <si>
    <t>324/178</t>
  </si>
  <si>
    <t>324/184</t>
  </si>
  <si>
    <t>324/185</t>
  </si>
  <si>
    <t>324/186</t>
  </si>
  <si>
    <t>324/187</t>
  </si>
  <si>
    <t>324/188</t>
  </si>
  <si>
    <t>324/191</t>
  </si>
  <si>
    <t>324/192</t>
  </si>
  <si>
    <t>324/193</t>
  </si>
  <si>
    <t>324/194</t>
  </si>
  <si>
    <t>324/195</t>
  </si>
  <si>
    <t>325/19</t>
  </si>
  <si>
    <t>325/20</t>
  </si>
  <si>
    <t>325/21</t>
  </si>
  <si>
    <t>325/22</t>
  </si>
  <si>
    <t>325/23</t>
  </si>
  <si>
    <t>Клапан ВПД</t>
  </si>
  <si>
    <t>Сигнализатор уровня СУ 200 МБИ</t>
  </si>
  <si>
    <t>Система вентильная СВ02</t>
  </si>
  <si>
    <t>Счетчик газа ротационный РГ-400</t>
  </si>
  <si>
    <t>Счетчик-расходомер ДРК-ВМ-100</t>
  </si>
  <si>
    <t>Счетчик-расходомер ДРК-ВМ-50</t>
  </si>
  <si>
    <t>Счетчик-расходомер ДРК-ВМ-80</t>
  </si>
  <si>
    <t>Индикатор давл.ИД-1-1.5МП(ИД-1-1.5-24УХЛ</t>
  </si>
  <si>
    <t>Датчик ДЕМ 102-2-05-2 0.7-3МПа</t>
  </si>
  <si>
    <t>Датчик температурный ДТКБ-57</t>
  </si>
  <si>
    <t>Датчик уровня Е 52И 0,65У</t>
  </si>
  <si>
    <t>Датчик уровня Е53АИ-09С (-30+50С)</t>
  </si>
  <si>
    <t>ДАТЧИК УСИЛИЯ ТРОМ-5-09 +60+160</t>
  </si>
  <si>
    <t>Манометр МТП-1М 100кгс</t>
  </si>
  <si>
    <t>Манометр МТПСД-100-ОМ2-400кг/см2</t>
  </si>
  <si>
    <t>Преобразователь МВСП1 9124(-0,1-0,9)МПа1</t>
  </si>
  <si>
    <t>Термопр.ТХКс-0188 -40+600 3150мм</t>
  </si>
  <si>
    <t>Манометр МТП-1М 25кг/см.кв</t>
  </si>
  <si>
    <t>МАНОМЕТР МТП-1МX250КГ</t>
  </si>
  <si>
    <t>Экран УВП-2</t>
  </si>
  <si>
    <t>Преобразователь первичный ППЭ-Д1</t>
  </si>
  <si>
    <t>Тягонапоромер ТНМП-52М2 +-20кПа</t>
  </si>
  <si>
    <t>Блок вентильный ВБ 08852089-59</t>
  </si>
  <si>
    <t>Блок вентильный дифманометра</t>
  </si>
  <si>
    <t>БЛОК ПИТАНИЯ Д2-27</t>
  </si>
  <si>
    <t>Датчик (РУМД) ДТ-2,5</t>
  </si>
  <si>
    <t>Датчик ДРПВ-1</t>
  </si>
  <si>
    <t>Датчик ЕС52И L=0,3Ув составе СУ200И</t>
  </si>
  <si>
    <t>Датчик ЕС52И L=0,5У в составе СУ200И</t>
  </si>
  <si>
    <t>Датчик ЕС52И L=0,65У в составе СУ200И</t>
  </si>
  <si>
    <t>Датчик-реле ДЕМ202-1-01-1</t>
  </si>
  <si>
    <t>Датчик реле-давл.ДЭМ102-2-05 0-3,0МПа</t>
  </si>
  <si>
    <t>Датчик ТЖИУ 406Д-1Ех-09-1-1-1-1</t>
  </si>
  <si>
    <t>Датчик-реле давления ДН-40 0,4-40 кПа</t>
  </si>
  <si>
    <t>Датчик-реле ДЕМ 102-2-05-2 3МПа</t>
  </si>
  <si>
    <t>Датчик-реле ДЕМ102-1-05-2</t>
  </si>
  <si>
    <t>Диаграмма ПФДБ DR250 №2190.1</t>
  </si>
  <si>
    <t>Дифманометр ДСС 712-2С-М1 0,63МПа/32МПа</t>
  </si>
  <si>
    <t>Дифманометр ДСС712 2С М1 16МПа 100кПа</t>
  </si>
  <si>
    <t>ДифманометрДСС712-2С 16МПа(10Мпа)/100кРа</t>
  </si>
  <si>
    <t>Манометр ДИ41001 0-4кгс/см2</t>
  </si>
  <si>
    <t>Манометр ДИ-41001-1кг</t>
  </si>
  <si>
    <t>Манометр ДИ-41001-4кг</t>
  </si>
  <si>
    <t>Манометр ДМ2005 СгIP53 0-0,16МПа</t>
  </si>
  <si>
    <t>Коpобка соединительная КС-2</t>
  </si>
  <si>
    <t>Манометр МА-60К 60кгс/см кл.4 авиац.кисл</t>
  </si>
  <si>
    <t>МАНОМЕТР МО 11203 600КГС/СМ.КВ.</t>
  </si>
  <si>
    <t>Манометр МП3-УУ2-1000кг/см2</t>
  </si>
  <si>
    <t>Манометр МП4-УУ2 600кгс/см2</t>
  </si>
  <si>
    <t>Манометр МТ-4И 0-25МПа 1.5</t>
  </si>
  <si>
    <t>Манометр МТП-3М (0-400кг/см2)</t>
  </si>
  <si>
    <t>Манометр МТПСД-100-ОМ2-160кгс/см2</t>
  </si>
  <si>
    <t>Манометр показывающий М-1/4 2,5МПа</t>
  </si>
  <si>
    <t>Манометр показывающий МТП-1М СОБ 1,6МПа</t>
  </si>
  <si>
    <t>Метран-254-02-100-В-4-1-Н10 ТСМ</t>
  </si>
  <si>
    <t>Метран-ТСМ-204-02-160-В-4-1-Н10У1</t>
  </si>
  <si>
    <t>Модуль МРК-2000</t>
  </si>
  <si>
    <t>Напоромер НМП-100 М1 У3 0-40кПа</t>
  </si>
  <si>
    <t>Напоромер НМП-100-М1-У3 0-10кПа</t>
  </si>
  <si>
    <t>Напоромер НМП-52 М2 0-1,6кПа-1,5-У3-IP53</t>
  </si>
  <si>
    <t>Напоромер НМП-52 М2 0-1кПа</t>
  </si>
  <si>
    <t>Напоромер НСП 16СГ 1,6кПа</t>
  </si>
  <si>
    <t>Напоромер НСП-16СГВ3Т4 2,5КПа</t>
  </si>
  <si>
    <t>Преобразов.13ТД73 0-300С/2,5м/200мм IP55</t>
  </si>
  <si>
    <t>Преобразователь втор.СУ200МБИ(24В)</t>
  </si>
  <si>
    <t>Преобразователь Ш 9321И-50М 0+200 05мА</t>
  </si>
  <si>
    <t>ПреобразовательШ9321И100П 0+600 05 0,25</t>
  </si>
  <si>
    <t>Расходомер ДРК-В3-100</t>
  </si>
  <si>
    <t>Расходомер ДРК-В3-50</t>
  </si>
  <si>
    <t>Расходомер ДРК-В3-80</t>
  </si>
  <si>
    <t>Сапфир 22МТДД-2450ухл3 0,63МПа16МПа0-5мА</t>
  </si>
  <si>
    <t>Сапфир22РДАВн2040 -50+80 160кПа/16МПа42</t>
  </si>
  <si>
    <t>Сапфир22РДИВВн2310(-50+80) 0,125кПа0-5</t>
  </si>
  <si>
    <t>Сапфир22РДИВВн2310(-50+80)0,5 0,8кПа0-5</t>
  </si>
  <si>
    <t>Сигнализатор СОУ-1 ИБЯЛ 413534001</t>
  </si>
  <si>
    <t>Манометр показывающий М-1/4 25МПа</t>
  </si>
  <si>
    <t>Теодолит 4Т30П</t>
  </si>
  <si>
    <t>Узел пишущий спец. УПС-04М</t>
  </si>
  <si>
    <t>Манометр ДМ 2010 Сг 4 кг/см.кв.</t>
  </si>
  <si>
    <t>Преобразователь ТНС-П1 - 20+20кг/кв.см.</t>
  </si>
  <si>
    <t>МАНОМЕТР МТП-100 25 МПА</t>
  </si>
  <si>
    <t>ДАТЧИК_ДТКБ-42</t>
  </si>
  <si>
    <t>МАНОМЕТР МТПСД-100П 100КГ</t>
  </si>
  <si>
    <t>Термопреобразов.ТХА-2088 -40+600 800мм</t>
  </si>
  <si>
    <t>Преобразователь_МВСП-1 1-0,6кг/кв.см.</t>
  </si>
  <si>
    <t>Термопр._Ш9321 100М -50+200/0-5мА</t>
  </si>
  <si>
    <t>Преобразователь_ТНС-П2 -500кг/м.кв.</t>
  </si>
  <si>
    <t>Преобразователь13ДИВ10_-20+20кгс/см2IP53</t>
  </si>
  <si>
    <t>Термопр._ТХА 9426-05 0+800 0,25МПа 0,500</t>
  </si>
  <si>
    <t>САПФИР_МТ100ЕхР-14124-02 100кПа42 0,25У2</t>
  </si>
  <si>
    <t>ТЕРМОПР._ТХКс-0188 -40+600 20000мм</t>
  </si>
  <si>
    <t>САПФИР_22РДДЕХ2430 25КПА/25МПА 42</t>
  </si>
  <si>
    <t>БЛОК БВН-02</t>
  </si>
  <si>
    <t>ДИФМАНОМЕТР ДСП160М1 320кг 4кг(0.4МПа)</t>
  </si>
  <si>
    <t>Манометр МО 1226 0,15 100кгс/см2</t>
  </si>
  <si>
    <t>Манометр МО 1226 0,15 400кгс/см2</t>
  </si>
  <si>
    <t>Манометр МО 1226 0,15 600кгс/см2</t>
  </si>
  <si>
    <t>МАНОМЕТР ДМ 2005 СГ 25КГ/СМ</t>
  </si>
  <si>
    <t>Манометр ДМ 2005 Сг У3 160кгс/см.кв.</t>
  </si>
  <si>
    <t>Манометр ДМ2010Сг-У2-2,5-V-IP53-ФРШ</t>
  </si>
  <si>
    <t>Манометр ДМ 2010 4 кгс/см.кв.</t>
  </si>
  <si>
    <t>Манометр ДМ 2010 У2 1.6кг/см.кв.</t>
  </si>
  <si>
    <t>Манометр ДМ 2010 У2 1кг/см.кв.</t>
  </si>
  <si>
    <t>Манометр ДМ 2010сг 1МПа</t>
  </si>
  <si>
    <t>МАНОМЕТР М 1/4 1.6МПА</t>
  </si>
  <si>
    <t>Манометр М 1/4 1МПа</t>
  </si>
  <si>
    <t>Манометр МП2-УУ2 100кг/см.кв.</t>
  </si>
  <si>
    <t>Манометр МП2-У 250кг/см.кв.</t>
  </si>
  <si>
    <t>Манометр МП2-УУ2 4кг/см.кв.</t>
  </si>
  <si>
    <t>Манометр МП3-У 1кгс/см.кв. кисл</t>
  </si>
  <si>
    <t>Манометр МП3-УУ2 600кгс/см2</t>
  </si>
  <si>
    <t>МАНОМЕТР МП-4У 1КГС/СМ2</t>
  </si>
  <si>
    <t>Манометр МТП-1М 6кг/см.кв.</t>
  </si>
  <si>
    <t>Напоромер НМП-52 М2 0-10,0 кПа</t>
  </si>
  <si>
    <t>Напоромер НМП-52 М2 0-2,5 кПа</t>
  </si>
  <si>
    <t>Напоромер НМП-52 М2 0-25,0 кПа</t>
  </si>
  <si>
    <t>Блок промежуточный БПИ-1</t>
  </si>
  <si>
    <t>Пробоотборник ПУ-50</t>
  </si>
  <si>
    <t>Тягонапоромер ТНМП-52 12.5кПа</t>
  </si>
  <si>
    <t>Тягонапоромер ТНМП-52 М2 -5,0-0+5,0 кПа</t>
  </si>
  <si>
    <t>ФИКСАТОР КАППИЛЯРА 314439</t>
  </si>
  <si>
    <t>Дифманометp ДСП-4сг 2.5кг 160кг</t>
  </si>
  <si>
    <t>Дифманометр ДСС712-2С-М1 40кПа 16МПа100%</t>
  </si>
  <si>
    <t>Дифманометp ДСС-712-2С 40кПа16МПа 100%</t>
  </si>
  <si>
    <t>УстройствоТУДЭ 9М1 IР54(0+100)42"р"251мм</t>
  </si>
  <si>
    <t>ПОСТ ПСВ-С-56</t>
  </si>
  <si>
    <t>Дифманометр ДСС712 2С М1 16МПа 6.3кПа</t>
  </si>
  <si>
    <t>Дифманометр ДСС-712-2С-М1 16МРа 10кРа</t>
  </si>
  <si>
    <t>Дифманометр ДСС712-M1 160кПа/16МПа 160м3</t>
  </si>
  <si>
    <t>Сигнализатоp ИО-102-2</t>
  </si>
  <si>
    <t>Дифманометр ДСС712-2С 1кг 160кг</t>
  </si>
  <si>
    <t>324/8</t>
  </si>
  <si>
    <t>324/16</t>
  </si>
  <si>
    <t>324/19</t>
  </si>
  <si>
    <t>324/25</t>
  </si>
  <si>
    <t>324/26</t>
  </si>
  <si>
    <t>324/27</t>
  </si>
  <si>
    <t>324/28</t>
  </si>
  <si>
    <t>324/29</t>
  </si>
  <si>
    <t>324/30</t>
  </si>
  <si>
    <t>324/31</t>
  </si>
  <si>
    <t>324/32</t>
  </si>
  <si>
    <t>324/33</t>
  </si>
  <si>
    <t>324/34</t>
  </si>
  <si>
    <t>324/35</t>
  </si>
  <si>
    <t>324/36</t>
  </si>
  <si>
    <t>324/37</t>
  </si>
  <si>
    <t>324/38</t>
  </si>
  <si>
    <t>324/39</t>
  </si>
  <si>
    <t>324/40</t>
  </si>
  <si>
    <t>324/41</t>
  </si>
  <si>
    <t>324/42</t>
  </si>
  <si>
    <t>324/43</t>
  </si>
  <si>
    <t>324/44</t>
  </si>
  <si>
    <t>324/45</t>
  </si>
  <si>
    <t>324/46</t>
  </si>
  <si>
    <t>324/50</t>
  </si>
  <si>
    <t>324/51</t>
  </si>
  <si>
    <t>324/52</t>
  </si>
  <si>
    <t>324/53</t>
  </si>
  <si>
    <t>324/54</t>
  </si>
  <si>
    <t>324/55</t>
  </si>
  <si>
    <t>324/56</t>
  </si>
  <si>
    <t>324/72</t>
  </si>
  <si>
    <t>324/73</t>
  </si>
  <si>
    <t>324/74</t>
  </si>
  <si>
    <t>324/75</t>
  </si>
  <si>
    <t>324/76</t>
  </si>
  <si>
    <t>324/77</t>
  </si>
  <si>
    <t>324/78</t>
  </si>
  <si>
    <t>324/79</t>
  </si>
  <si>
    <t>324/96</t>
  </si>
  <si>
    <t>324/97</t>
  </si>
  <si>
    <t>324/98</t>
  </si>
  <si>
    <t>324/99</t>
  </si>
  <si>
    <t>324/100</t>
  </si>
  <si>
    <t>324/101</t>
  </si>
  <si>
    <t>324/102</t>
  </si>
  <si>
    <t>324/103</t>
  </si>
  <si>
    <t>324/104</t>
  </si>
  <si>
    <t>324/105</t>
  </si>
  <si>
    <t>324/106</t>
  </si>
  <si>
    <t>324/107</t>
  </si>
  <si>
    <t>324/108</t>
  </si>
  <si>
    <t>324/109</t>
  </si>
  <si>
    <t>324/110</t>
  </si>
  <si>
    <t>324/111</t>
  </si>
  <si>
    <t>324/112</t>
  </si>
  <si>
    <t>324/145</t>
  </si>
  <si>
    <t>324/146</t>
  </si>
  <si>
    <t>324/148</t>
  </si>
  <si>
    <t>324/152</t>
  </si>
  <si>
    <t>324/153</t>
  </si>
  <si>
    <t>324/154</t>
  </si>
  <si>
    <t>324/179</t>
  </si>
  <si>
    <t>324/180</t>
  </si>
  <si>
    <t>324/181</t>
  </si>
  <si>
    <t>324/182</t>
  </si>
  <si>
    <t>324/183</t>
  </si>
  <si>
    <t>324/189</t>
  </si>
  <si>
    <t>324/190</t>
  </si>
  <si>
    <t>324/196</t>
  </si>
  <si>
    <t>325/1</t>
  </si>
  <si>
    <t>325/2</t>
  </si>
  <si>
    <t>325/3</t>
  </si>
  <si>
    <t>325/4</t>
  </si>
  <si>
    <t>325/5</t>
  </si>
  <si>
    <t>325/6</t>
  </si>
  <si>
    <t>325/7</t>
  </si>
  <si>
    <t>325/8</t>
  </si>
  <si>
    <t>325/9</t>
  </si>
  <si>
    <t>325/10</t>
  </si>
  <si>
    <t>325/11</t>
  </si>
  <si>
    <t>325/12</t>
  </si>
  <si>
    <t>325/13</t>
  </si>
  <si>
    <t>325/14</t>
  </si>
  <si>
    <t>325/15</t>
  </si>
  <si>
    <t>325/16</t>
  </si>
  <si>
    <t>325/17</t>
  </si>
  <si>
    <t>325/18</t>
  </si>
  <si>
    <t>Ваттметр Ц301/1 6000/100В 400/5А</t>
  </si>
  <si>
    <t>ЭЛЕКТРОСПУСК ЭЛС-1</t>
  </si>
  <si>
    <t>ИСТОЧНИК ПИТАНИЯ БИРП-24/1,6 2,5</t>
  </si>
  <si>
    <t>Адаптер клавиатуры 06190-19В</t>
  </si>
  <si>
    <t>Амперметр М381.1 /0-500А/</t>
  </si>
  <si>
    <t>Амперметр М381.1 0-100А кл.1.5</t>
  </si>
  <si>
    <t>Амперметр М381.1 0-10А кл.т. 1.5</t>
  </si>
  <si>
    <t>Амперметр М381.1(М367)0-20А кл.т. 1.5</t>
  </si>
  <si>
    <t>Амперметр Э365-1 750/5 0-750А</t>
  </si>
  <si>
    <t>Амперметр Э537 0-100А</t>
  </si>
  <si>
    <t>Амперметр Э537(Э525) 0-0,5-1А</t>
  </si>
  <si>
    <t>Амперметр Э538 0-100А</t>
  </si>
  <si>
    <t>Амперметр Э538(Э526) 0-2,5-5А</t>
  </si>
  <si>
    <t>Амперметр Э539 0-100А</t>
  </si>
  <si>
    <t>Амперметр ЭА 2233 10 мА</t>
  </si>
  <si>
    <t>Амперметр ЭА 2233 150-0-150А</t>
  </si>
  <si>
    <t>Амперметр ЭА 2233 300-0-300 А</t>
  </si>
  <si>
    <t>Амперметр ЭА 2233 300-0-300А</t>
  </si>
  <si>
    <t>Амперметр ЭА 2233 500-0-500А</t>
  </si>
  <si>
    <t>Амперметр ЭАО 700 (Э365) 100/5 0-100А</t>
  </si>
  <si>
    <t>Амперметр ЭАО 700 (Э365) 50/5 0-50А</t>
  </si>
  <si>
    <t>Амперметр ЭАО 700 (Э365)400/5 0-400кА</t>
  </si>
  <si>
    <t>Амперметр ЭАО 700(Э365) 1000/5 0-1кА</t>
  </si>
  <si>
    <t>Амперметр ЭАО 700(Э365) 1500/5 0-1.5кА</t>
  </si>
  <si>
    <t>Амперметр ЭАО 700(Э365) 600/5 0-600А</t>
  </si>
  <si>
    <t>Варметр Ц301/1 600-0-600кВар 380В 50Гц5А</t>
  </si>
  <si>
    <t>ВарметрЦ301/1.1 80-080мВаr1000/100/400/5</t>
  </si>
  <si>
    <t>Ваттметр Ц301/1 0-15мВт 1000/100/5</t>
  </si>
  <si>
    <t>Ваттметр Ц301/1 1-0-1мВт 380В 50Гц 5А</t>
  </si>
  <si>
    <t>Ваттметр Ц301/1 15-0-15мВт 1000/100/5</t>
  </si>
  <si>
    <t>Ваттметр Ц301/1 80-080мВар110000/1004005</t>
  </si>
  <si>
    <t>ВаттметрЦ301/1 0-15МВар1000/5а10000/100В</t>
  </si>
  <si>
    <t>Измеритель нелинейный искажений С6-8</t>
  </si>
  <si>
    <t>Измеритель объема ВФКУ 5.178.404</t>
  </si>
  <si>
    <t>ИЗМЕРИТЕЛЬ ТОКА К.З.Щ41160</t>
  </si>
  <si>
    <t>Измеритель токов КЗ ЭКО 200</t>
  </si>
  <si>
    <t>Индикатор ЭИ-2330</t>
  </si>
  <si>
    <t>Кабель удлинительный 7402-040-01</t>
  </si>
  <si>
    <t>Киловольтметp ЭВ 2233 1-0-1кВ</t>
  </si>
  <si>
    <t>КОМПАРАТОР НАПРЯЖ. Р3003М1</t>
  </si>
  <si>
    <t>Миллиамперметр М 4264.21 5мА</t>
  </si>
  <si>
    <t>Миллиамперметр ЭА 2231 50 мА</t>
  </si>
  <si>
    <t>Миллиамперметр ЭА 2231 500 мА</t>
  </si>
  <si>
    <t>Миллиамперметр ЭА 2233 0-10 мА</t>
  </si>
  <si>
    <t>Миллиамперметр ЭА 2233 1 мА</t>
  </si>
  <si>
    <t>Миллиамперметр ЭА 2233 10-0-10 мА</t>
  </si>
  <si>
    <t>Миллиамперметр ЭА 2233 1-0-1 мА</t>
  </si>
  <si>
    <t>Миллиамперметр ЭА 2233 500 мА</t>
  </si>
  <si>
    <t>Миллиамперметр ЭА 2233 5-0-5 мА</t>
  </si>
  <si>
    <t>Миллиамперметр ЭА2233 10-0-10мА</t>
  </si>
  <si>
    <t>Миллиампреметр ЭА 2233 0-100мА</t>
  </si>
  <si>
    <t>Милливольтметp ЭВ 2233 0-150мВ</t>
  </si>
  <si>
    <t>Милливольтметp ЭВ 2233 0-75мВ</t>
  </si>
  <si>
    <t>Милливольтметр ВЗ-55 кл.2,5</t>
  </si>
  <si>
    <t>Милливольтметр ЭВ 0630/ 0-400мВ</t>
  </si>
  <si>
    <t>Милливольтметр ЭВ 2233 0-150мВ</t>
  </si>
  <si>
    <t>МилливольтметрЭВ-0630 0+400Сном=31,488мВ</t>
  </si>
  <si>
    <t>МИЛЛИАМПЕРМЕТР_М 42243 0-5МА</t>
  </si>
  <si>
    <t>Преобразователь_Ш9321 50 100П/0-5</t>
  </si>
  <si>
    <t>ПРИБОР РН_метр-милливольтметр РН-150М</t>
  </si>
  <si>
    <t>МИЛЛИАМПЕРМЕТР_М1741 20-0-20МА</t>
  </si>
  <si>
    <t>Преобразователь_ТНСП-1 - 30+30кгс/кв.см.</t>
  </si>
  <si>
    <t>Блок питания БПИ-2 (2-х канальный)</t>
  </si>
  <si>
    <t>Преобразователь вторичный СУ 200 МАИ</t>
  </si>
  <si>
    <t>Преобразователь ДИ 41001 10кгс/см2</t>
  </si>
  <si>
    <t>Преобразователь ДИ 41001 4,0кгс/см2</t>
  </si>
  <si>
    <t>Преобразователь ДИ 41001 2,5кгс/см2</t>
  </si>
  <si>
    <t>ПреобразовательМВСП1 9121(-0,1-0,15)МПа1</t>
  </si>
  <si>
    <t>Блок питания ИЭП 13-3606/ 220V~36V</t>
  </si>
  <si>
    <t>Датчик-реле РУМД ДН-40</t>
  </si>
  <si>
    <t>Станция упpавления ФК0072</t>
  </si>
  <si>
    <t>Микросхема К 155ЛА6</t>
  </si>
  <si>
    <t>Микросхема КР1021ХА8А</t>
  </si>
  <si>
    <t>Микросхема К155КП7</t>
  </si>
  <si>
    <t>Микросхема К155ЛА13</t>
  </si>
  <si>
    <t>Микросхема К155ЛА8</t>
  </si>
  <si>
    <t>Микросхема К170УП2</t>
  </si>
  <si>
    <t>Микросхема К555ТМ8</t>
  </si>
  <si>
    <t>Микросхема КР1533ИР30</t>
  </si>
  <si>
    <t>Микросхема КР1533КП2</t>
  </si>
  <si>
    <t>Микросхема КР-1533-ЛН-2</t>
  </si>
  <si>
    <t>Микросхема КР537РУ10</t>
  </si>
  <si>
    <t>Микросхема ТДА4665</t>
  </si>
  <si>
    <t>Транзистор КТ3102А</t>
  </si>
  <si>
    <t>Транзистор КТ3102Б</t>
  </si>
  <si>
    <t>Транзистор КТ501Д</t>
  </si>
  <si>
    <t>Транзистор КТ501М(01)</t>
  </si>
  <si>
    <t>Транзистор КТ816А</t>
  </si>
  <si>
    <t>Кабель ЭКБ-ДПС-П-04Г</t>
  </si>
  <si>
    <t>КМ</t>
  </si>
  <si>
    <t>Сумма НДС (20%), руб.</t>
  </si>
  <si>
    <t>137/7</t>
  </si>
  <si>
    <t>326/1</t>
  </si>
  <si>
    <t>326/2</t>
  </si>
  <si>
    <t>326/3</t>
  </si>
  <si>
    <t>326/4</t>
  </si>
  <si>
    <t>326/5</t>
  </si>
  <si>
    <t>326/6</t>
  </si>
  <si>
    <t>326/7</t>
  </si>
  <si>
    <t>326/8</t>
  </si>
  <si>
    <t>326/9</t>
  </si>
  <si>
    <t>326/10</t>
  </si>
  <si>
    <t>326/11</t>
  </si>
  <si>
    <t>326/12</t>
  </si>
  <si>
    <t>326/14</t>
  </si>
  <si>
    <t>326/15</t>
  </si>
  <si>
    <t>326/16</t>
  </si>
  <si>
    <t>326/17</t>
  </si>
  <si>
    <t>326/18</t>
  </si>
  <si>
    <t>326/19</t>
  </si>
  <si>
    <t>326/20</t>
  </si>
  <si>
    <t>326/21</t>
  </si>
  <si>
    <t>326/22</t>
  </si>
  <si>
    <t>326/23</t>
  </si>
  <si>
    <t>326/25</t>
  </si>
  <si>
    <t>326/26</t>
  </si>
  <si>
    <t>326/27</t>
  </si>
  <si>
    <t>326/28</t>
  </si>
  <si>
    <t>326/29</t>
  </si>
  <si>
    <t>326/30</t>
  </si>
  <si>
    <t>326/31</t>
  </si>
  <si>
    <t>326/32</t>
  </si>
  <si>
    <t>326/33</t>
  </si>
  <si>
    <t>326/34</t>
  </si>
  <si>
    <t>326/35</t>
  </si>
  <si>
    <t>326/36</t>
  </si>
  <si>
    <t>326/37</t>
  </si>
  <si>
    <t>326/38</t>
  </si>
  <si>
    <t>326/39</t>
  </si>
  <si>
    <t>326/40</t>
  </si>
  <si>
    <t>326/41</t>
  </si>
  <si>
    <t>326/42</t>
  </si>
  <si>
    <t>326/43</t>
  </si>
  <si>
    <t>326/44</t>
  </si>
  <si>
    <t>326/45</t>
  </si>
  <si>
    <t>326/46</t>
  </si>
  <si>
    <t>326/47</t>
  </si>
  <si>
    <t>326/48</t>
  </si>
  <si>
    <t>326/49</t>
  </si>
  <si>
    <t>326/50</t>
  </si>
  <si>
    <t>326/51</t>
  </si>
  <si>
    <t>326/52</t>
  </si>
  <si>
    <t>326/53</t>
  </si>
  <si>
    <t>326/54</t>
  </si>
  <si>
    <t>326/55</t>
  </si>
  <si>
    <t>326/56</t>
  </si>
  <si>
    <t>326/57</t>
  </si>
  <si>
    <t>326/58</t>
  </si>
  <si>
    <t>326/59</t>
  </si>
  <si>
    <t>326/60</t>
  </si>
  <si>
    <t>326/61</t>
  </si>
  <si>
    <t>326/62</t>
  </si>
  <si>
    <t>326/63</t>
  </si>
  <si>
    <t>326/64</t>
  </si>
  <si>
    <t>326/65</t>
  </si>
  <si>
    <t>326/66</t>
  </si>
  <si>
    <t>326/67</t>
  </si>
  <si>
    <t>326/68</t>
  </si>
  <si>
    <t>326/69</t>
  </si>
  <si>
    <t>326/70</t>
  </si>
  <si>
    <t>326/71</t>
  </si>
  <si>
    <t>326/72</t>
  </si>
  <si>
    <t>326/73</t>
  </si>
  <si>
    <t>326/74</t>
  </si>
  <si>
    <t>326/75</t>
  </si>
  <si>
    <t>328/50</t>
  </si>
  <si>
    <t>328/51</t>
  </si>
  <si>
    <t>328/52</t>
  </si>
  <si>
    <t>328/53</t>
  </si>
  <si>
    <t>Таль 5т электрическая Н-12М</t>
  </si>
  <si>
    <t>ФИЛЬТP ФКС 114.1-00-001</t>
  </si>
  <si>
    <t>Клапан насоса 111 АФНИ.306577.036</t>
  </si>
  <si>
    <t>Клапан насоса АФНИ306577.036 111мм</t>
  </si>
  <si>
    <t>Клапан предохранительн.АФНИ.306577.002</t>
  </si>
  <si>
    <t>Колено шарнирн.головное ЗКШ.00.000-01СБ</t>
  </si>
  <si>
    <t>Колено шарнирн.устьевое ЗКШ.00.000СБ</t>
  </si>
  <si>
    <t>Шланг всасыв.армиров. ЦА320М-17-30А СБ</t>
  </si>
  <si>
    <t>Шланг нагнет.армиров. ЦА320М-17-28СБ</t>
  </si>
  <si>
    <t>Шток поршневой насоса АФНИ.715513.005</t>
  </si>
  <si>
    <t>Эл.двигатель отопителя 24-25 МЭ237</t>
  </si>
  <si>
    <t>ДОЛОТО ДТ-112</t>
  </si>
  <si>
    <t>Кран проходн. АФНИ.306121.005 Ду50Ру70</t>
  </si>
  <si>
    <t>Гидроклапан предохр У462.805.0</t>
  </si>
  <si>
    <t>Гидроклапан предохр У462.815.0</t>
  </si>
  <si>
    <t>Гидрораспред-ль 1Рн203-ФВ574А-ХЛ1</t>
  </si>
  <si>
    <t>Гидрораспред-ль ВММ16Ф64 УХЛ4</t>
  </si>
  <si>
    <t>Грязесъемник Е50-020-3</t>
  </si>
  <si>
    <t>Грязесъемник Е50-028-3</t>
  </si>
  <si>
    <t>Дроссель КВМК.25G.1.1ХЛ1</t>
  </si>
  <si>
    <t>Ниппель резиновый BRS-1/2"</t>
  </si>
  <si>
    <t>Мембрана разделительная 4АН-3-53-3</t>
  </si>
  <si>
    <t>Фильтр воздушный EF-2000c/SP эл.стат.</t>
  </si>
  <si>
    <t>Фильтр гидравл. 8Д2.966.505-05</t>
  </si>
  <si>
    <t>Фильтроэлемент 8Д2.966.022-6</t>
  </si>
  <si>
    <t>Устойство стопорное АФНИ.304273.002-01</t>
  </si>
  <si>
    <t>Челюсть неподвижн.114 АФНИ.614443.026</t>
  </si>
  <si>
    <t>Челюсть неподвижн.89 АФНИ.614443.024-01</t>
  </si>
  <si>
    <t>Челюсть подвижн.114 АФНИ.614443.027</t>
  </si>
  <si>
    <t>Челюсть подвижн.89 АФНИ.614443.025-01</t>
  </si>
  <si>
    <t>Рукав буровой с к-том штуцер.DIN4SH d=50</t>
  </si>
  <si>
    <t>Комплект головок захватных Ф113-114ммм</t>
  </si>
  <si>
    <t>Комплект головок захватных Ф168мм</t>
  </si>
  <si>
    <t>Корпус плашки ППУП-2С-180х35 Д-114мм</t>
  </si>
  <si>
    <t>Корпус плашки ППУП-2С-230х21 Д-114мм</t>
  </si>
  <si>
    <t>Корпус плашки ППУП-2С-230х21 Д-168мм</t>
  </si>
  <si>
    <t>Уплот-ль плашки ППР-156х35 Д-114мм</t>
  </si>
  <si>
    <t>Уплот-ль плашки ППУП-2С-230х21 Д-114мм</t>
  </si>
  <si>
    <t>Уплот-ль плашки ППУП-2С-230х21 Д-168мм</t>
  </si>
  <si>
    <t>Двигатель винтовой забойный Д1-54</t>
  </si>
  <si>
    <t>Труболовка ТВМ1-146Л(123-136)</t>
  </si>
  <si>
    <t>Ключ подвесн мех КМТ со смен челюст.</t>
  </si>
  <si>
    <t>Труболовка внутренняя ТВМ1-102Л(86-92)</t>
  </si>
  <si>
    <t>Труборез внутр.мех.РВ-168 правый 3-88</t>
  </si>
  <si>
    <t>Комплекс очистки скважин КОС-02/120</t>
  </si>
  <si>
    <t>Паук гидравлич.с обратной промыв.ПГ-136</t>
  </si>
  <si>
    <t>Труболовка ТВМ1 89Л</t>
  </si>
  <si>
    <t>Захват для труб ф 73</t>
  </si>
  <si>
    <t>Захват для труб ф 89</t>
  </si>
  <si>
    <t>Захват спиральный ЛШС1, 55/37-39</t>
  </si>
  <si>
    <t>Захват спиральный ЛШС1, 55/38-40</t>
  </si>
  <si>
    <t>Захват спиральный ЛШС1, 55/40-42</t>
  </si>
  <si>
    <t>Захват цанговый 138/36-39</t>
  </si>
  <si>
    <t>Захват цанговый 55/36-38</t>
  </si>
  <si>
    <t>Ключ 703МТУ-5102000-1</t>
  </si>
  <si>
    <t>Ловитель ЛШС1 55/46</t>
  </si>
  <si>
    <t>Труборез внутр. мех. РВ-102 правый</t>
  </si>
  <si>
    <t>Труборез наруж.мех. РН-73 правый</t>
  </si>
  <si>
    <t>Труборез наруж.мех. РН-89 правый</t>
  </si>
  <si>
    <t>Фрезер 120/39,5-42,5 калибровочный</t>
  </si>
  <si>
    <t>Фрезер забойный ЗФЗ-118</t>
  </si>
  <si>
    <t>Фрезер забойный ЗФЗ-97</t>
  </si>
  <si>
    <t>Фрезер колонный конусный ФКК 93</t>
  </si>
  <si>
    <t>Фрезер кольцевой ЗФК 112/78</t>
  </si>
  <si>
    <t>Фрезер кольцевой ЗФК-108/78</t>
  </si>
  <si>
    <t>Фрезер кольцевой ЗФК-109/78</t>
  </si>
  <si>
    <t>Фрезер конусный ЗФКК-140</t>
  </si>
  <si>
    <t>Фрезер конусный ЗФКК-162</t>
  </si>
  <si>
    <t>Фрезер конусный ЗФКК-191</t>
  </si>
  <si>
    <t>Фрезер пилотный ЗФП-156/74</t>
  </si>
  <si>
    <t>Фрезер торцевой 6Ф140 3-102 мелкий</t>
  </si>
  <si>
    <t>Фрезер торцевой 6Ф162 3-121 мелкий</t>
  </si>
  <si>
    <t>Фрезер торцевой 6Ф191 3-121 мелкий</t>
  </si>
  <si>
    <t>Клапан КВУ 600х1000</t>
  </si>
  <si>
    <t>Клапан ЦКОД1.168.02 TMK GF</t>
  </si>
  <si>
    <t>КЛАПАН КО- 03 ДУ 500</t>
  </si>
  <si>
    <t>Клапан КВУ 600х 1000</t>
  </si>
  <si>
    <t>S007</t>
  </si>
  <si>
    <t>S017</t>
  </si>
  <si>
    <t>S018</t>
  </si>
  <si>
    <t>S019</t>
  </si>
  <si>
    <t>S020</t>
  </si>
  <si>
    <t>326/13</t>
  </si>
  <si>
    <t>Блок механический к КТГ 25-140</t>
  </si>
  <si>
    <t>327/1</t>
  </si>
  <si>
    <t>327/2</t>
  </si>
  <si>
    <t>Труба БДТ 38,1х3х3500 в бунт.</t>
  </si>
  <si>
    <t>ТРУБА БДТ 38.1X3X1500 В БУНТ.</t>
  </si>
  <si>
    <t>328/1</t>
  </si>
  <si>
    <t>328/2</t>
  </si>
  <si>
    <t>328/3</t>
  </si>
  <si>
    <t>328/4</t>
  </si>
  <si>
    <t>328/5</t>
  </si>
  <si>
    <t>328/6</t>
  </si>
  <si>
    <t>328/7</t>
  </si>
  <si>
    <t>328/8</t>
  </si>
  <si>
    <t>328/9</t>
  </si>
  <si>
    <t>328/10</t>
  </si>
  <si>
    <t>328/11</t>
  </si>
  <si>
    <t>328/12</t>
  </si>
  <si>
    <t>328/13</t>
  </si>
  <si>
    <t>328/14</t>
  </si>
  <si>
    <t>328/15</t>
  </si>
  <si>
    <t>328/16</t>
  </si>
  <si>
    <t>328/17</t>
  </si>
  <si>
    <t>328/18</t>
  </si>
  <si>
    <t>328/19</t>
  </si>
  <si>
    <t>328/20</t>
  </si>
  <si>
    <t>328/21</t>
  </si>
  <si>
    <t>328/22</t>
  </si>
  <si>
    <t>328/23</t>
  </si>
  <si>
    <t>328/24</t>
  </si>
  <si>
    <t>328/25</t>
  </si>
  <si>
    <t>328/26</t>
  </si>
  <si>
    <t>328/27</t>
  </si>
  <si>
    <t>328/28</t>
  </si>
  <si>
    <t>328/29</t>
  </si>
  <si>
    <t>328/30</t>
  </si>
  <si>
    <t>328/31</t>
  </si>
  <si>
    <t>328/32</t>
  </si>
  <si>
    <t>328/33</t>
  </si>
  <si>
    <t>328/34</t>
  </si>
  <si>
    <t>328/35</t>
  </si>
  <si>
    <t>328/36</t>
  </si>
  <si>
    <t>328/37</t>
  </si>
  <si>
    <t>328/38</t>
  </si>
  <si>
    <t>328/39</t>
  </si>
  <si>
    <t>328/40</t>
  </si>
  <si>
    <t>328/41</t>
  </si>
  <si>
    <t>328/42</t>
  </si>
  <si>
    <t>328/43</t>
  </si>
  <si>
    <t>328/44</t>
  </si>
  <si>
    <t>328/45</t>
  </si>
  <si>
    <t>328/46</t>
  </si>
  <si>
    <t>328/47</t>
  </si>
  <si>
    <t>328/48</t>
  </si>
  <si>
    <t>328/49</t>
  </si>
  <si>
    <t>Вент.ВЦ 4-75-5 ПО 3,0/1410 АИР100S4У3</t>
  </si>
  <si>
    <t>ВЕНТИЛЯТОР 80-75-2.5ПР 0.25/1340</t>
  </si>
  <si>
    <t>Вентилятор ВР 80-75-3,15 ПО 1,5/2790</t>
  </si>
  <si>
    <t>Вентилятор ВР 86-77-3,15 ПО 0,37/1320</t>
  </si>
  <si>
    <t>Вентилятор ВР 86-77-6,3 Лев. 4,0кВт/1500</t>
  </si>
  <si>
    <t>ВЕНТИЛЯТОР ВР-80-75-2,5.1Р Л0 0,25Х1500</t>
  </si>
  <si>
    <t>ВЕНТИЛЯТОР ВР-80-75-2,5.1Р ПР0 0,25Х1500</t>
  </si>
  <si>
    <t>ВЕНТИЛЯТОР ВР-80-75-2,5.1С Л0 0,37Х3000</t>
  </si>
  <si>
    <t>ВЕНТИЛЯТОР ВР-80-75-2,5.1С ПР0 0,37Х3000</t>
  </si>
  <si>
    <t>ВЕНТИЛЯТОР ВР86-77-2,5 Л0 0,55Х3000 ВЗИ</t>
  </si>
  <si>
    <t>ВЕНТИЛЯТОР ВР80-75-6.3 ПР 7.5/1440</t>
  </si>
  <si>
    <t>Вентилятор ВР-86-77-4 0,75/1500</t>
  </si>
  <si>
    <t>Вентилятор ВР86-77-4 ЛО 0.18/860</t>
  </si>
  <si>
    <t>Вентилятор ВР90-76-2.5 ЛО 0.18/1372</t>
  </si>
  <si>
    <t>Вентилятор ВР90-76-2.55 ЛО 0,37/2730</t>
  </si>
  <si>
    <t>Вентилятор ВЦ 14-46-3,15 ПО 2,2/1420</t>
  </si>
  <si>
    <t>Вентилятор ВЦ 14-46-8 Лев. 22кВт/735</t>
  </si>
  <si>
    <t>Вентилятор ВЦ 14-46-8 Пр 30/750</t>
  </si>
  <si>
    <t>Вентилятор ВЦ 4-70-16 ЛО 55/750</t>
  </si>
  <si>
    <t>Вентилятор ВЦ 4-70-2,5 Л0 0,55/1350</t>
  </si>
  <si>
    <t>Вентилятор ВЦ 4-70-3,15 Пр 0,75/1395</t>
  </si>
  <si>
    <t>Вентилятор ВЦ 4-70-3.15 ПО 0.25/1350</t>
  </si>
  <si>
    <t>Вентилятор ВЦ 4-70-4 ПО 0,55/1500</t>
  </si>
  <si>
    <t>Вентилятор ВЦ 4-70-4 Пр 0.55/1350</t>
  </si>
  <si>
    <t>Вентилятор ВЦ 4-70-2,5 ЛО 0,25/1350 АИММ</t>
  </si>
  <si>
    <t>Вентилятор ВЦ 4-75-2,5 ПО 0,25/1350</t>
  </si>
  <si>
    <t>Вентилятор ВР90-76-2,5 Пр 0,75/2820</t>
  </si>
  <si>
    <t>Вентилятор ВЦ 4-75-2.5 Пр 0,55/2730</t>
  </si>
  <si>
    <t>Вентилятор ВЦ 4-75-3.15 Л 1.5/2790</t>
  </si>
  <si>
    <t>Вентилятор ВЦ 4-75-3,15 ПО 1,1/2800</t>
  </si>
  <si>
    <t>Вентилятор ВЦ4-75-3,15 ПО 1,5/2865</t>
  </si>
  <si>
    <t>Вентилятор ВЦ 4-75-6,3 ЛО 3/1410</t>
  </si>
  <si>
    <t>Вентилятор ВЦ4-75-3,15 ЛО 0,25/1350</t>
  </si>
  <si>
    <t>Вентилятор ВЦ4-75-6.3 Пр 3/1410</t>
  </si>
  <si>
    <t>ВЕНТИЛЯТОР 80-75-2,5ПР 0,37/2730</t>
  </si>
  <si>
    <t>ВЕНТИЛЯТОР ВПВ-НД-2,5ПР(80-75) 0,55/3000</t>
  </si>
  <si>
    <t>Вентилятор ВР 300-45-4 Пр 4кВт/1500</t>
  </si>
  <si>
    <t>Вентилятор ВР 80-75-2,5Л 0,12/1350</t>
  </si>
  <si>
    <t>Вентилятор ВР 86-77-5 Пр 1,1кВт/1000</t>
  </si>
  <si>
    <t>Вентилятор ВР-80-75 Лев 0,55/3000</t>
  </si>
  <si>
    <t>ВЕНТИЛЯТОР ВР86-77-2,5ПР 0,55/2730 АИР16</t>
  </si>
  <si>
    <t>ВЕНТИЛЯТОР ВР86-77-2.5ЛЕВ 0.55/2730 АИР1</t>
  </si>
  <si>
    <t>ВЕНТИЛЯТОР ВР86-77-3,15ПР</t>
  </si>
  <si>
    <t>Вентилятор ВЦ 14-46-5 Пр 5,5/960</t>
  </si>
  <si>
    <t>Вентилятор ВЦ 14-46-5 Пр 5.5/960</t>
  </si>
  <si>
    <t>ВЕНТИЛЯТОР ВО-12-303-5-Н-20-0,37х1350-02</t>
  </si>
  <si>
    <t>ВЕНТИЛЯТОР ВРАВ-3,15-1-ПО-1,5х1420-УХЛ2</t>
  </si>
  <si>
    <t>ВЕНТИЛЯТОР FTDA-050-2-16 1,5х3000</t>
  </si>
  <si>
    <t>328/54</t>
  </si>
  <si>
    <t>328/55</t>
  </si>
  <si>
    <t>328/56</t>
  </si>
  <si>
    <t>Вентилятор ВР 80-70-12,5 Пр 30/730</t>
  </si>
  <si>
    <t>Вентилятор ВЦ 4-70-10 Пр 22/980 ВЗИ</t>
  </si>
  <si>
    <t>Вентилятор ВЦ 4-70-16 ЛО 55квт/750</t>
  </si>
  <si>
    <t>329/1</t>
  </si>
  <si>
    <t>329/2</t>
  </si>
  <si>
    <t>329/3</t>
  </si>
  <si>
    <t>329/4</t>
  </si>
  <si>
    <t>Вентилятор ВЦ 4-75-3,15 ПО 0,25/1370</t>
  </si>
  <si>
    <t>ВЕНТИЛЯТОР ВР86-77-2,5ЛЕВ 0,12/1350 АИР5</t>
  </si>
  <si>
    <t>Вентилятор ВР86-77-4В 0,75/1350 Пр</t>
  </si>
  <si>
    <t>ВЕНТИЛЯТОР ВЦ14-46-3,15ЛЕВ 2,2/1400</t>
  </si>
  <si>
    <t>333/1</t>
  </si>
  <si>
    <t>333/2</t>
  </si>
  <si>
    <t>МАШИНА ПЕРЕНОСНАЯ ОРБИТА Д/РЕЗКИ ТРУБ</t>
  </si>
  <si>
    <t>МАШИНА "ОРБИТА " ДЛЯ РЕЗКИ ТРУБ</t>
  </si>
  <si>
    <t>332/76</t>
  </si>
  <si>
    <t>КЛАПАН 700X75 РЕГ ТР.200419 МОКВЕЛ</t>
  </si>
  <si>
    <t>267/18</t>
  </si>
  <si>
    <t>ЗАДВИЖКА 200Х64к-т589/5844398/153/348Вен</t>
  </si>
  <si>
    <t>267/21</t>
  </si>
  <si>
    <t>ЗАДВИЖКА 80Х160 31с45нж Венгрия</t>
  </si>
  <si>
    <t>330/3</t>
  </si>
  <si>
    <t>ВЕНТИЛЬ 40X200 С29181 УГЛ СИЛЬФ СПЛ</t>
  </si>
  <si>
    <t>330/6</t>
  </si>
  <si>
    <t>ВЕНТИЛЬ 15Х400 22лс 69нж</t>
  </si>
  <si>
    <t>330/17</t>
  </si>
  <si>
    <t>Вентиль 6х400 КВО 7406.000 зап.прод</t>
  </si>
  <si>
    <t>331/15</t>
  </si>
  <si>
    <t>331/16</t>
  </si>
  <si>
    <t>КРАН ШАР 150X80 11ЛС60П1ХЛ АЛЕКСИН</t>
  </si>
  <si>
    <t>КРАН ШАР 150X80 11ЛС660П1 ХЛ</t>
  </si>
  <si>
    <t>332/2</t>
  </si>
  <si>
    <t>332/3</t>
  </si>
  <si>
    <t>332/4</t>
  </si>
  <si>
    <t>332/5</t>
  </si>
  <si>
    <t>332/6</t>
  </si>
  <si>
    <t>Задвижка 30ч 6бр 150х10</t>
  </si>
  <si>
    <t>Задвижка 150х210 ЭМС</t>
  </si>
  <si>
    <t>Задвижка 30лс915нж1 80х40 ВА2-11К с э.пр</t>
  </si>
  <si>
    <t>ЗАДВИЖКА ЗКЛ2 100X63 30ЛС76НЖ1 КОФ БЛАГ</t>
  </si>
  <si>
    <t>Задвижка клин 300х40 30с515нжФХЛ коф</t>
  </si>
  <si>
    <t>332/8</t>
  </si>
  <si>
    <t>ЗАДВИЖКА ЗМС 100X350 К1 ХЛ</t>
  </si>
  <si>
    <t>332/11</t>
  </si>
  <si>
    <t>332/12</t>
  </si>
  <si>
    <t>ЗАТВОР ОБР.ПОВ.19ЛС11НЖ 150X63 ФЛАНЦЕВЫЙ</t>
  </si>
  <si>
    <t>ЗАТВОР ОБР.ПОВ.19ЛС11НЖ 200X63 ФЛАНЦЕВЫЙ</t>
  </si>
  <si>
    <t>332/17</t>
  </si>
  <si>
    <t>КЛАПАН 100X1500 ANSI ОБРАТНЫЙ</t>
  </si>
  <si>
    <t>332/25</t>
  </si>
  <si>
    <t>332/26</t>
  </si>
  <si>
    <t>332/27</t>
  </si>
  <si>
    <t>332/28</t>
  </si>
  <si>
    <t>332/29</t>
  </si>
  <si>
    <t>КЛАПАН 17НЖ16НЖ ПР.81 100X63 ФЛАНЦЕВЫЙ</t>
  </si>
  <si>
    <t>КЛАПАН 17НЖ80НЖ ПР.43 80X160X ФЛАНЦЕВЫЙ</t>
  </si>
  <si>
    <t>КЛАПАН 17НЖ8НЖ ПР.83 100X160 ФЛАНЦЕВЫЙ</t>
  </si>
  <si>
    <t>КЛАПАН 19ЛС11НЖ 100X160 С ФЛАНЦАМИ</t>
  </si>
  <si>
    <t>КЛАПАН 19ЛС11НЖ ХЛ 150X100 С ФЛАНЦАМИ</t>
  </si>
  <si>
    <t>332/31</t>
  </si>
  <si>
    <t>Клапан 300х100 рег. тр 305868</t>
  </si>
  <si>
    <t>332/50</t>
  </si>
  <si>
    <t>КЛАПАН РЕГ 80X63 KV-160 25НЖ48НЖ АРМАГУС</t>
  </si>
  <si>
    <t>332/58</t>
  </si>
  <si>
    <t>ЗАДВИЖКА 200X40 31С32НЖХЛ</t>
  </si>
  <si>
    <t>332/60</t>
  </si>
  <si>
    <t>332/61</t>
  </si>
  <si>
    <t>332/62</t>
  </si>
  <si>
    <t>332/63</t>
  </si>
  <si>
    <t>332/64</t>
  </si>
  <si>
    <t>КЛАПАН 200X40 19НЖ53НЖУХЛ1</t>
  </si>
  <si>
    <t>КЛАПАН 15лс68нж 25Х160 09Г2С (Гаджиев)</t>
  </si>
  <si>
    <t>Шпилька М40х300 ст.20ХН3А ЯГА</t>
  </si>
  <si>
    <t>Клапан 200х16 17с 17нж</t>
  </si>
  <si>
    <t>332/70</t>
  </si>
  <si>
    <t>КЛАПАН 25X400 22НЖ 69НЖ</t>
  </si>
  <si>
    <t>332/75</t>
  </si>
  <si>
    <t>КЛАПАН ОБР.ПОВ.19НЖ19НЖ 100Х160</t>
  </si>
  <si>
    <t>332/77</t>
  </si>
  <si>
    <t>Клапан трехход.H515B DN15 э/п NV24-MFT</t>
  </si>
  <si>
    <t>КИПиА  (S001)</t>
  </si>
  <si>
    <t>Ключ  (S002)</t>
  </si>
  <si>
    <t>Блок механический к КТГ (S002)</t>
  </si>
  <si>
    <t>Труба (S002)</t>
  </si>
  <si>
    <t>138/44</t>
  </si>
  <si>
    <t>138/35</t>
  </si>
  <si>
    <t>138/43</t>
  </si>
  <si>
    <t>138/7</t>
  </si>
  <si>
    <t>138/29</t>
  </si>
  <si>
    <t>138/20</t>
  </si>
  <si>
    <t>138/21</t>
  </si>
  <si>
    <t>138/39</t>
  </si>
  <si>
    <t>138/12</t>
  </si>
  <si>
    <t>Вентиль 15х160 15лс57бкХЛ</t>
  </si>
  <si>
    <t>КЛАПАН 80X64 19С38НЖ</t>
  </si>
  <si>
    <t>КРАН ШАР 10X40 КШ Ш СТ09Г2С</t>
  </si>
  <si>
    <t>ВЕНТИЛЬ 40X63 15С52НЖ</t>
  </si>
  <si>
    <t>КЛАПАН 20X16 16КЧ11Р</t>
  </si>
  <si>
    <t>КРАН ШАР 10X80 КШ П СТ 09Г2С</t>
  </si>
  <si>
    <t>Кран шар 80х80 КШ.П.080.080.02.01</t>
  </si>
  <si>
    <t>КРАН ШАР 10X25 КШ Ш СТ 14Х17Н2</t>
  </si>
  <si>
    <t>267/1</t>
  </si>
  <si>
    <t>Вентиль 15х100 15лс9бк</t>
  </si>
  <si>
    <t>267/6</t>
  </si>
  <si>
    <t>267/8</t>
  </si>
  <si>
    <t>267/9</t>
  </si>
  <si>
    <t>267/10</t>
  </si>
  <si>
    <t>КЛАПАН ЗАП.15Б3Р 50х10 МУФТ.</t>
  </si>
  <si>
    <t>КРАН 10X16 10Б8БК1</t>
  </si>
  <si>
    <t>ВЕНТИЛЬ 15х160 МУФТ.</t>
  </si>
  <si>
    <t>ВЕНТИЛЬ 20X25 15С 51П3 ФЛ</t>
  </si>
  <si>
    <t>267/12</t>
  </si>
  <si>
    <t>267/13</t>
  </si>
  <si>
    <t>267/14</t>
  </si>
  <si>
    <t>267/15</t>
  </si>
  <si>
    <t>Вентиль 20х160 15нж57бк фл "Контур"</t>
  </si>
  <si>
    <t>Вентиль 32х25 бр РЭН</t>
  </si>
  <si>
    <t>ВЕНТИЛЬ 50X40 15НЖ 65БК</t>
  </si>
  <si>
    <t>Вентиль 50х16 15нж65п1 Кайpос</t>
  </si>
  <si>
    <t>267/28</t>
  </si>
  <si>
    <t>КЛАПАН 20X160 ПОУ 11 УГЛ ФЛ</t>
  </si>
  <si>
    <t>267/23</t>
  </si>
  <si>
    <t>Запорное устр.указ.ур.12с13бк 20х40 цапк</t>
  </si>
  <si>
    <t>330/1</t>
  </si>
  <si>
    <t>330/2</t>
  </si>
  <si>
    <t>ВЕНТИЛЬ 100X25/40 15С22НЖ ВЕНГРИЯ С ФЛ</t>
  </si>
  <si>
    <t>ВЕНТИЛЬ 25X100 15ЛС57НЖХЛ</t>
  </si>
  <si>
    <t>330/4</t>
  </si>
  <si>
    <t>330/5</t>
  </si>
  <si>
    <t>ВЕНТИЛЬ 3X400 15ЛС96НЖ3</t>
  </si>
  <si>
    <t>ВЕНТИЛЬ 15X63 15С52НЖ10</t>
  </si>
  <si>
    <t>330/7</t>
  </si>
  <si>
    <t>330/8</t>
  </si>
  <si>
    <t>330/9</t>
  </si>
  <si>
    <t>330/10</t>
  </si>
  <si>
    <t>330/11</t>
  </si>
  <si>
    <t>330/12</t>
  </si>
  <si>
    <t>330/13</t>
  </si>
  <si>
    <t>330/14</t>
  </si>
  <si>
    <t>330/15</t>
  </si>
  <si>
    <t>330/16</t>
  </si>
  <si>
    <t>ВЕНТИЛЬ 25Х160 15ЛС 68НЖ 24 МУФТ КУ</t>
  </si>
  <si>
    <t>ВЕНТИЛЬ 40X16 15КЧ 18П</t>
  </si>
  <si>
    <t>ВЕНТИЛЬ 40X16 15КЧ 34П ФЛАНЦЕВЫЙ</t>
  </si>
  <si>
    <t>ВЕНТИЛЬ 40X40 15С22НЖ ФЛАНЦ</t>
  </si>
  <si>
    <t>ВЕНТИЛЬ 50X16 15Б1П</t>
  </si>
  <si>
    <t>Вентиль 65х16 15кч 18п</t>
  </si>
  <si>
    <t>330/18</t>
  </si>
  <si>
    <t>330/19</t>
  </si>
  <si>
    <t>Вентиль запорный 14с64нж 6х160</t>
  </si>
  <si>
    <t>ВЕНТИЛЬ 3X400 15ЛС 96НЖ1</t>
  </si>
  <si>
    <t>331/1</t>
  </si>
  <si>
    <t>331/2</t>
  </si>
  <si>
    <t>331/3</t>
  </si>
  <si>
    <t>331/4</t>
  </si>
  <si>
    <t>331/5</t>
  </si>
  <si>
    <t>331/6</t>
  </si>
  <si>
    <t>331/7</t>
  </si>
  <si>
    <t>331/8</t>
  </si>
  <si>
    <t>331/9</t>
  </si>
  <si>
    <t>331/10</t>
  </si>
  <si>
    <t>331/11</t>
  </si>
  <si>
    <t>331/12</t>
  </si>
  <si>
    <t>331/13</t>
  </si>
  <si>
    <t>331/14</t>
  </si>
  <si>
    <t>КРАН 15X10 11Ч 6БК ЧУГУННЫЙ ПРОБК</t>
  </si>
  <si>
    <t>КРАН ШАР 10X80 КШ П 09Г2С</t>
  </si>
  <si>
    <t>КРАН КРДП 11б25бк 20х10 муфт.</t>
  </si>
  <si>
    <t>КРАН ПРОБНО-СПУСКНОЙ 10Б19БК 15X10 ЦАПК</t>
  </si>
  <si>
    <t>КРАН ШАР 10X40 КШ Ш СТ 09Г2С ЯГТ</t>
  </si>
  <si>
    <t>КРАН ШАР 32X40 КШ П СТ 09Г2С</t>
  </si>
  <si>
    <t>КРАН ШАР 40X160 КШ Ш</t>
  </si>
  <si>
    <t>КРАН ШАР 80X80 КС П СТ 09Г2С</t>
  </si>
  <si>
    <t>КРАН ШАР 80X80 КШ П СТ 09Г2С</t>
  </si>
  <si>
    <t>КРАН ШАР.25Х80 МУФТ.ст 09Г2С</t>
  </si>
  <si>
    <t>КРАН ШАР 25X80 КШ Ш СТ 09Г2С</t>
  </si>
  <si>
    <t>Кран шар 100х80 11лс60п1 ХЛ</t>
  </si>
  <si>
    <t>КРАН ШАР 10X40 КШ Ш СТ12Х18Н9Т</t>
  </si>
  <si>
    <t>331/17</t>
  </si>
  <si>
    <t>331/18</t>
  </si>
  <si>
    <t>331/19</t>
  </si>
  <si>
    <t>КРАН ШАР 50X80 11ЛС60П1 ПЕНЗА КШ П</t>
  </si>
  <si>
    <t>КРАН ШАР 80X40 КШ П СТ 09Г2С</t>
  </si>
  <si>
    <t>Кран шар. КШФ 80х25 ст. 09Г2С</t>
  </si>
  <si>
    <t>332/1</t>
  </si>
  <si>
    <t>Задвижка 100х10 30ч 6бр</t>
  </si>
  <si>
    <t>332/7</t>
  </si>
  <si>
    <t>КЛАПАН ЗАП.15ЛС68НЖ ХЛ 15х160 МУФТ.</t>
  </si>
  <si>
    <t>332/9</t>
  </si>
  <si>
    <t>332/10</t>
  </si>
  <si>
    <t>ЗАТВОР ОБР.19НЖ53НЖ 100Х40</t>
  </si>
  <si>
    <t>ЗАТВОР ОБР.ПОВ.19ЛС11НЖ 100X63 ФЛАНЦЕВЫЙ</t>
  </si>
  <si>
    <t>332/13</t>
  </si>
  <si>
    <t>332/14</t>
  </si>
  <si>
    <t>332/15</t>
  </si>
  <si>
    <t>332/16</t>
  </si>
  <si>
    <t>ЗАТВОР ОБР.ПОВ.19ЛС11НЖ 32X10 ФЛАНЦЕВЫЙ</t>
  </si>
  <si>
    <t>ЗАТВОР ОБР.ПОВ.19ЛС11НЖ 50X63 ФЛАНЦЕВЫЙ</t>
  </si>
  <si>
    <t>ЗАТВОР ОБР.ПОВ.19ЛС11НЖ 80Х63 фланцевый</t>
  </si>
  <si>
    <t>КЛАП.(ЗАТВОР)ОБР ПОВ.ФЛ.19НЖ19НЖ1 80X160</t>
  </si>
  <si>
    <t>332/18</t>
  </si>
  <si>
    <t>332/19</t>
  </si>
  <si>
    <t>332/20</t>
  </si>
  <si>
    <t>332/21</t>
  </si>
  <si>
    <t>332/22</t>
  </si>
  <si>
    <t>332/23</t>
  </si>
  <si>
    <t>332/24</t>
  </si>
  <si>
    <t>КЛАПАН 100X160 УР 161.ОА</t>
  </si>
  <si>
    <t>КЛАПАН 100X40 19НЖ53НЖ КОЛ БЛАГОВ</t>
  </si>
  <si>
    <t>КЛАПАН 100Х100 19ЛС 11НЖЗХЛ КУРГАН</t>
  </si>
  <si>
    <t>КЛАПАН 10X100 1С-11-1</t>
  </si>
  <si>
    <t>КЛАПАН 15НЖ65НЖ 15X16 ФЛАНЦЕВЫЙ</t>
  </si>
  <si>
    <t>КЛАПАН 15С57БК 25X160 МУФТОВЫЙ</t>
  </si>
  <si>
    <t>КЛАПАН 17НЖ14НЖ 50X40 ПР.14 С ФЛАНЦАМИ</t>
  </si>
  <si>
    <t>332/30</t>
  </si>
  <si>
    <t>КЛАПАН 25X160 16НЖ48НЖ8ХЛ1</t>
  </si>
  <si>
    <t>332/32</t>
  </si>
  <si>
    <t>332/33</t>
  </si>
  <si>
    <t>332/34</t>
  </si>
  <si>
    <t>332/35</t>
  </si>
  <si>
    <t>332/36</t>
  </si>
  <si>
    <t>332/37</t>
  </si>
  <si>
    <t>332/38</t>
  </si>
  <si>
    <t>332/39</t>
  </si>
  <si>
    <t>332/40</t>
  </si>
  <si>
    <t>332/41</t>
  </si>
  <si>
    <t>332/42</t>
  </si>
  <si>
    <t>332/43</t>
  </si>
  <si>
    <t>332/44</t>
  </si>
  <si>
    <t>332/45</t>
  </si>
  <si>
    <t>332/46</t>
  </si>
  <si>
    <t>332/47</t>
  </si>
  <si>
    <t>332/48</t>
  </si>
  <si>
    <t>332/49</t>
  </si>
  <si>
    <t>КЛАПАН 32X25 КПЛВ494314.004-13</t>
  </si>
  <si>
    <t>КЛАПАН 50X25 РДБК-1П</t>
  </si>
  <si>
    <t>КЛАПАН КОП 19ЛС53НЖ 80X40 С ФЛ.09Г2С</t>
  </si>
  <si>
    <t>КЛАПАН КОП 80X40 19ЛС53НЖ СТ 09Г2С БЛАГ</t>
  </si>
  <si>
    <t>КЛАПАН ОБР.19С19НЖ 50X160 С ФЛАНЦАМИ</t>
  </si>
  <si>
    <t>КЛАПАН ОБР.ПОВ.19НЖ53НЖ ХЛ 80х40 ФЛАНЦ.</t>
  </si>
  <si>
    <t>КЛАПАН ОБРАТН.ПОВОР.19ЛС54НЖ 100X16</t>
  </si>
  <si>
    <t>КЛАПАН ОБРАТНЫЙ 19ЛС11НЖ 100X16</t>
  </si>
  <si>
    <t>Клапан обратный 19лс19нж 80х160 фланц.</t>
  </si>
  <si>
    <t>КЛАПАН ОБРАТНЫЙ 19С19НЖ 80X160 ФЛАНЦЕВЫЙ</t>
  </si>
  <si>
    <t>КЛАПАН ОБРАТНЫЙ 19С53НЖ 100X40 ФЛАНЦЕВЫЙ</t>
  </si>
  <si>
    <t>КЛАПАН ОБРАТНЫЙ 19Ч21БР 200X16</t>
  </si>
  <si>
    <t>КЛАПАН ОБРАТНЫЙ СТЯЖНОЙ 16С84НЖ 20X40</t>
  </si>
  <si>
    <t>Клапан предохр 17нж13нж 100х16№72 СППК4р</t>
  </si>
  <si>
    <t>КЛАПАН ПРИЕМНЫЙ КП-50 ДУ 50</t>
  </si>
  <si>
    <t>332/51</t>
  </si>
  <si>
    <t>332/52</t>
  </si>
  <si>
    <t>332/53</t>
  </si>
  <si>
    <t>332/54</t>
  </si>
  <si>
    <t>332/55</t>
  </si>
  <si>
    <t>332/56</t>
  </si>
  <si>
    <t>332/57</t>
  </si>
  <si>
    <t>Клапан регул. фл 25ч38нж 25х16 НЗ Кv-3,2</t>
  </si>
  <si>
    <t>КЛАПАН С21150-025-43 25X16 ФЛ</t>
  </si>
  <si>
    <t>КЛАПАН ОБРАТНЫЙ КоП06.1000х1000</t>
  </si>
  <si>
    <t>ПРОКЛАДКА 50X160 754177-002Р-02</t>
  </si>
  <si>
    <t>ПРОКЛАДКА 100X160 754177-001Р-01</t>
  </si>
  <si>
    <t>КОМПЛЕКТ ФЛАНЦЕВ К СППК 200X16</t>
  </si>
  <si>
    <t>ФЛАНЕЦ 100Х160</t>
  </si>
  <si>
    <t>332/59</t>
  </si>
  <si>
    <t>КЛАПАН 100X40 19НЖ53НЖ КОП</t>
  </si>
  <si>
    <t>332/65</t>
  </si>
  <si>
    <t>332/66</t>
  </si>
  <si>
    <t>332/67</t>
  </si>
  <si>
    <t>332/68</t>
  </si>
  <si>
    <t>332/69</t>
  </si>
  <si>
    <t>Клапан 15х16 трехх Н515B-NV24-MFT/Z элпр</t>
  </si>
  <si>
    <t>КЛАПАН КМР 101С80 80Р НО КV80 80X16</t>
  </si>
  <si>
    <t>Клапан зап.15с52нж 20х63 фланц.</t>
  </si>
  <si>
    <t>КЛАПАН 100X12 КПЗ-100-В10</t>
  </si>
  <si>
    <t>332/71</t>
  </si>
  <si>
    <t>332/72</t>
  </si>
  <si>
    <t>332/73</t>
  </si>
  <si>
    <t>332/74</t>
  </si>
  <si>
    <t>КЛАПАН 50X12 КПЗ-50</t>
  </si>
  <si>
    <t>КЛАПАН 80X63 1С-7-1</t>
  </si>
  <si>
    <t>150/2</t>
  </si>
  <si>
    <t>КРАН ШАР 400X160 11ЛС/6/745П1ХЛ АЛЕКСИН</t>
  </si>
  <si>
    <t>151/2</t>
  </si>
  <si>
    <t>ЗАДВИЖКА 500X16 30С941НЖУ1 ФЛАНЦЕВАЯ</t>
  </si>
  <si>
    <t>175/2</t>
  </si>
  <si>
    <t>267/24</t>
  </si>
  <si>
    <t>КЛАПАН 700X80 19ЛС62НЖХЛ1 ВОЛГОГРАД</t>
  </si>
  <si>
    <t>334/13</t>
  </si>
  <si>
    <t>Кран шар 1000*75 тр 3000236 "Grove" ручн</t>
  </si>
  <si>
    <t>ЗРА</t>
  </si>
  <si>
    <t>ЗРА (S003)</t>
  </si>
  <si>
    <t>ЗРА  (S003)</t>
  </si>
  <si>
    <t>Клапан  (S003)</t>
  </si>
  <si>
    <t>Машины для резки труб ((S003)</t>
  </si>
  <si>
    <t>267/22</t>
  </si>
  <si>
    <t>ГОЛОВКА КОЛОННАЯ 100X100X210 8/3А НИЗ</t>
  </si>
  <si>
    <t>334/8</t>
  </si>
  <si>
    <t>Муфта 1400 стабилиз.устр-ва</t>
  </si>
  <si>
    <t>334/12</t>
  </si>
  <si>
    <t>ОБОРУДОВАНИЕ ОКК2-35-100X100-350 ВМЗ</t>
  </si>
  <si>
    <t>138/2</t>
  </si>
  <si>
    <t>ВЕНТИЛЬ 25X160 15ЛС67БК1 ВИ ИКАР</t>
  </si>
  <si>
    <t>145/6</t>
  </si>
  <si>
    <t>ЗАДВИЖКА 30С95НЖ 80X40 С ФЛ. И КР.</t>
  </si>
  <si>
    <t>267/36</t>
  </si>
  <si>
    <t>267/37</t>
  </si>
  <si>
    <t>БОБЫШКА БП1 М18X1.5-100</t>
  </si>
  <si>
    <t>Заглушка 1 100х100х3</t>
  </si>
  <si>
    <t>267/2</t>
  </si>
  <si>
    <t>267/3</t>
  </si>
  <si>
    <t>267/4</t>
  </si>
  <si>
    <t>267/5</t>
  </si>
  <si>
    <t>Вентиль 25х25 30б 2бк</t>
  </si>
  <si>
    <t>Вентиль 40х100 15с9бк</t>
  </si>
  <si>
    <t>ВЕНТИЛЬ 50Х160 ВКС</t>
  </si>
  <si>
    <t>Задвижка 250х64 30с76нж</t>
  </si>
  <si>
    <t>267/11</t>
  </si>
  <si>
    <t>ВЕНТИЛЬ 20X250 ПРИВ СРТ</t>
  </si>
  <si>
    <t>267/16</t>
  </si>
  <si>
    <t>267/17</t>
  </si>
  <si>
    <t>Вентиль 80х40/25 15с22нж</t>
  </si>
  <si>
    <t>ЗАДВИЖКА 100X3500 PSI (250-350) ЗМС</t>
  </si>
  <si>
    <t>267/19</t>
  </si>
  <si>
    <t>267/20</t>
  </si>
  <si>
    <t>ЗАДВИЖКА 250Х64к-т589/5844398/153-348Вен</t>
  </si>
  <si>
    <t>ЗАДВИЖКА 65X210 ЗМС ОБВЯЗКА ВОРОНЕЖ</t>
  </si>
  <si>
    <t>267/25</t>
  </si>
  <si>
    <t>267/27</t>
  </si>
  <si>
    <t>ЭЛЕКТРОПРИВОД К З-КЕ 150X10</t>
  </si>
  <si>
    <t>КРАН ШАР 100X250 ТР 138467 РУЧН</t>
  </si>
  <si>
    <t>267/29</t>
  </si>
  <si>
    <t>267/30</t>
  </si>
  <si>
    <t>267/31</t>
  </si>
  <si>
    <t>267/32</t>
  </si>
  <si>
    <t>267/33</t>
  </si>
  <si>
    <t>267/34</t>
  </si>
  <si>
    <t>267/35</t>
  </si>
  <si>
    <t>267/7</t>
  </si>
  <si>
    <t>КЛАПАН 100/80X160 19НЖ10БК ОБР</t>
  </si>
  <si>
    <t>КЛАПАН 100/150х160/40 СППКР</t>
  </si>
  <si>
    <t>КЛАПАН 15X64 ПОУ-7 КV-0,6 НО</t>
  </si>
  <si>
    <t>КЛАПАН 200Х100 19нж69бк</t>
  </si>
  <si>
    <t>КЛАПАН 50X63 СППК 17С 85НЖ</t>
  </si>
  <si>
    <t>КЛАПАН 250X16 17С13НЖ СППК</t>
  </si>
  <si>
    <t>КЛАПАН 300X600ANSI ОБРАТНЫЙ ТР 835778</t>
  </si>
  <si>
    <t>Кран 10х10 10б9бк1 с прямым спуском</t>
  </si>
  <si>
    <t>334/1</t>
  </si>
  <si>
    <t>334/2</t>
  </si>
  <si>
    <t>334/3</t>
  </si>
  <si>
    <t>334/4</t>
  </si>
  <si>
    <t>334/5</t>
  </si>
  <si>
    <t>334/6</t>
  </si>
  <si>
    <t>334/7</t>
  </si>
  <si>
    <t>ВЕНТИЛЬ 25Х270 тр401790,401791 рег прив.</t>
  </si>
  <si>
    <t>Вентиль 100х120 рег.</t>
  </si>
  <si>
    <t>ВЕНТИЛЬ 25X270 15ЛС 68НЖ</t>
  </si>
  <si>
    <t>КРАН 40X10 11Б6БК МУФТ</t>
  </si>
  <si>
    <t>Фланец 3-100-160 ст. 09Г2С</t>
  </si>
  <si>
    <t>Фланец 5-100-40 ст. 09Г2С</t>
  </si>
  <si>
    <t>ФЛАНЕЦ 1-100-40 09Г2С</t>
  </si>
  <si>
    <t>334/9</t>
  </si>
  <si>
    <t>334/10</t>
  </si>
  <si>
    <t>334/11</t>
  </si>
  <si>
    <t>КЛАПАН 50X320 19ЛС55НЖХЛ1 ОБР</t>
  </si>
  <si>
    <t>КЛАПАН ЗАП. 40X63 15С52НЖ 40X64 ФЛАНЦ.</t>
  </si>
  <si>
    <t>КЛАПАН 100/70X12 РДБК-1</t>
  </si>
  <si>
    <t>335/1</t>
  </si>
  <si>
    <t>335/2</t>
  </si>
  <si>
    <t>335/3</t>
  </si>
  <si>
    <t>335/4</t>
  </si>
  <si>
    <t>335/5</t>
  </si>
  <si>
    <t>335/6</t>
  </si>
  <si>
    <t>335/7</t>
  </si>
  <si>
    <t>335/8</t>
  </si>
  <si>
    <t>335/9</t>
  </si>
  <si>
    <t>335/10</t>
  </si>
  <si>
    <t>335/11</t>
  </si>
  <si>
    <t>335/12</t>
  </si>
  <si>
    <t>335/13</t>
  </si>
  <si>
    <t>335/14</t>
  </si>
  <si>
    <t>335/15</t>
  </si>
  <si>
    <t>335/16</t>
  </si>
  <si>
    <t>335/17</t>
  </si>
  <si>
    <t>335/18</t>
  </si>
  <si>
    <t>335/19</t>
  </si>
  <si>
    <t>335/20</t>
  </si>
  <si>
    <t>335/21</t>
  </si>
  <si>
    <t>335/22</t>
  </si>
  <si>
    <t>335/23</t>
  </si>
  <si>
    <t>335/24</t>
  </si>
  <si>
    <t>335/25</t>
  </si>
  <si>
    <t>335/26</t>
  </si>
  <si>
    <t>335/27</t>
  </si>
  <si>
    <t>335/28</t>
  </si>
  <si>
    <t>335/29</t>
  </si>
  <si>
    <t>335/30</t>
  </si>
  <si>
    <t>335/31</t>
  </si>
  <si>
    <t>335/32</t>
  </si>
  <si>
    <t>335/33</t>
  </si>
  <si>
    <t>335/34</t>
  </si>
  <si>
    <t>335/35</t>
  </si>
  <si>
    <t>335/36</t>
  </si>
  <si>
    <t>335/37</t>
  </si>
  <si>
    <t>335/38</t>
  </si>
  <si>
    <t>335/39</t>
  </si>
  <si>
    <t>335/40</t>
  </si>
  <si>
    <t>335/41</t>
  </si>
  <si>
    <t>335/42</t>
  </si>
  <si>
    <t>335/43</t>
  </si>
  <si>
    <t>335/44</t>
  </si>
  <si>
    <t>335/45</t>
  </si>
  <si>
    <t>335/46</t>
  </si>
  <si>
    <t>335/47</t>
  </si>
  <si>
    <t>335/48</t>
  </si>
  <si>
    <t>335/49</t>
  </si>
  <si>
    <t>335/50</t>
  </si>
  <si>
    <t>335/51</t>
  </si>
  <si>
    <t>335/52</t>
  </si>
  <si>
    <t>335/53</t>
  </si>
  <si>
    <t>335/54</t>
  </si>
  <si>
    <t>335/55</t>
  </si>
  <si>
    <t>335/56</t>
  </si>
  <si>
    <t>335/57</t>
  </si>
  <si>
    <t>335/58</t>
  </si>
  <si>
    <t>335/59</t>
  </si>
  <si>
    <t>335/60</t>
  </si>
  <si>
    <t>335/61</t>
  </si>
  <si>
    <t>335/62</t>
  </si>
  <si>
    <t>335/63</t>
  </si>
  <si>
    <t>335/64</t>
  </si>
  <si>
    <t>335/65</t>
  </si>
  <si>
    <t>335/66</t>
  </si>
  <si>
    <t>335/67</t>
  </si>
  <si>
    <t>335/68</t>
  </si>
  <si>
    <t>335/69</t>
  </si>
  <si>
    <t>335/70</t>
  </si>
  <si>
    <t>335/71</t>
  </si>
  <si>
    <t>335/72</t>
  </si>
  <si>
    <t>335/73</t>
  </si>
  <si>
    <t>335/74</t>
  </si>
  <si>
    <t>335/75</t>
  </si>
  <si>
    <t>335/76</t>
  </si>
  <si>
    <t>335/77</t>
  </si>
  <si>
    <t>335/78</t>
  </si>
  <si>
    <t>335/79</t>
  </si>
  <si>
    <t>335/80</t>
  </si>
  <si>
    <t>335/81</t>
  </si>
  <si>
    <t>335/82</t>
  </si>
  <si>
    <t>335/83</t>
  </si>
  <si>
    <t>335/84</t>
  </si>
  <si>
    <t>335/85</t>
  </si>
  <si>
    <t>335/86</t>
  </si>
  <si>
    <t>335/87</t>
  </si>
  <si>
    <t>335/88</t>
  </si>
  <si>
    <t>335/89</t>
  </si>
  <si>
    <t>335/90</t>
  </si>
  <si>
    <t>335/91</t>
  </si>
  <si>
    <t>335/92</t>
  </si>
  <si>
    <t>335/93</t>
  </si>
  <si>
    <t>335/94</t>
  </si>
  <si>
    <t>335/95</t>
  </si>
  <si>
    <t>335/96</t>
  </si>
  <si>
    <t>335/97</t>
  </si>
  <si>
    <t>335/98</t>
  </si>
  <si>
    <t>335/99</t>
  </si>
  <si>
    <t>335/100</t>
  </si>
  <si>
    <t>335/101</t>
  </si>
  <si>
    <t>335/102</t>
  </si>
  <si>
    <t>335/103</t>
  </si>
  <si>
    <t>335/104</t>
  </si>
  <si>
    <t>335/105</t>
  </si>
  <si>
    <t>335/106</t>
  </si>
  <si>
    <t>335/107</t>
  </si>
  <si>
    <t>335/108</t>
  </si>
  <si>
    <t>335/109</t>
  </si>
  <si>
    <t>335/110</t>
  </si>
  <si>
    <t>335/111</t>
  </si>
  <si>
    <t>335/112</t>
  </si>
  <si>
    <t>335/113</t>
  </si>
  <si>
    <t>335/114</t>
  </si>
  <si>
    <t>335/115</t>
  </si>
  <si>
    <t>335/116</t>
  </si>
  <si>
    <t>335/117</t>
  </si>
  <si>
    <t>335/118</t>
  </si>
  <si>
    <t>335/119</t>
  </si>
  <si>
    <t>335/120</t>
  </si>
  <si>
    <t>335/121</t>
  </si>
  <si>
    <t>335/122</t>
  </si>
  <si>
    <t>335/123</t>
  </si>
  <si>
    <t>335/124</t>
  </si>
  <si>
    <t>335/125</t>
  </si>
  <si>
    <t>335/126</t>
  </si>
  <si>
    <t>335/127</t>
  </si>
  <si>
    <t>335/128</t>
  </si>
  <si>
    <t>335/129</t>
  </si>
  <si>
    <t>335/130</t>
  </si>
  <si>
    <t>335/131</t>
  </si>
  <si>
    <t>335/132</t>
  </si>
  <si>
    <t>335/133</t>
  </si>
  <si>
    <t>335/134</t>
  </si>
  <si>
    <t>335/135</t>
  </si>
  <si>
    <t>335/136</t>
  </si>
  <si>
    <t>335/137</t>
  </si>
  <si>
    <t>335/138</t>
  </si>
  <si>
    <t>335/139</t>
  </si>
  <si>
    <t>335/140</t>
  </si>
  <si>
    <t>335/141</t>
  </si>
  <si>
    <t>335/142</t>
  </si>
  <si>
    <t>335/143</t>
  </si>
  <si>
    <t>335/144</t>
  </si>
  <si>
    <t>335/145</t>
  </si>
  <si>
    <t>335/146</t>
  </si>
  <si>
    <t>335/147</t>
  </si>
  <si>
    <t>335/148</t>
  </si>
  <si>
    <t>335/149</t>
  </si>
  <si>
    <t>335/150</t>
  </si>
  <si>
    <t>335/151</t>
  </si>
  <si>
    <t>335/152</t>
  </si>
  <si>
    <t>335/153</t>
  </si>
  <si>
    <t>335/154</t>
  </si>
  <si>
    <t>335/155</t>
  </si>
  <si>
    <t>335/156</t>
  </si>
  <si>
    <t>335/157</t>
  </si>
  <si>
    <t>335/158</t>
  </si>
  <si>
    <t>335/159</t>
  </si>
  <si>
    <t>335/160</t>
  </si>
  <si>
    <t>335/161</t>
  </si>
  <si>
    <t>335/162</t>
  </si>
  <si>
    <t>335/163</t>
  </si>
  <si>
    <t>335/164</t>
  </si>
  <si>
    <t>335/165</t>
  </si>
  <si>
    <t>335/166</t>
  </si>
  <si>
    <t>335/167</t>
  </si>
  <si>
    <t>335/168</t>
  </si>
  <si>
    <t>335/169</t>
  </si>
  <si>
    <t>335/170</t>
  </si>
  <si>
    <t>335/171</t>
  </si>
  <si>
    <t>335/172</t>
  </si>
  <si>
    <t>335/173</t>
  </si>
  <si>
    <t>335/174</t>
  </si>
  <si>
    <t>335/175</t>
  </si>
  <si>
    <t>335/176</t>
  </si>
  <si>
    <t>335/177</t>
  </si>
  <si>
    <t>335/178</t>
  </si>
  <si>
    <t>335/179</t>
  </si>
  <si>
    <t>335/180</t>
  </si>
  <si>
    <t>335/181</t>
  </si>
  <si>
    <t>335/182</t>
  </si>
  <si>
    <t>335/183</t>
  </si>
  <si>
    <t>335/184</t>
  </si>
  <si>
    <t>335/185</t>
  </si>
  <si>
    <t>335/186</t>
  </si>
  <si>
    <t>335/187</t>
  </si>
  <si>
    <t>335/188</t>
  </si>
  <si>
    <t>335/189</t>
  </si>
  <si>
    <t>335/190</t>
  </si>
  <si>
    <t>335/191</t>
  </si>
  <si>
    <t>335/192</t>
  </si>
  <si>
    <t>335/193</t>
  </si>
  <si>
    <t>335/194</t>
  </si>
  <si>
    <t>335/195</t>
  </si>
  <si>
    <t>335/196</t>
  </si>
  <si>
    <t>335/197</t>
  </si>
  <si>
    <t>335/198</t>
  </si>
  <si>
    <t>335/199</t>
  </si>
  <si>
    <t>335/200</t>
  </si>
  <si>
    <t>335/201</t>
  </si>
  <si>
    <t>335/202</t>
  </si>
  <si>
    <t>335/203</t>
  </si>
  <si>
    <t>335/204</t>
  </si>
  <si>
    <t>335/205</t>
  </si>
  <si>
    <t>335/206</t>
  </si>
  <si>
    <t>335/207</t>
  </si>
  <si>
    <t>335/208</t>
  </si>
  <si>
    <t>335/209</t>
  </si>
  <si>
    <t>335/210</t>
  </si>
  <si>
    <t>335/211</t>
  </si>
  <si>
    <t>335/212</t>
  </si>
  <si>
    <t>335/213</t>
  </si>
  <si>
    <t>335/214</t>
  </si>
  <si>
    <t>335/215</t>
  </si>
  <si>
    <t>335/216</t>
  </si>
  <si>
    <t>335/217</t>
  </si>
  <si>
    <t>335/218</t>
  </si>
  <si>
    <t>335/219</t>
  </si>
  <si>
    <t>335/220</t>
  </si>
  <si>
    <t>335/221</t>
  </si>
  <si>
    <t>335/222</t>
  </si>
  <si>
    <t>335/223</t>
  </si>
  <si>
    <t>335/224</t>
  </si>
  <si>
    <t>335/225</t>
  </si>
  <si>
    <t>335/226</t>
  </si>
  <si>
    <t>335/227</t>
  </si>
  <si>
    <t>335/228</t>
  </si>
  <si>
    <t>335/229</t>
  </si>
  <si>
    <t>335/230</t>
  </si>
  <si>
    <t>335/231</t>
  </si>
  <si>
    <t>335/232</t>
  </si>
  <si>
    <t>335/233</t>
  </si>
  <si>
    <t>335/234</t>
  </si>
  <si>
    <t>335/235</t>
  </si>
  <si>
    <t>335/236</t>
  </si>
  <si>
    <t>335/237</t>
  </si>
  <si>
    <t>335/238</t>
  </si>
  <si>
    <t>335/239</t>
  </si>
  <si>
    <t>335/240</t>
  </si>
  <si>
    <t>335/241</t>
  </si>
  <si>
    <t>335/242</t>
  </si>
  <si>
    <t>335/243</t>
  </si>
  <si>
    <t>335/244</t>
  </si>
  <si>
    <t>335/245</t>
  </si>
  <si>
    <t>335/246</t>
  </si>
  <si>
    <t>335/247</t>
  </si>
  <si>
    <t>335/248</t>
  </si>
  <si>
    <t>335/249</t>
  </si>
  <si>
    <t>335/250</t>
  </si>
  <si>
    <t>335/251</t>
  </si>
  <si>
    <t>335/252</t>
  </si>
  <si>
    <t>335/253</t>
  </si>
  <si>
    <t>335/254</t>
  </si>
  <si>
    <t>335/255</t>
  </si>
  <si>
    <t>335/256</t>
  </si>
  <si>
    <t>335/257</t>
  </si>
  <si>
    <t>335/258</t>
  </si>
  <si>
    <t>335/259</t>
  </si>
  <si>
    <t>335/260</t>
  </si>
  <si>
    <t>335/261</t>
  </si>
  <si>
    <t>335/262</t>
  </si>
  <si>
    <t>335/263</t>
  </si>
  <si>
    <t>335/264</t>
  </si>
  <si>
    <t>335/265</t>
  </si>
  <si>
    <t>335/266</t>
  </si>
  <si>
    <t>335/267</t>
  </si>
  <si>
    <t>335/268</t>
  </si>
  <si>
    <t>335/269</t>
  </si>
  <si>
    <t>335/270</t>
  </si>
  <si>
    <t>335/271</t>
  </si>
  <si>
    <t>335/272</t>
  </si>
  <si>
    <t>335/273</t>
  </si>
  <si>
    <t>335/274</t>
  </si>
  <si>
    <t>335/275</t>
  </si>
  <si>
    <t>335/276</t>
  </si>
  <si>
    <t>335/277</t>
  </si>
  <si>
    <t>Подшипник 6308 ZN</t>
  </si>
  <si>
    <t>Подшипник 1000805</t>
  </si>
  <si>
    <t>Подшипник 1000902</t>
  </si>
  <si>
    <t>Подшипник 1000906</t>
  </si>
  <si>
    <t>Подшипник 1000709</t>
  </si>
  <si>
    <t>Подшипник 102409 М</t>
  </si>
  <si>
    <t>Подшипник 10-409</t>
  </si>
  <si>
    <t>ПОДШИПНИК 108710</t>
  </si>
  <si>
    <t>Подшипник 110 К</t>
  </si>
  <si>
    <t>Подшипник 116 А</t>
  </si>
  <si>
    <t>Подшипник 1205</t>
  </si>
  <si>
    <t>Подшипник 1207</t>
  </si>
  <si>
    <t>Подшипник 1208</t>
  </si>
  <si>
    <t>Подшипник 1218</t>
  </si>
  <si>
    <t>ПОДШИПНИК 12218КМ</t>
  </si>
  <si>
    <t>Подшипник 12310 КМ</t>
  </si>
  <si>
    <t>Подшипник 12311 К1М</t>
  </si>
  <si>
    <t>Подшипник 12312 КМ (42312 КМ)</t>
  </si>
  <si>
    <t>Подшипник 12403 КМ</t>
  </si>
  <si>
    <t>Подшипник 12409 КМ</t>
  </si>
  <si>
    <t>Подшипник 12410 КМ</t>
  </si>
  <si>
    <t>Подшипник 130</t>
  </si>
  <si>
    <t>Подшипник 1309</t>
  </si>
  <si>
    <t>Подшипник 1310</t>
  </si>
  <si>
    <t>Подшипник 154901</t>
  </si>
  <si>
    <t>Подшипник 16008</t>
  </si>
  <si>
    <t>Подшипник NU 2312 E</t>
  </si>
  <si>
    <t>Подшипник 168703 А</t>
  </si>
  <si>
    <t>Подшипник 170412 АКЛ</t>
  </si>
  <si>
    <t>Подшипник 176222 Л</t>
  </si>
  <si>
    <t>Подшипник 180608</t>
  </si>
  <si>
    <t>Подшипник 2007116 А1 (32016)</t>
  </si>
  <si>
    <t>Подшипник 2007118 А (32018)</t>
  </si>
  <si>
    <t>Подшипник 2007118 Л</t>
  </si>
  <si>
    <t>Подшипник 2007138 М</t>
  </si>
  <si>
    <t>Подшипник 2007948</t>
  </si>
  <si>
    <t>Подшипник 20-12204 К2</t>
  </si>
  <si>
    <t>Подшипник 2204КJ</t>
  </si>
  <si>
    <t>Подшипник 216 К1</t>
  </si>
  <si>
    <t>Подшипник 220 А</t>
  </si>
  <si>
    <t>Подшипник 6221</t>
  </si>
  <si>
    <t>Подшипник 2212 Л</t>
  </si>
  <si>
    <t>Подшипник 2218</t>
  </si>
  <si>
    <t>Подшипник 2218 Л</t>
  </si>
  <si>
    <t>Подшипник 22214 М W33</t>
  </si>
  <si>
    <t>Подшипник 22222 W33</t>
  </si>
  <si>
    <t>Подшипник 22228 W33</t>
  </si>
  <si>
    <t>Подшипник 22310 W33</t>
  </si>
  <si>
    <t>Подшипник 22311 W33</t>
  </si>
  <si>
    <t>Подшипник 22311 МВ W33</t>
  </si>
  <si>
    <t>Подшипник 22316 W33</t>
  </si>
  <si>
    <t>Подшипник 22320 МЛ</t>
  </si>
  <si>
    <t>Подшипник 2234 КМ</t>
  </si>
  <si>
    <t>Подшипник 2307 КМ</t>
  </si>
  <si>
    <t>Подшипник 2308 Л2</t>
  </si>
  <si>
    <t>Подшипник 2310 (N 310)</t>
  </si>
  <si>
    <t>Подшипник 23113</t>
  </si>
  <si>
    <t>Подшипник 2312</t>
  </si>
  <si>
    <t>Подшипник 2-3182112 КЕ</t>
  </si>
  <si>
    <t>Подшипник 2-3182113 КN</t>
  </si>
  <si>
    <t>Подшипник 2324 МЛ</t>
  </si>
  <si>
    <t>Подшипник 6-256706 Е1С17</t>
  </si>
  <si>
    <t>Подшипник 2612 КМ</t>
  </si>
  <si>
    <t>Подшипник 264706</t>
  </si>
  <si>
    <t>ПОДШИПНИК 27308 АКУ</t>
  </si>
  <si>
    <t>Подшипник 27310 НА (31310)</t>
  </si>
  <si>
    <t>Подшипник 27312</t>
  </si>
  <si>
    <t>Подшипник 27313</t>
  </si>
  <si>
    <t>Подшипник 27613 А</t>
  </si>
  <si>
    <t>Подшипник 27911 А</t>
  </si>
  <si>
    <t>Подшипник 29908 К1</t>
  </si>
  <si>
    <t>Подшипник 300</t>
  </si>
  <si>
    <t>Подшипник 30214 У</t>
  </si>
  <si>
    <t>Подшипник 3182118 К</t>
  </si>
  <si>
    <t>Подшипник 3182126 К</t>
  </si>
  <si>
    <t>Подшипник 3207 BN</t>
  </si>
  <si>
    <t>Подшипник 32078 N</t>
  </si>
  <si>
    <t>Подшипник 32213 КМ (NU 213)</t>
  </si>
  <si>
    <t>Подшипник 32410 М</t>
  </si>
  <si>
    <t>Подшипник 32417 М</t>
  </si>
  <si>
    <t>Подшипник 32615 К1М</t>
  </si>
  <si>
    <t>Подшипник 3509</t>
  </si>
  <si>
    <t>Подшипник 3516</t>
  </si>
  <si>
    <t>Подшипник 3524 Н</t>
  </si>
  <si>
    <t>Подшипник 3528 А</t>
  </si>
  <si>
    <t>Подшипник 352808</t>
  </si>
  <si>
    <t>Подшипник 360708 КС9</t>
  </si>
  <si>
    <t>Подшипник 3608</t>
  </si>
  <si>
    <t>Подшипник 3610</t>
  </si>
  <si>
    <t>Подшипник 36207 АЕ3</t>
  </si>
  <si>
    <t>Подшипник 36210 АК</t>
  </si>
  <si>
    <t>Подшипник 3624 А</t>
  </si>
  <si>
    <t>Подшипник 402715 КМ</t>
  </si>
  <si>
    <t>Подшипник 405 А</t>
  </si>
  <si>
    <t>Подшипник 4074105</t>
  </si>
  <si>
    <t>Подшипник 4074106</t>
  </si>
  <si>
    <t>ПОДШИПНИК 410А</t>
  </si>
  <si>
    <t>Подшипник 42207 КМ</t>
  </si>
  <si>
    <t>Подшипник 42221 Л</t>
  </si>
  <si>
    <t>Подшипник 42613 М (NU 2313 М)</t>
  </si>
  <si>
    <t>Подшипник 4-3182111 К</t>
  </si>
  <si>
    <t>Подшипник 4-3182120 КЕ</t>
  </si>
  <si>
    <t>Подшипник 4-3182122 КЕ</t>
  </si>
  <si>
    <t>Подшипник 4-3182132 К1</t>
  </si>
  <si>
    <t>Подшипник 46202 Е3</t>
  </si>
  <si>
    <t>Подшипник 46313 Л (7313 АС)</t>
  </si>
  <si>
    <t>Подшипник 464907</t>
  </si>
  <si>
    <t>Подшипник 4-697920 Л1У</t>
  </si>
  <si>
    <t>Подшипник 4-8124</t>
  </si>
  <si>
    <t>Подшипник 50217 К5</t>
  </si>
  <si>
    <t>Подшипник 51110</t>
  </si>
  <si>
    <t>Подшипник 51112 (6-8112)</t>
  </si>
  <si>
    <t>Подшипник 51210</t>
  </si>
  <si>
    <t>Подшипник 53610 К</t>
  </si>
  <si>
    <t>Подшипник 5-46118 Л</t>
  </si>
  <si>
    <t>Подшипник 6001</t>
  </si>
  <si>
    <t>Подшипник 6001 Z (60101)</t>
  </si>
  <si>
    <t>Подшипник 6002</t>
  </si>
  <si>
    <t>Подшипник 6002 Z</t>
  </si>
  <si>
    <t>Подшипник 6003</t>
  </si>
  <si>
    <t>Подшипник 6003-2RS (аналог 180103)</t>
  </si>
  <si>
    <t>Подшипник 6007</t>
  </si>
  <si>
    <t>Подшипник 6009</t>
  </si>
  <si>
    <t>Подшипник 6009 2Z</t>
  </si>
  <si>
    <t>Подшипник 6010</t>
  </si>
  <si>
    <t>Подшипник 6010 N</t>
  </si>
  <si>
    <t>Подшипник 6011</t>
  </si>
  <si>
    <t>Подшипник 60-12208 КМ</t>
  </si>
  <si>
    <t>Подшипник 6013</t>
  </si>
  <si>
    <t>Подшипник 6014</t>
  </si>
  <si>
    <t>Подшипник 6014 2RS</t>
  </si>
  <si>
    <t>Подшипник 6016</t>
  </si>
  <si>
    <t>Подшипник 6017</t>
  </si>
  <si>
    <t>Подшипник 6018</t>
  </si>
  <si>
    <t>ПОДШИПНИК 6020</t>
  </si>
  <si>
    <t>Подшипник 60210 А (6210 Z)</t>
  </si>
  <si>
    <t>Подшипник 6022</t>
  </si>
  <si>
    <t>Подшипник 60-2309КМ (N309)</t>
  </si>
  <si>
    <t>Подшипник 6024</t>
  </si>
  <si>
    <t>Подшипник 6026</t>
  </si>
  <si>
    <t>Подшипник 6030 Z</t>
  </si>
  <si>
    <t>Подшипник 6-1000913</t>
  </si>
  <si>
    <t>Подшипник 6-1000905</t>
  </si>
  <si>
    <t>Подшипник 6-102409</t>
  </si>
  <si>
    <t>Подшипник 6-12208</t>
  </si>
  <si>
    <t>Подшипник 6-12507 АЕУ КМ350</t>
  </si>
  <si>
    <t>Подшипник 6-150208 А1</t>
  </si>
  <si>
    <t>Подшипник 6-156704</t>
  </si>
  <si>
    <t>Подшипник 6-180608 Ш/62308 2RS</t>
  </si>
  <si>
    <t>Подшипник 61822</t>
  </si>
  <si>
    <t>Подшипник 6200 2RS</t>
  </si>
  <si>
    <t>Подшипник 62007106 А (32006 А)</t>
  </si>
  <si>
    <t>Подшипник 6-2007108 А (32008)</t>
  </si>
  <si>
    <t>Подшипник 6-2007113</t>
  </si>
  <si>
    <t>Подшипник 6-2007122 М</t>
  </si>
  <si>
    <t>Подшипник 6206 (206 А)</t>
  </si>
  <si>
    <t>Подшипник 6208 Z (60208)</t>
  </si>
  <si>
    <t>Подшипник 6214 2Z</t>
  </si>
  <si>
    <t>Подшипник 6216</t>
  </si>
  <si>
    <t>Подшипник 6216 2Z</t>
  </si>
  <si>
    <t>Подшипник 6218</t>
  </si>
  <si>
    <t>Подшипник 6219</t>
  </si>
  <si>
    <t>Подшипник 62204 2RS</t>
  </si>
  <si>
    <t>Подшипник 62308 2RS</t>
  </si>
  <si>
    <t>Подшипник 6-2310 КМ</t>
  </si>
  <si>
    <t>Подшипник 6-252908</t>
  </si>
  <si>
    <t>Подшипник 6-292305 АЕМ</t>
  </si>
  <si>
    <t>Подшипник 6303-Z (аналог 60303)</t>
  </si>
  <si>
    <t>Подшипник 6-3182110 N</t>
  </si>
  <si>
    <t>Подшипник 6319</t>
  </si>
  <si>
    <t>Подшипник 6322</t>
  </si>
  <si>
    <t>Подшипник 6330902</t>
  </si>
  <si>
    <t>Подшипник 636905</t>
  </si>
  <si>
    <t>Подшипник 636906</t>
  </si>
  <si>
    <t>Подшипник 6408 (408)</t>
  </si>
  <si>
    <t>Подшипник 6408 N</t>
  </si>
  <si>
    <t>Подшипник 6409 N</t>
  </si>
  <si>
    <t>Подшипник 6410</t>
  </si>
  <si>
    <t>Подшипник 6-410 СПЗ-4F</t>
  </si>
  <si>
    <t>Подшипник 6411 N</t>
  </si>
  <si>
    <t>Подшипник 6412 N</t>
  </si>
  <si>
    <t>Подшипник 6413</t>
  </si>
  <si>
    <t>Подшипник 6-42308 К1М</t>
  </si>
  <si>
    <t>Подшипник 6-46111 Е5</t>
  </si>
  <si>
    <t>Подшипник 6-46208 АЕ</t>
  </si>
  <si>
    <t>Подшипник 6-46208 Л</t>
  </si>
  <si>
    <t>Подшипник 64907</t>
  </si>
  <si>
    <t>Подшипник 66410 Л</t>
  </si>
  <si>
    <t>Подшипник 66414 Л</t>
  </si>
  <si>
    <t>Подшипник 664916</t>
  </si>
  <si>
    <t>Подшипник 6-66412 Е (7412В)</t>
  </si>
  <si>
    <t>Подшипник 6-7000105</t>
  </si>
  <si>
    <t>Подшипник 6-7203 А (30203 А)</t>
  </si>
  <si>
    <t>Подшипник 6-7207 А</t>
  </si>
  <si>
    <t>Подшипник 6-7208</t>
  </si>
  <si>
    <t>Подшипник 6-7214 АУ</t>
  </si>
  <si>
    <t>Подшипник 6-7215 (30215)</t>
  </si>
  <si>
    <t>Подшипник 6-7512А1 (32212А)</t>
  </si>
  <si>
    <t>Подшипник 6-7516 А (32216 А)</t>
  </si>
  <si>
    <t>Подшипник 6-7705 А</t>
  </si>
  <si>
    <t>Подшипник 6-807713 А</t>
  </si>
  <si>
    <t>Подшипник 6-8103 А</t>
  </si>
  <si>
    <t>Подшипник 6-8104 А (51104/Р6)</t>
  </si>
  <si>
    <t>Подшипник 6-811</t>
  </si>
  <si>
    <t>Подшипник 6-8111</t>
  </si>
  <si>
    <t>Подшипник 6-8311</t>
  </si>
  <si>
    <t>Подшипник 688811 АКС23</t>
  </si>
  <si>
    <t>Подшипник 6-922205 Е1</t>
  </si>
  <si>
    <t>Подшипник 70-2228 КМ</t>
  </si>
  <si>
    <t>ПОДШИПНИК 70-32605КМ</t>
  </si>
  <si>
    <t>Подшипник 704902 КЗС17</t>
  </si>
  <si>
    <t>Подшипник 7212 А (30212)</t>
  </si>
  <si>
    <t>Подшипник 7218 А (30218 А)</t>
  </si>
  <si>
    <t>Подшипник 7224 А</t>
  </si>
  <si>
    <t>Подшипник 7306</t>
  </si>
  <si>
    <t>Подшипник 7308 А</t>
  </si>
  <si>
    <t>Подшипник 7309А</t>
  </si>
  <si>
    <t>Подшипник 7310 Е</t>
  </si>
  <si>
    <t>Подшипник 7512 А1 (32212)</t>
  </si>
  <si>
    <t>Подшипник 7514 К1</t>
  </si>
  <si>
    <t>Подшипник 7516 А (32216)</t>
  </si>
  <si>
    <t>Подшипник 7522 ЛМ</t>
  </si>
  <si>
    <t>Подшипник 7524 ЛМ</t>
  </si>
  <si>
    <t>Подшипник 7614 А (32314)</t>
  </si>
  <si>
    <t>ПОДШИПНИК 7616А</t>
  </si>
  <si>
    <t>Подшипник 7712 А</t>
  </si>
  <si>
    <t>Подшипник 7718 АК</t>
  </si>
  <si>
    <t>Подшипник 776801</t>
  </si>
  <si>
    <t>Подшипник 7804 У</t>
  </si>
  <si>
    <t>ПОДШИПНИК 7805У</t>
  </si>
  <si>
    <t>Подшипник 7806А</t>
  </si>
  <si>
    <t>Подшипник 80108 АС17</t>
  </si>
  <si>
    <t>Подшипник 80-1506</t>
  </si>
  <si>
    <t>Подшипник 80210 АКС17</t>
  </si>
  <si>
    <t>Подшипник 80302 АС17</t>
  </si>
  <si>
    <t>Подшипник 80304 АС17</t>
  </si>
  <si>
    <t>Подшипник 80-318 Л</t>
  </si>
  <si>
    <t>Подшипник 804707 К8С10</t>
  </si>
  <si>
    <t>Подшипник 804805 К1</t>
  </si>
  <si>
    <t>Подшипник 80-7611 К1</t>
  </si>
  <si>
    <t>Подшипник 8104</t>
  </si>
  <si>
    <t>Подшипник 8107 К/51107/8107</t>
  </si>
  <si>
    <t>Подшипник 8109 К</t>
  </si>
  <si>
    <t>Подшипник 8124</t>
  </si>
  <si>
    <t>Подшипник 8204 К</t>
  </si>
  <si>
    <t>Подшипник 8216 К (51216)</t>
  </si>
  <si>
    <t>Подшипник 8224</t>
  </si>
  <si>
    <t>Подшипник 8309</t>
  </si>
  <si>
    <t>Подшипник 8336 НЛ (51336 М)</t>
  </si>
  <si>
    <t>Подшипник 87016 Е</t>
  </si>
  <si>
    <t>Подшипник 87204</t>
  </si>
  <si>
    <t>Подшипник 8-7208 А</t>
  </si>
  <si>
    <t>Подшипник 877907</t>
  </si>
  <si>
    <t>Подшипник 904700</t>
  </si>
  <si>
    <t>Подшипник 922205 К</t>
  </si>
  <si>
    <t>Подшипник 934714 К</t>
  </si>
  <si>
    <t>Подшипник 941/15</t>
  </si>
  <si>
    <t>Подшипник 942/25</t>
  </si>
  <si>
    <t>Подшипник 942/30</t>
  </si>
  <si>
    <t>Подшипник 954712 К</t>
  </si>
  <si>
    <t>Подшипник 986711 С9</t>
  </si>
  <si>
    <t>Подшипник GE 40 ES</t>
  </si>
  <si>
    <t>Подшипник NN 3012 КРU1</t>
  </si>
  <si>
    <t>Подшипник NUP 409</t>
  </si>
  <si>
    <t>Подшипник NUP 409 N</t>
  </si>
  <si>
    <t>Подшипник У-607 А13А</t>
  </si>
  <si>
    <t>Подшипник ШСП-20</t>
  </si>
  <si>
    <t>Подшипник ШСП-25</t>
  </si>
  <si>
    <t>Подшипник ШСП-40</t>
  </si>
  <si>
    <t>Подшипник ШСП-50</t>
  </si>
  <si>
    <t>ОКК, муфта</t>
  </si>
  <si>
    <t>Подшипники (S006)</t>
  </si>
  <si>
    <t>Стекло переднее Т-170</t>
  </si>
  <si>
    <t>КОРОМЫСЛО КЛ.13-1007114-04</t>
  </si>
  <si>
    <t>МЕХАНИЗМ ПОВОРОТ КЛАП. 130</t>
  </si>
  <si>
    <t>Вкладыш шатунный Зил 130-0.5</t>
  </si>
  <si>
    <t>Вкладыш шатунный Зил 130-1.0</t>
  </si>
  <si>
    <t>Вкладыш шатунный Зил 130-1.5</t>
  </si>
  <si>
    <t>Вкладыш корен. Д-50 50-1005100Б3 Н1</t>
  </si>
  <si>
    <t>Вкладыш корен. Д-50 50-1005100Б3 Н2</t>
  </si>
  <si>
    <t>Вкладыш шатун. А23.01-93-01 Н1</t>
  </si>
  <si>
    <t>Вкладыш шатун. А23.01-93-01 Р2</t>
  </si>
  <si>
    <t>Вкладыш шатун. Д-240 А23.01-74-240 Н1</t>
  </si>
  <si>
    <t>Полукольцо РАНТ-10.52.00.005-01</t>
  </si>
  <si>
    <t>Полукольцо РАНТ-10.52.00.006-01</t>
  </si>
  <si>
    <t>АВТОКАМЕРА 9.00X20</t>
  </si>
  <si>
    <t>АВТОШИНА 1220X400-533/КАМАЗ/</t>
  </si>
  <si>
    <t>АВТОШИНА 370X508 (14.00Х201) РЕГУМ.ДАВЛ.</t>
  </si>
  <si>
    <t>АВТОШИНА 8.25-15 ЛФ-268</t>
  </si>
  <si>
    <t>АВТОШИНА ИЯ-196 7.50-20</t>
  </si>
  <si>
    <t>144/94</t>
  </si>
  <si>
    <t>287/36</t>
  </si>
  <si>
    <t>287/43</t>
  </si>
  <si>
    <t>287/56</t>
  </si>
  <si>
    <t>287/58</t>
  </si>
  <si>
    <t>287/59</t>
  </si>
  <si>
    <t>287/100</t>
  </si>
  <si>
    <t>287/101</t>
  </si>
  <si>
    <t>287/109</t>
  </si>
  <si>
    <t>287/110</t>
  </si>
  <si>
    <t>287/114</t>
  </si>
  <si>
    <t>335/278</t>
  </si>
  <si>
    <t>335/279</t>
  </si>
  <si>
    <t>336/1</t>
  </si>
  <si>
    <t>336/2</t>
  </si>
  <si>
    <t>336/3</t>
  </si>
  <si>
    <t>336/4</t>
  </si>
  <si>
    <t>336/5</t>
  </si>
  <si>
    <t>223/2</t>
  </si>
  <si>
    <t>Метизы к ПС-10ПИ4(болты/винты/шпильки)</t>
  </si>
  <si>
    <t>КГ</t>
  </si>
  <si>
    <t>337/1</t>
  </si>
  <si>
    <t>337/2</t>
  </si>
  <si>
    <t>337/3</t>
  </si>
  <si>
    <t>337/4</t>
  </si>
  <si>
    <t>337/5</t>
  </si>
  <si>
    <t>337/6</t>
  </si>
  <si>
    <t>337/7</t>
  </si>
  <si>
    <t>337/8</t>
  </si>
  <si>
    <t>337/9</t>
  </si>
  <si>
    <t>337/10</t>
  </si>
  <si>
    <t>337/11</t>
  </si>
  <si>
    <t>337/12</t>
  </si>
  <si>
    <t>337/13</t>
  </si>
  <si>
    <t>337/14</t>
  </si>
  <si>
    <t>337/15</t>
  </si>
  <si>
    <t>ФРЕЗА ОТР.3-Х СТ.СО ВСТ.НОЖ.200X14X50</t>
  </si>
  <si>
    <t>ФРЕЗА ЧЕРВ ЧИСТ 3.00 Dao80 d=32 прав</t>
  </si>
  <si>
    <t>Фреза черв.чист. кл.т.А1.5 Dao 63 d=27</t>
  </si>
  <si>
    <t>Фреза чч с эв.покр.т.2кл.А5.00/Dao100d40</t>
  </si>
  <si>
    <t>Пила дисков.продольная</t>
  </si>
  <si>
    <t>Пила дисковая 200х1,6</t>
  </si>
  <si>
    <t>ПИЛА ДИСКОВАЯ 360х2,2</t>
  </si>
  <si>
    <t>ПИЛА ДИСКОВАЯ Д-315</t>
  </si>
  <si>
    <t>ПИЛА ДИСКОВАЯ Д-400</t>
  </si>
  <si>
    <t>Пила диск.тверд.спл.ВК-8 200х2.8</t>
  </si>
  <si>
    <t>Сверло 27</t>
  </si>
  <si>
    <t>Сверло 36</t>
  </si>
  <si>
    <t>ФРЕЗЫ 55X380X229</t>
  </si>
  <si>
    <t>Шлифкруг 900х40х305 24А</t>
  </si>
  <si>
    <t>Пила круг. 250х1.6</t>
  </si>
  <si>
    <t>341/18</t>
  </si>
  <si>
    <t>341/19</t>
  </si>
  <si>
    <t>341/20</t>
  </si>
  <si>
    <t>341/21</t>
  </si>
  <si>
    <t>341/22</t>
  </si>
  <si>
    <t>341/23</t>
  </si>
  <si>
    <t>341/24</t>
  </si>
  <si>
    <t>341/25</t>
  </si>
  <si>
    <t>341/26</t>
  </si>
  <si>
    <t>341/27</t>
  </si>
  <si>
    <t>341/28</t>
  </si>
  <si>
    <t>341/29</t>
  </si>
  <si>
    <t>341/30</t>
  </si>
  <si>
    <t>341/31</t>
  </si>
  <si>
    <t>341/32</t>
  </si>
  <si>
    <t>341/33</t>
  </si>
  <si>
    <t>341/34</t>
  </si>
  <si>
    <t>341/35</t>
  </si>
  <si>
    <t>341/36</t>
  </si>
  <si>
    <t>341/37</t>
  </si>
  <si>
    <t>341/38</t>
  </si>
  <si>
    <t>341/39</t>
  </si>
  <si>
    <t>341/40</t>
  </si>
  <si>
    <t>341/41</t>
  </si>
  <si>
    <t>341/42</t>
  </si>
  <si>
    <t>341/43</t>
  </si>
  <si>
    <t>341/44</t>
  </si>
  <si>
    <t>341/45</t>
  </si>
  <si>
    <t>341/46</t>
  </si>
  <si>
    <t>341/47</t>
  </si>
  <si>
    <t>341/48</t>
  </si>
  <si>
    <t>341/49</t>
  </si>
  <si>
    <t>341/50</t>
  </si>
  <si>
    <t>341/51</t>
  </si>
  <si>
    <t>Болт М 22х100 сталь 40Х</t>
  </si>
  <si>
    <t>Болт М 22х70 ГОСТ 7805-70 (ТОНН)</t>
  </si>
  <si>
    <t>Болт М 22х90 сталь 40Х</t>
  </si>
  <si>
    <t>Болт М10х40 оцинк. б/г</t>
  </si>
  <si>
    <t>Винт 3Х12 с потай.гол.ГОСТ 10621-80</t>
  </si>
  <si>
    <t>Винт 3Х13 с полук.гол. ГОСТ 11650-80</t>
  </si>
  <si>
    <t>Винт 3х20 потайн.гол.ГОСТ11652-80</t>
  </si>
  <si>
    <t>Винт 3Х20 с полук.голов.ГОСТ11650-80</t>
  </si>
  <si>
    <t>Винт 4х12 потайн.гол.ГОСТ 11652-80</t>
  </si>
  <si>
    <t>Винт 4х16 с потайн.гол.ГОСТ17475-80</t>
  </si>
  <si>
    <t>ВИНТ 4Х18 с полук.гол.ГОСТ 10621-80</t>
  </si>
  <si>
    <t>Винт 4Х20 с полук.гол. ГОСТ11650-80</t>
  </si>
  <si>
    <t>Винт 4Х25 с полук.гол.ГОСТ 11650-80</t>
  </si>
  <si>
    <t>Винт 4Х25 с потай.гол.ГОСТ11652-80</t>
  </si>
  <si>
    <t>Винт 6Х10 потай.гол.ГОСТ17475-80</t>
  </si>
  <si>
    <t>Винт 6х30 полукругл. гол.ГОСТ17473-80</t>
  </si>
  <si>
    <t>Винт М5Х20 полук.гол.ГОСТ17473-80</t>
  </si>
  <si>
    <t>Винт3,5х16 потайн голов.ГОСТ11652-80</t>
  </si>
  <si>
    <t>Гайка В 2М4-6Н.8 ст.35 крупный шаг</t>
  </si>
  <si>
    <t>Гвозди 3.5х90</t>
  </si>
  <si>
    <t>Гвозди 3х70</t>
  </si>
  <si>
    <t>Гвозди 4х100 ГОСТ 4028-63 1/45 кг</t>
  </si>
  <si>
    <t>Гвозди 4х120 1/45 кг</t>
  </si>
  <si>
    <t>Гвозди 5х150 ГОСТ 4028-63</t>
  </si>
  <si>
    <t>ГВОЗДЬ 1.2Х20</t>
  </si>
  <si>
    <t>ГВОЗДЬ 2.5X60</t>
  </si>
  <si>
    <t>Винт 4х40 полукруг.головГОСТ 17473-80</t>
  </si>
  <si>
    <t>Шуруп 3Х30</t>
  </si>
  <si>
    <t>Винт 4Х20 с потай.гол.ГОСТ11652-80</t>
  </si>
  <si>
    <t>341/55</t>
  </si>
  <si>
    <t>341/56</t>
  </si>
  <si>
    <t>341/57</t>
  </si>
  <si>
    <t>341/58</t>
  </si>
  <si>
    <t>341/59</t>
  </si>
  <si>
    <t>341/60</t>
  </si>
  <si>
    <t>341/61</t>
  </si>
  <si>
    <t>341/62</t>
  </si>
  <si>
    <t>341/63</t>
  </si>
  <si>
    <t>341/64</t>
  </si>
  <si>
    <t>341/65</t>
  </si>
  <si>
    <t>341/66</t>
  </si>
  <si>
    <t>341/67</t>
  </si>
  <si>
    <t>341/68</t>
  </si>
  <si>
    <t>Шайба А4.04.20 исп.1 кл.1 ГОСТ</t>
  </si>
  <si>
    <t>Шайба для фланц соединений 6.20.II.2.019</t>
  </si>
  <si>
    <t>Шайба М-8 ГОСТ 6402-70</t>
  </si>
  <si>
    <t>Шайба ст.ЗСП 8</t>
  </si>
  <si>
    <t>Шуруп 3х25 с потай.голов. ГОСТ 1145-80</t>
  </si>
  <si>
    <t>Шуруп 3х30 потай.голов. ГОСТ1145-80</t>
  </si>
  <si>
    <t>Шуруп 4х25 с потай.голов.ГОСТ 1145-80</t>
  </si>
  <si>
    <t>Шуруп 4х30 потайн.головкой ГОСТ 1145-80</t>
  </si>
  <si>
    <t>Шуруп 4х40 с полук.гол. ГОСТ 1144-80</t>
  </si>
  <si>
    <t>Шуруп 4х60 с потай.гол. ГОСТ1145-80</t>
  </si>
  <si>
    <t>Шуруп 8Х60 с потай.голов ГОСТ 1145-80</t>
  </si>
  <si>
    <t>ШУРУП-САМОРЕЗ 4х16 ТУ 14-4-1337-85</t>
  </si>
  <si>
    <t>Шурупы 3х13 с полук.гол ГОСТ 17650-80</t>
  </si>
  <si>
    <t>Шурупы 5Х40 пол.гол. ГОСТ 1144-80</t>
  </si>
  <si>
    <t>342/12</t>
  </si>
  <si>
    <t>342/13</t>
  </si>
  <si>
    <t>342/14</t>
  </si>
  <si>
    <t>342/15</t>
  </si>
  <si>
    <t>Болт М10х40 (тонн)</t>
  </si>
  <si>
    <t>ВИНТ 4Х12 ГОСТ 11650-80</t>
  </si>
  <si>
    <t>Гвозди 1.0х16</t>
  </si>
  <si>
    <t>Гвозди 6х200 ГОСТ 4028-63 1/45 кг</t>
  </si>
  <si>
    <t>Автошины (S006)</t>
  </si>
  <si>
    <t>Крепежные элементы (S007, S011)</t>
  </si>
  <si>
    <t>136/18</t>
  </si>
  <si>
    <t>136/22</t>
  </si>
  <si>
    <t>136/26</t>
  </si>
  <si>
    <t>136/17</t>
  </si>
  <si>
    <t>136/12</t>
  </si>
  <si>
    <t>136/25</t>
  </si>
  <si>
    <t>136/14</t>
  </si>
  <si>
    <t>136/24</t>
  </si>
  <si>
    <t>136/1</t>
  </si>
  <si>
    <t>136/4</t>
  </si>
  <si>
    <t>136/5</t>
  </si>
  <si>
    <t>136/6</t>
  </si>
  <si>
    <t>136/8</t>
  </si>
  <si>
    <t>136/9</t>
  </si>
  <si>
    <t>Трансформатор ОМП 4/10 0.67-17.4А 230V</t>
  </si>
  <si>
    <t>ТРАНСФОРМАТОР СТ 3У3 220/110</t>
  </si>
  <si>
    <t>Трансформатор тока ТОЛ 10 600/5</t>
  </si>
  <si>
    <t>Трансформатор ТСВ2.5УХЛ2 380/220/36</t>
  </si>
  <si>
    <t>Трансформатор тока ТОЛ 10 100/5</t>
  </si>
  <si>
    <t>Трансформатор тока ТПЛ-10М 100/5</t>
  </si>
  <si>
    <t>Трансформатор ТСВ-2.5 380/220/36</t>
  </si>
  <si>
    <t>Трансформатор напр. НАМИ-10/95 6000/100</t>
  </si>
  <si>
    <t>Трансформатор ОМП 10/6</t>
  </si>
  <si>
    <t>Трансформатор ОМП-10/10</t>
  </si>
  <si>
    <t>Трансформатор ОМП 4/10</t>
  </si>
  <si>
    <t>Трансформатор ОСМ-0.25 380/5-22-220/24В</t>
  </si>
  <si>
    <t>Трансформатор ОСМ-0.4 220/42/24В</t>
  </si>
  <si>
    <t>Трансформатор ОСМ1-0.25 380/5-22-110/24В</t>
  </si>
  <si>
    <t>160/30</t>
  </si>
  <si>
    <t>160/19</t>
  </si>
  <si>
    <t>160/18</t>
  </si>
  <si>
    <t>160/31</t>
  </si>
  <si>
    <t>160/22</t>
  </si>
  <si>
    <t>160/21</t>
  </si>
  <si>
    <t>160/32</t>
  </si>
  <si>
    <t>160/33</t>
  </si>
  <si>
    <t>160/29</t>
  </si>
  <si>
    <t>160/24</t>
  </si>
  <si>
    <t>160/23</t>
  </si>
  <si>
    <t>160/27</t>
  </si>
  <si>
    <t>160/20</t>
  </si>
  <si>
    <t>160/26</t>
  </si>
  <si>
    <t>160/28</t>
  </si>
  <si>
    <t>160/25</t>
  </si>
  <si>
    <t>160/8</t>
  </si>
  <si>
    <t>160/10</t>
  </si>
  <si>
    <t>160/9</t>
  </si>
  <si>
    <t>160/16</t>
  </si>
  <si>
    <t>160/1</t>
  </si>
  <si>
    <t>ТРАНСФОРМАТОР ОСВМ-0,25-74 220/36</t>
  </si>
  <si>
    <t>Трансформатор ТЗСИ-2.5 380/220/12</t>
  </si>
  <si>
    <t>Трансформатор ТСЗИ-2.5 380/220/36</t>
  </si>
  <si>
    <t>ТРАНСФОРМАТОР ТЛМ-10-1000/5</t>
  </si>
  <si>
    <t>Трансформатор ТОЛ-10 600/5</t>
  </si>
  <si>
    <t>Трансформатор ТПЛ-10М 150/5</t>
  </si>
  <si>
    <t>ТРАНСФОРМАТОР ТСЗИ-2,5-220/127 380В</t>
  </si>
  <si>
    <t>ТРАНСФОРМАТОР ТСЗИ-2,5-220/36 380В</t>
  </si>
  <si>
    <t>Трансформатор ТПЛ-10С-0,5/10Р 400/5 У3</t>
  </si>
  <si>
    <t>Трансформатор напряжения НОМ-10-66 У2</t>
  </si>
  <si>
    <t>Трансформатор напряжения НОМ-6-66 У2</t>
  </si>
  <si>
    <t>Трансформатор НТМИ-6 У3</t>
  </si>
  <si>
    <t>Трансформатор Т-0.66 600/5</t>
  </si>
  <si>
    <t>Трансформатор ТОЛ-10-1-1-0,5 1500/5 У2</t>
  </si>
  <si>
    <t>Трансформатор ТПЛ-10С-0,5/10Р 150/5 У3</t>
  </si>
  <si>
    <t>Трансформатор ТПЛ-10С-0,5/10Р 200/5 У3</t>
  </si>
  <si>
    <t>Трансформатор тока ТОЛ 10 300/5</t>
  </si>
  <si>
    <t>Трансформатор тока ТОЛ-10-1-1 150/5</t>
  </si>
  <si>
    <t>Трансформатор тока ТОЛ-10-1-1 1000/5</t>
  </si>
  <si>
    <t>Трансформатор встр. ТВ110-11-ХЛ2 600/5</t>
  </si>
  <si>
    <t>170/29</t>
  </si>
  <si>
    <t>Шнур соединительный с вилкой</t>
  </si>
  <si>
    <t>338/1</t>
  </si>
  <si>
    <t>338/2</t>
  </si>
  <si>
    <t>338/3</t>
  </si>
  <si>
    <t>338/4</t>
  </si>
  <si>
    <t>338/5</t>
  </si>
  <si>
    <t>338/6</t>
  </si>
  <si>
    <t>338/7</t>
  </si>
  <si>
    <t>338/8</t>
  </si>
  <si>
    <t>338/9</t>
  </si>
  <si>
    <t>338/10</t>
  </si>
  <si>
    <t>338/11</t>
  </si>
  <si>
    <t>338/12</t>
  </si>
  <si>
    <t>338/13</t>
  </si>
  <si>
    <t>338/14</t>
  </si>
  <si>
    <t>338/15</t>
  </si>
  <si>
    <t>338/16</t>
  </si>
  <si>
    <t>338/17</t>
  </si>
  <si>
    <t>338/18</t>
  </si>
  <si>
    <t>338/19</t>
  </si>
  <si>
    <t>338/20</t>
  </si>
  <si>
    <t>338/21</t>
  </si>
  <si>
    <t>338/22</t>
  </si>
  <si>
    <t>338/23</t>
  </si>
  <si>
    <t>338/24</t>
  </si>
  <si>
    <t>338/25</t>
  </si>
  <si>
    <t>338/26</t>
  </si>
  <si>
    <t>338/27</t>
  </si>
  <si>
    <t>338/28</t>
  </si>
  <si>
    <t>338/29</t>
  </si>
  <si>
    <t>338/30</t>
  </si>
  <si>
    <t>338/31</t>
  </si>
  <si>
    <t>338/32</t>
  </si>
  <si>
    <t>338/33</t>
  </si>
  <si>
    <t>338/34</t>
  </si>
  <si>
    <t>338/35</t>
  </si>
  <si>
    <t>338/36</t>
  </si>
  <si>
    <t>338/37</t>
  </si>
  <si>
    <t>338/38</t>
  </si>
  <si>
    <t>338/39</t>
  </si>
  <si>
    <t>338/40</t>
  </si>
  <si>
    <t>338/41</t>
  </si>
  <si>
    <t>338/42</t>
  </si>
  <si>
    <t>338/43</t>
  </si>
  <si>
    <t>338/44</t>
  </si>
  <si>
    <t>338/45</t>
  </si>
  <si>
    <t>338/46</t>
  </si>
  <si>
    <t>338/47</t>
  </si>
  <si>
    <t>338/48</t>
  </si>
  <si>
    <t>338/49</t>
  </si>
  <si>
    <t>338/50</t>
  </si>
  <si>
    <t>338/51</t>
  </si>
  <si>
    <t>338/52</t>
  </si>
  <si>
    <t>338/53</t>
  </si>
  <si>
    <t>338/54</t>
  </si>
  <si>
    <t>338/55</t>
  </si>
  <si>
    <t>338/56</t>
  </si>
  <si>
    <t>338/57</t>
  </si>
  <si>
    <t>338/58</t>
  </si>
  <si>
    <t>338/59</t>
  </si>
  <si>
    <t>338/60</t>
  </si>
  <si>
    <t>338/61</t>
  </si>
  <si>
    <t>338/62</t>
  </si>
  <si>
    <t>338/63</t>
  </si>
  <si>
    <t>338/64</t>
  </si>
  <si>
    <t>338/65</t>
  </si>
  <si>
    <t>338/66</t>
  </si>
  <si>
    <t>338/67</t>
  </si>
  <si>
    <t>338/68</t>
  </si>
  <si>
    <t>338/69</t>
  </si>
  <si>
    <t>338/70</t>
  </si>
  <si>
    <t>338/71</t>
  </si>
  <si>
    <t>338/72</t>
  </si>
  <si>
    <t>338/73</t>
  </si>
  <si>
    <t>338/74</t>
  </si>
  <si>
    <t>338/75</t>
  </si>
  <si>
    <t>338/76</t>
  </si>
  <si>
    <t>338/77</t>
  </si>
  <si>
    <t>338/78</t>
  </si>
  <si>
    <t>338/79</t>
  </si>
  <si>
    <t>338/80</t>
  </si>
  <si>
    <t>338/81</t>
  </si>
  <si>
    <t>338/82</t>
  </si>
  <si>
    <t>338/83</t>
  </si>
  <si>
    <t>338/84</t>
  </si>
  <si>
    <t>338/85</t>
  </si>
  <si>
    <t>338/86</t>
  </si>
  <si>
    <t>338/87</t>
  </si>
  <si>
    <t>338/88</t>
  </si>
  <si>
    <t>338/89</t>
  </si>
  <si>
    <t>338/90</t>
  </si>
  <si>
    <t>338/91</t>
  </si>
  <si>
    <t>338/92</t>
  </si>
  <si>
    <t>338/93</t>
  </si>
  <si>
    <t>338/94</t>
  </si>
  <si>
    <t>338/95</t>
  </si>
  <si>
    <t>338/96</t>
  </si>
  <si>
    <t>338/97</t>
  </si>
  <si>
    <t>338/98</t>
  </si>
  <si>
    <t>338/99</t>
  </si>
  <si>
    <t>338/100</t>
  </si>
  <si>
    <t>338/101</t>
  </si>
  <si>
    <t>338/102</t>
  </si>
  <si>
    <t>338/103</t>
  </si>
  <si>
    <t>338/104</t>
  </si>
  <si>
    <t>338/105</t>
  </si>
  <si>
    <t>338/106</t>
  </si>
  <si>
    <t>338/107</t>
  </si>
  <si>
    <t>338/108</t>
  </si>
  <si>
    <t>338/110</t>
  </si>
  <si>
    <t>338/111</t>
  </si>
  <si>
    <t>338/112</t>
  </si>
  <si>
    <t>338/113</t>
  </si>
  <si>
    <t>338/114</t>
  </si>
  <si>
    <t>338/115</t>
  </si>
  <si>
    <t>338/116</t>
  </si>
  <si>
    <t>338/117</t>
  </si>
  <si>
    <t>338/118</t>
  </si>
  <si>
    <t>338/119</t>
  </si>
  <si>
    <t>338/120</t>
  </si>
  <si>
    <t>338/121</t>
  </si>
  <si>
    <t>338/122</t>
  </si>
  <si>
    <t>338/123</t>
  </si>
  <si>
    <t>338/124</t>
  </si>
  <si>
    <t>338/125</t>
  </si>
  <si>
    <t>338/126</t>
  </si>
  <si>
    <t>338/127</t>
  </si>
  <si>
    <t>338/128</t>
  </si>
  <si>
    <t>338/129</t>
  </si>
  <si>
    <t>338/130</t>
  </si>
  <si>
    <t>338/131</t>
  </si>
  <si>
    <t>338/132</t>
  </si>
  <si>
    <t>338/133</t>
  </si>
  <si>
    <t>338/134</t>
  </si>
  <si>
    <t>338/135</t>
  </si>
  <si>
    <t>338/136</t>
  </si>
  <si>
    <t>338/137</t>
  </si>
  <si>
    <t>338/138</t>
  </si>
  <si>
    <t>338/139</t>
  </si>
  <si>
    <t>338/140</t>
  </si>
  <si>
    <t>338/141</t>
  </si>
  <si>
    <t>338/142</t>
  </si>
  <si>
    <t>338/143</t>
  </si>
  <si>
    <t>338/144</t>
  </si>
  <si>
    <t>338/145</t>
  </si>
  <si>
    <t>338/146</t>
  </si>
  <si>
    <t>338/147</t>
  </si>
  <si>
    <t>338/148</t>
  </si>
  <si>
    <t>338/149</t>
  </si>
  <si>
    <t>338/150</t>
  </si>
  <si>
    <t>338/151</t>
  </si>
  <si>
    <t>338/152</t>
  </si>
  <si>
    <t>338/153</t>
  </si>
  <si>
    <t>338/154</t>
  </si>
  <si>
    <t>338/155</t>
  </si>
  <si>
    <t>338/156</t>
  </si>
  <si>
    <t>338/157</t>
  </si>
  <si>
    <t>338/158</t>
  </si>
  <si>
    <t>338/159</t>
  </si>
  <si>
    <t>338/160</t>
  </si>
  <si>
    <t>338/161</t>
  </si>
  <si>
    <t>338/162</t>
  </si>
  <si>
    <t>338/163</t>
  </si>
  <si>
    <t>338/164</t>
  </si>
  <si>
    <t>338/165</t>
  </si>
  <si>
    <t>338/166</t>
  </si>
  <si>
    <t>338/167</t>
  </si>
  <si>
    <t>338/168</t>
  </si>
  <si>
    <t>338/169</t>
  </si>
  <si>
    <t>338/170</t>
  </si>
  <si>
    <t>338/171</t>
  </si>
  <si>
    <t>338/172</t>
  </si>
  <si>
    <t>338/173</t>
  </si>
  <si>
    <t>338/174</t>
  </si>
  <si>
    <t>338/175</t>
  </si>
  <si>
    <t>338/176</t>
  </si>
  <si>
    <t>338/177</t>
  </si>
  <si>
    <t>ЩИТОК М313-12 УХЛ4</t>
  </si>
  <si>
    <t>Реле 5331 РСВ 01-1 ~110V</t>
  </si>
  <si>
    <t>ВЫКЛЮЧАТЕЛЬ ПАК. ВП З-16 У3</t>
  </si>
  <si>
    <t>ЯЩИК ПРОТЯЖ. К655У1</t>
  </si>
  <si>
    <t>ЯЩИК ЯРВ 9001-10 63А</t>
  </si>
  <si>
    <t>ЯЩИК ЯРВ-9003-50 63А</t>
  </si>
  <si>
    <t>Наконечник медн ТМ150-12-19</t>
  </si>
  <si>
    <t>Наконечник ТМ 240-23-16</t>
  </si>
  <si>
    <t>ВЫКЛЮЧАТЕЛЬ АП 50Б-2МТ У3, 4А</t>
  </si>
  <si>
    <t>Изолятор подвесной U-120</t>
  </si>
  <si>
    <t>ВЫКЛЮЧАТЕЛЬ АП50-3МТ 6.3А</t>
  </si>
  <si>
    <t>ВЫКЛЮЧАТЕЛЬ АП 50Б -2МТ 6,3А У3</t>
  </si>
  <si>
    <t>ВЫКЛЮЧАТЕЛЬ АП50-2МТ 4А</t>
  </si>
  <si>
    <t>ВЫКЛЮЧАТЕЛЬ АП50-2МТУ2 4А IP51</t>
  </si>
  <si>
    <t>Выключатель АП-50Б-3МТ У3 2,5х3,5 2П</t>
  </si>
  <si>
    <t>Коробка КПЛ-20, проходная локальная</t>
  </si>
  <si>
    <t>Муфта соединительная SMOE81524</t>
  </si>
  <si>
    <t>Реле multi 9 TLI 10+1F 16A 250V~ 110V=</t>
  </si>
  <si>
    <t>Реле времени РСВ 13-18 5А</t>
  </si>
  <si>
    <t>Реле напряжения РН-53/60</t>
  </si>
  <si>
    <t>Реле РП-21 24В УХЛ4</t>
  </si>
  <si>
    <t>Реле РПУ-2М-211-1440 У3 24В</t>
  </si>
  <si>
    <t>Реле РПУ-2М-211-1440 У3 48В</t>
  </si>
  <si>
    <t>Реле РПУ-2М-211-6220 У3 110В</t>
  </si>
  <si>
    <t>Реле РСВ-01-1 УХЛ4  ~110V</t>
  </si>
  <si>
    <t>Реле РТ-85 1 УХЛ4</t>
  </si>
  <si>
    <t>Реле РУ-21 0.5А</t>
  </si>
  <si>
    <t>Реле РЭ12-54 У3 16А</t>
  </si>
  <si>
    <t>Реле РТТ-5-10-1 УХЛ4  0,25А</t>
  </si>
  <si>
    <t>Реле ТРН 25 25А</t>
  </si>
  <si>
    <t>Реле РУ-21 0,016А</t>
  </si>
  <si>
    <t>Реле РВ 132 24В</t>
  </si>
  <si>
    <t>Реле РВ134 24В</t>
  </si>
  <si>
    <t>Реле РВ 144 24В</t>
  </si>
  <si>
    <t>Реле промежуточное PHE-44/24 B</t>
  </si>
  <si>
    <t>Контактор КТ-6013 100а</t>
  </si>
  <si>
    <t>СЧЁТЧИК СР4У-И673М 3X100В 3X5А</t>
  </si>
  <si>
    <t>Выключатель АЕ 2043МП-100-00У3-А,50А</t>
  </si>
  <si>
    <t>Выключатель АЕ 2043МП-100-00,У3А,6,3А</t>
  </si>
  <si>
    <t>Выключатель С 16-031</t>
  </si>
  <si>
    <t>ВЫКЛЮЧАТЕЛЬ С14-002 С/П 2-КЛ</t>
  </si>
  <si>
    <t>Коpобка соединительная КП-24-24</t>
  </si>
  <si>
    <t>КОНСОЛЬ КАБЕЛЬНЫЙ К-250</t>
  </si>
  <si>
    <t>КОРОБКА КЛЕММНАЯ КЗНА-08</t>
  </si>
  <si>
    <t>Коробка КЗНА-16 У1</t>
  </si>
  <si>
    <t>КОРОБКА ОТВЕТВИТЕЛЬНАЯ КУВ Ф69мм</t>
  </si>
  <si>
    <t>Коробка КП-48-243342ХЛ1</t>
  </si>
  <si>
    <t>Коробка У-411 3х рожк.</t>
  </si>
  <si>
    <t>Коробка У411 4х рожковая</t>
  </si>
  <si>
    <t>Переходник NIEDAX FT2050.3</t>
  </si>
  <si>
    <t>Реле импульс-е РТД11-01-15-40 220В 0,05А</t>
  </si>
  <si>
    <t>Реле РПУ 2М 211-1440 -110В</t>
  </si>
  <si>
    <t>Реле РПУ 2М 211-6440 380В</t>
  </si>
  <si>
    <t>Реле РПУ 2М 211-6440 УЗ ~110В</t>
  </si>
  <si>
    <t>Реле РПУ-3М -118-У</t>
  </si>
  <si>
    <t>Реле РТЛ-3270 (165,0-270,0А)</t>
  </si>
  <si>
    <t>Реле РТТ 131 УХЛ4 20А</t>
  </si>
  <si>
    <t>Коробка для предох-й 3NP407</t>
  </si>
  <si>
    <t>СКОБА К 1157</t>
  </si>
  <si>
    <t>СТОЙКА 2520ММ К987 У3</t>
  </si>
  <si>
    <t>Трансформатор ТПЛ-10С-У3-100/5-0,5 10Р</t>
  </si>
  <si>
    <t>Тройник к/канала FT 2020.3)</t>
  </si>
  <si>
    <t>Указатель тока АП110 30-0-30А</t>
  </si>
  <si>
    <t>Ящик К 654</t>
  </si>
  <si>
    <t>Ящик ЯПМ-60</t>
  </si>
  <si>
    <t>Аккумулятор 6V 30 PZS 150</t>
  </si>
  <si>
    <t>Муфта эл.магнитн. ЭТМ-082-1А</t>
  </si>
  <si>
    <t>КОРОБКА ОТВ. У994</t>
  </si>
  <si>
    <t>ЯЩИК ЯТП-0,25 220/36В(С10А-1шт+С6А-1шт)</t>
  </si>
  <si>
    <t>КОЛПАЧЕК К-441</t>
  </si>
  <si>
    <t>Полка 1162ц УЗ 354мм</t>
  </si>
  <si>
    <t>Полка 175 мм К 1160 УЗ</t>
  </si>
  <si>
    <t>Полка К1163ц УЗ 444мм</t>
  </si>
  <si>
    <t>РА-4 РАСПОРКА-КРОНШТЕЙН</t>
  </si>
  <si>
    <t>АРМАТУРА СЦЕПНАЯ ПА-4-1</t>
  </si>
  <si>
    <t>СОЕДИНИТЕЛЬ ПЕPЕГОPОДОК К-168</t>
  </si>
  <si>
    <t>Ящик ЯУГ8258 In=40A НКУ.143.141-00</t>
  </si>
  <si>
    <t>Ящик ЯТП-0,25-13У3 220/36</t>
  </si>
  <si>
    <t>Выключатель ВА-2129-340010 63А</t>
  </si>
  <si>
    <t>Ящик ЯТП-0,25-130 У3 220/36 IP54</t>
  </si>
  <si>
    <t>Разрядник РВС -110М</t>
  </si>
  <si>
    <t>Выключатель АЕ 2056 М-100-00У3 80А 380V</t>
  </si>
  <si>
    <t>Выключатель АЕ 2056 ММ-100-00У3 80А 380V</t>
  </si>
  <si>
    <t>Выключатель АЕ2056 МП-100-00У3А 80А 660v</t>
  </si>
  <si>
    <t>Переключатель УП-5313  Ф-521</t>
  </si>
  <si>
    <t>Переключатель УП-5311  С-23</t>
  </si>
  <si>
    <t>Разрядник  РВО-6 У1</t>
  </si>
  <si>
    <t>Разрядник РВН-0,5ну-1</t>
  </si>
  <si>
    <t>Пеpеключатель  УП-5312</t>
  </si>
  <si>
    <t>Источник имп.эл/пит.МИП125-24В</t>
  </si>
  <si>
    <t>Источник имп.эл/пит.МИП125-27В</t>
  </si>
  <si>
    <t>ОПОВЕЩ. СВЕТ. БЛИК-3С-24 24В</t>
  </si>
  <si>
    <t>ВЫКЛЮЧАТЕЛЬ ВА 57-39-340010 20УХЛ3, 400А</t>
  </si>
  <si>
    <t>Блок аккумуляторный (н/м)(PMNN4019A)</t>
  </si>
  <si>
    <t>ВЫКЛЮЧАТЕЛЬ АП 50Б-2МТ-У3, 6,3А</t>
  </si>
  <si>
    <t>Выключатель VS-32-1103 A4 VPS/500V</t>
  </si>
  <si>
    <t>Изолятор ПФ-70</t>
  </si>
  <si>
    <t>Изолятор СН-6</t>
  </si>
  <si>
    <t>Пеpеключатель УП 5316-С334,У3,16А</t>
  </si>
  <si>
    <t>Переключатель ПМО В112222</t>
  </si>
  <si>
    <t>Пост кнопочный CSE-PPL</t>
  </si>
  <si>
    <t>ПОСТ КНОПОЧНЫЙ ПКЕ 212-3 У3, 10А</t>
  </si>
  <si>
    <t>ПОСТ КНОПОЧНЫЙ ПКУ 3-У2, 10А</t>
  </si>
  <si>
    <t>ПРЕДОХРАНИТЕЛЬ ПРС-100-100А</t>
  </si>
  <si>
    <t>Предохранитель НП2-60-10а</t>
  </si>
  <si>
    <t>Предохранитель ПН 0,1-10У3 10кВт</t>
  </si>
  <si>
    <t>ПРЕДОХРАНИТЕЛЬ НПН2-60 40А</t>
  </si>
  <si>
    <t>ПРЕДОХРАНИТЕЛЬ НПН2-60 63А</t>
  </si>
  <si>
    <t>Предохранитель ПР2У4 100-200А</t>
  </si>
  <si>
    <t>ПРЕДОХРАНИТЕЛЬ ПТ 1.2-10-31.5 31.5А</t>
  </si>
  <si>
    <t>ПРЕДОХРАНИТЕЛЬ ПТ 1.2-6-40-31.5У3 40А</t>
  </si>
  <si>
    <t>ПРЕДОХРАНИТЕЛЬ ПТ 1.2-6-50-31.5 У3 50А</t>
  </si>
  <si>
    <t>ПРЕДОХРАНИТЕЛЬ ПТ 1.2-6-80-20У3 80А 6кВт</t>
  </si>
  <si>
    <t>ПРЕДОХРАНИТЕЛЬ ПТ1.2-6-31.5-31.5У 31.5А</t>
  </si>
  <si>
    <t>ПРЕДОХРАНИТЕЛЬ ПТ1.3-10-80-20У3 80А10кВт</t>
  </si>
  <si>
    <t>ПРЕДОХРАНИТЕЛЬ ПТ1.3-6-100-31.5 100А6кВт</t>
  </si>
  <si>
    <t>Разpядник РВО-6</t>
  </si>
  <si>
    <t>Разрядник РВН-0.5ну-1</t>
  </si>
  <si>
    <t>РАЗРЯДНИК РВО -10У1</t>
  </si>
  <si>
    <t>Разъединитель РВО 10/400</t>
  </si>
  <si>
    <t>Разъединитель РВО 10/630</t>
  </si>
  <si>
    <t>Реле РУ-21 0.16А</t>
  </si>
  <si>
    <t>Счетчик СО U-449М 10-40А 220В</t>
  </si>
  <si>
    <t>ТРАНСФОРМАТОР ТМГ-160/6</t>
  </si>
  <si>
    <t>Узел кpепления стойки У-60У2</t>
  </si>
  <si>
    <t>Щит ШОН 72970002</t>
  </si>
  <si>
    <t>Щиток 13366 (4мод)нав.проз. дв+2кл.шины</t>
  </si>
  <si>
    <t>Муфта ТМ60-У5 220V/70А</t>
  </si>
  <si>
    <t>Ящик Я5110-1774УХЛ4 0,5А 380В(1,6А+ПМ12)</t>
  </si>
  <si>
    <t>Ящик ЯУГ 8258-3644 УХЛ4</t>
  </si>
  <si>
    <t>Аппарат ДБИ 700</t>
  </si>
  <si>
    <t>ВЫКЛЮЧАТЕЛЬ АП 50Б-2МТ У3, 1,6A</t>
  </si>
  <si>
    <t>ВЫКЛЮЧАТЕЛЬ АП 50Б-2МТ УЗ 1.6А</t>
  </si>
  <si>
    <t>ВЫКЛЮЧАТЕЛЬ АП50Б-2МТ 63А</t>
  </si>
  <si>
    <t>ИЗОЛЯТОР А-632 0.4КВ</t>
  </si>
  <si>
    <t>Коробка К 3-40 380В25А</t>
  </si>
  <si>
    <t>Реле РТТ-111 0.32А</t>
  </si>
  <si>
    <t>Реле РТТ-111 0.4А</t>
  </si>
  <si>
    <t>Реле РТТ-111 УХЛ4; 10,0А</t>
  </si>
  <si>
    <t>Реле РТТ-211 20А</t>
  </si>
  <si>
    <t>Реле РТТ-211П УХЛ4, 63А</t>
  </si>
  <si>
    <t>Реле РТТ5-10 8.5А</t>
  </si>
  <si>
    <t>РЕЛЕ РУ-21-1 0,05А</t>
  </si>
  <si>
    <t>Пpедохpанитель НПН2-60 25А</t>
  </si>
  <si>
    <t>Выключатель ТС-105 с/п 1 кл 6А</t>
  </si>
  <si>
    <t>Контактор V25D (ПМ12-025-100 25А 380V)</t>
  </si>
  <si>
    <t>КОРОБ ПРЯМОЙ У1098X200X100</t>
  </si>
  <si>
    <t>Коробка взрывозащищенная ОТВЕТВ.КПД25 У1</t>
  </si>
  <si>
    <t>Пеpеключатель УП 5314-с-398</t>
  </si>
  <si>
    <t>Наконечник алюминиевый ТА 240-20-20</t>
  </si>
  <si>
    <t>Наконечник ТАМ 185-16-18</t>
  </si>
  <si>
    <t>Трансформатор ЯТП-0.25/42</t>
  </si>
  <si>
    <t>Наконечник ТА 16-8-5.4</t>
  </si>
  <si>
    <t>ШИНОДЕРЖАТЕЛЬ ШП-1-375А У1</t>
  </si>
  <si>
    <t>171/7</t>
  </si>
  <si>
    <t>Кабель АВВГ 3х6+1х4</t>
  </si>
  <si>
    <t>339/3</t>
  </si>
  <si>
    <t>Кабель АВВГ 3х120+1х35</t>
  </si>
  <si>
    <t>339/8</t>
  </si>
  <si>
    <t>339/9</t>
  </si>
  <si>
    <t>339/10</t>
  </si>
  <si>
    <t>Кабель АВВГ 5х25</t>
  </si>
  <si>
    <t>339/18</t>
  </si>
  <si>
    <t>339/19</t>
  </si>
  <si>
    <t>Кабель АВВГнг-LS 4х16</t>
  </si>
  <si>
    <t>339/21</t>
  </si>
  <si>
    <t>339/22</t>
  </si>
  <si>
    <t>339/23</t>
  </si>
  <si>
    <t>339/24</t>
  </si>
  <si>
    <t>339/25</t>
  </si>
  <si>
    <t>Кабель АВВГнг-LS 4х70</t>
  </si>
  <si>
    <t>КАБЕЛЬ АВВГнг-LS 5х35</t>
  </si>
  <si>
    <t>339/28</t>
  </si>
  <si>
    <t>339/36</t>
  </si>
  <si>
    <t>339/37</t>
  </si>
  <si>
    <t>339/38</t>
  </si>
  <si>
    <t>339/39</t>
  </si>
  <si>
    <t>339/40</t>
  </si>
  <si>
    <t>339/41</t>
  </si>
  <si>
    <t>339/42</t>
  </si>
  <si>
    <t>339/43</t>
  </si>
  <si>
    <t>339/44</t>
  </si>
  <si>
    <t>339/45</t>
  </si>
  <si>
    <t>339/46</t>
  </si>
  <si>
    <t>339/47</t>
  </si>
  <si>
    <t>Кабель АВВГ 2х10</t>
  </si>
  <si>
    <t>КАБЕЛЬ АВВГНГ 2Х25</t>
  </si>
  <si>
    <t>КАБЕЛЬ АВВГнг-LS 5х70</t>
  </si>
  <si>
    <t>Кабель ААШв 3х185-10</t>
  </si>
  <si>
    <t>Кабель АВВГ 3х50+1х25</t>
  </si>
  <si>
    <t>339/51</t>
  </si>
  <si>
    <t>Кабель АВВГнг-LS 5х185</t>
  </si>
  <si>
    <t>339/57</t>
  </si>
  <si>
    <t>Кабель АВВГ 4х185-1</t>
  </si>
  <si>
    <t>339/61</t>
  </si>
  <si>
    <t>339/62</t>
  </si>
  <si>
    <t>339/63</t>
  </si>
  <si>
    <t>339/64</t>
  </si>
  <si>
    <t>339/65</t>
  </si>
  <si>
    <t>КАБЕЛЬ АКВББШВ 10Х2.5</t>
  </si>
  <si>
    <t>КАБЕЛЬ АКВББШВ 19Х2.5</t>
  </si>
  <si>
    <t>339/95</t>
  </si>
  <si>
    <t>339/96</t>
  </si>
  <si>
    <t>Кабель АВВГ-1 4х150</t>
  </si>
  <si>
    <t>Провод АПВ-50</t>
  </si>
  <si>
    <t>340/2</t>
  </si>
  <si>
    <t>Кабель ВБбШнг 3х70</t>
  </si>
  <si>
    <t>340/5</t>
  </si>
  <si>
    <t>340/6</t>
  </si>
  <si>
    <t>Кабель ВВГнг-LS 2х4</t>
  </si>
  <si>
    <t>340/8</t>
  </si>
  <si>
    <t>340/9</t>
  </si>
  <si>
    <t>340/10</t>
  </si>
  <si>
    <t>340/11</t>
  </si>
  <si>
    <t>340/12</t>
  </si>
  <si>
    <t>340/13</t>
  </si>
  <si>
    <t>340/14</t>
  </si>
  <si>
    <t>340/15</t>
  </si>
  <si>
    <t>Кабель КВВГнг-LS 27x1.5</t>
  </si>
  <si>
    <t>Кабель КВВГЭнг LS 19х1,5</t>
  </si>
  <si>
    <t>КАБЕЛЬ КВВГЭнг-LS 4х2,5</t>
  </si>
  <si>
    <t>КАБЕЛЬ КВВГЭнг-LS 7х2,5</t>
  </si>
  <si>
    <t>340/17</t>
  </si>
  <si>
    <t>340/18</t>
  </si>
  <si>
    <t>340/19</t>
  </si>
  <si>
    <t>340/20</t>
  </si>
  <si>
    <t>340/21</t>
  </si>
  <si>
    <t>340/22</t>
  </si>
  <si>
    <t>340/23</t>
  </si>
  <si>
    <t>Кабель МКЭКШвУ 10х2х1</t>
  </si>
  <si>
    <t>Кабель ПвВнг-LS(В) 1х70/16</t>
  </si>
  <si>
    <t>Кабель ВБбШв 3х95</t>
  </si>
  <si>
    <t>Кабель ВВГ 1х2,5-0,66</t>
  </si>
  <si>
    <t>Кабель ВВГ 2х25</t>
  </si>
  <si>
    <t>340/26</t>
  </si>
  <si>
    <t>340/27</t>
  </si>
  <si>
    <t>340/28</t>
  </si>
  <si>
    <t>340/29</t>
  </si>
  <si>
    <t>Кабель ТППэПЗ 10х2х0,5</t>
  </si>
  <si>
    <t>Провод НВМ-4 0.35мм.кв. 600В</t>
  </si>
  <si>
    <t>340/32</t>
  </si>
  <si>
    <t>КАБЕЛЬ ВВГНГ 1Х16</t>
  </si>
  <si>
    <t>340/39</t>
  </si>
  <si>
    <t>340/40</t>
  </si>
  <si>
    <t>340/41</t>
  </si>
  <si>
    <t>340/42</t>
  </si>
  <si>
    <t>340/43</t>
  </si>
  <si>
    <t>340/44</t>
  </si>
  <si>
    <t>340/45</t>
  </si>
  <si>
    <t>340/46</t>
  </si>
  <si>
    <t>340/47</t>
  </si>
  <si>
    <t>340/48</t>
  </si>
  <si>
    <t>340/49</t>
  </si>
  <si>
    <t>340/50</t>
  </si>
  <si>
    <t>Кабель КВВГнг-FRLS 10х1,5</t>
  </si>
  <si>
    <t>Кабель КВВГнг-LS 19х1.5</t>
  </si>
  <si>
    <t>Кабель КВВГнг-LS 5х1.5</t>
  </si>
  <si>
    <t>Кабель КВВГнг-LS 7х1,5</t>
  </si>
  <si>
    <t>Кабель КВВГЭнг LS 10х1,5</t>
  </si>
  <si>
    <t>340/55</t>
  </si>
  <si>
    <t>340/56</t>
  </si>
  <si>
    <t>340/57</t>
  </si>
  <si>
    <t>340/58</t>
  </si>
  <si>
    <t>340/59</t>
  </si>
  <si>
    <t>340/60</t>
  </si>
  <si>
    <t>340/61</t>
  </si>
  <si>
    <t>340/62</t>
  </si>
  <si>
    <t>340/63</t>
  </si>
  <si>
    <t>340/64</t>
  </si>
  <si>
    <t>340/65</t>
  </si>
  <si>
    <t>Кабель КВВГэнг-FRLS 7х4</t>
  </si>
  <si>
    <t>Кабель КВВГэнг-LS 4Х6</t>
  </si>
  <si>
    <t>Кабель КВКБШвнг 14х1,0</t>
  </si>
  <si>
    <t>Кабель КГВЭВнг 19х1</t>
  </si>
  <si>
    <t>Кабель КГВЭВнг 7х1</t>
  </si>
  <si>
    <t>340/68</t>
  </si>
  <si>
    <t>340/69</t>
  </si>
  <si>
    <t>340/70</t>
  </si>
  <si>
    <t>Кабель ПвВнг(В)-LS 1х240/70</t>
  </si>
  <si>
    <t>Кабель ПвВнг(В)-LS 1х300/25 10кВ</t>
  </si>
  <si>
    <t>Кабель ВВГ 1x16</t>
  </si>
  <si>
    <t>340/72</t>
  </si>
  <si>
    <t>340/73</t>
  </si>
  <si>
    <t>Кабель ТПВнг 10х2х0,5</t>
  </si>
  <si>
    <t>Провод ПВ 4х25</t>
  </si>
  <si>
    <t>340/76</t>
  </si>
  <si>
    <t>340/77</t>
  </si>
  <si>
    <t>340/78</t>
  </si>
  <si>
    <t>340/79</t>
  </si>
  <si>
    <t>340/80</t>
  </si>
  <si>
    <t>340/81</t>
  </si>
  <si>
    <t>340/82</t>
  </si>
  <si>
    <t>340/83</t>
  </si>
  <si>
    <t>340/84</t>
  </si>
  <si>
    <t>340/85</t>
  </si>
  <si>
    <t>Кабель Герда-КВ 14х2х1,0</t>
  </si>
  <si>
    <t>КАБЕЛЬ ГЕРДА-КВК(МКЭКШВ-ОЭ)7Х2Х1</t>
  </si>
  <si>
    <t>Кабель Герда-КВнг 5х(2х1,0)Э</t>
  </si>
  <si>
    <t>Кабель КВБбШв 14х0,75</t>
  </si>
  <si>
    <t>КАБЕЛЬ КВББШВ 5Х1.0</t>
  </si>
  <si>
    <t>340/87</t>
  </si>
  <si>
    <t>340/88</t>
  </si>
  <si>
    <t>340/89</t>
  </si>
  <si>
    <t>340/90</t>
  </si>
  <si>
    <t>340/91</t>
  </si>
  <si>
    <t>340/92</t>
  </si>
  <si>
    <t>340/93</t>
  </si>
  <si>
    <t>340/94</t>
  </si>
  <si>
    <t>340/95</t>
  </si>
  <si>
    <t>340/96</t>
  </si>
  <si>
    <t>340/97</t>
  </si>
  <si>
    <t>340/98</t>
  </si>
  <si>
    <t>340/99</t>
  </si>
  <si>
    <t>340/101</t>
  </si>
  <si>
    <t>340/102</t>
  </si>
  <si>
    <t>340/103</t>
  </si>
  <si>
    <t>340/104</t>
  </si>
  <si>
    <t>340/105</t>
  </si>
  <si>
    <t>340/106</t>
  </si>
  <si>
    <t>340/107</t>
  </si>
  <si>
    <t>340/108</t>
  </si>
  <si>
    <t>340/109</t>
  </si>
  <si>
    <t>340/110</t>
  </si>
  <si>
    <t>340/111</t>
  </si>
  <si>
    <t>340/112</t>
  </si>
  <si>
    <t>340/113</t>
  </si>
  <si>
    <t>340/114</t>
  </si>
  <si>
    <t>340/115</t>
  </si>
  <si>
    <t>340/116</t>
  </si>
  <si>
    <t>340/117</t>
  </si>
  <si>
    <t>340/118</t>
  </si>
  <si>
    <t>340/119</t>
  </si>
  <si>
    <t>КАБЕЛЬ КВББШВ 7X1.0</t>
  </si>
  <si>
    <t>КАБЕЛЬ КВББШВ 7X1.5</t>
  </si>
  <si>
    <t>Кабель КВБбШв 7х6</t>
  </si>
  <si>
    <t>КАБЕЛЬ КВВБГ 10Х1.0</t>
  </si>
  <si>
    <t>КАБЕЛЬ КВВБГ 10Х1.5</t>
  </si>
  <si>
    <t>КАБЕЛЬ КВВБГ 4X1.5</t>
  </si>
  <si>
    <t>КАБЕЛЬ КВВБГ 5Х1</t>
  </si>
  <si>
    <t>Кабель КВВГ 27х1.0</t>
  </si>
  <si>
    <t>КАБЕЛЬ КВВГ 4X2.5</t>
  </si>
  <si>
    <t>340/121</t>
  </si>
  <si>
    <t>340/122</t>
  </si>
  <si>
    <t>340/123</t>
  </si>
  <si>
    <t>340/124</t>
  </si>
  <si>
    <t>340/125</t>
  </si>
  <si>
    <t>340/126</t>
  </si>
  <si>
    <t>340/127</t>
  </si>
  <si>
    <t>340/128</t>
  </si>
  <si>
    <t>340/129</t>
  </si>
  <si>
    <t>340/130</t>
  </si>
  <si>
    <t>340/131</t>
  </si>
  <si>
    <t>340/132</t>
  </si>
  <si>
    <t>340/133</t>
  </si>
  <si>
    <t>340/134</t>
  </si>
  <si>
    <t>340/135</t>
  </si>
  <si>
    <t>340/136</t>
  </si>
  <si>
    <t>340/137</t>
  </si>
  <si>
    <t>340/138</t>
  </si>
  <si>
    <t>340/139</t>
  </si>
  <si>
    <t>340/140</t>
  </si>
  <si>
    <t>340/141</t>
  </si>
  <si>
    <t>340/142</t>
  </si>
  <si>
    <t>Кабель КВВГнг 14х1.5</t>
  </si>
  <si>
    <t>Кабель КВВГнг-LS 19х2,5</t>
  </si>
  <si>
    <t>Кабель КВВГ 4х1,0</t>
  </si>
  <si>
    <t>Кабель КВВГнг-LS 4х6</t>
  </si>
  <si>
    <t>Кабель КВВГЭ 10х1,0</t>
  </si>
  <si>
    <t>Кабель КВВГэ 19х1</t>
  </si>
  <si>
    <t>КАБЕЛЬ КВВГЭ 4Х1</t>
  </si>
  <si>
    <t>Кабель КВВГэ 4х4</t>
  </si>
  <si>
    <t>340/145</t>
  </si>
  <si>
    <t>340/146</t>
  </si>
  <si>
    <t>340/147</t>
  </si>
  <si>
    <t>340/148</t>
  </si>
  <si>
    <t>340/149</t>
  </si>
  <si>
    <t>340/150</t>
  </si>
  <si>
    <t>340/151</t>
  </si>
  <si>
    <t>Кабель КВВГЭнг 14х2,5</t>
  </si>
  <si>
    <t>Кабель КВВГэнг 27х1.0</t>
  </si>
  <si>
    <t>Кабель КВВГэнг 7х1.0</t>
  </si>
  <si>
    <t>Кабель КВВГЭнг-FRLS 19х1,5</t>
  </si>
  <si>
    <t>340/153</t>
  </si>
  <si>
    <t>340/154</t>
  </si>
  <si>
    <t>340/155</t>
  </si>
  <si>
    <t>340/156</t>
  </si>
  <si>
    <t>340/157</t>
  </si>
  <si>
    <t>340/158</t>
  </si>
  <si>
    <t>340/159</t>
  </si>
  <si>
    <t>Кабель КВВГЭнг-LS 14х1,5</t>
  </si>
  <si>
    <t>КАБЕЛЬ КВВГЭнг-LS 7х6</t>
  </si>
  <si>
    <t>340/161</t>
  </si>
  <si>
    <t>340/162</t>
  </si>
  <si>
    <t>340/163</t>
  </si>
  <si>
    <t>340/164</t>
  </si>
  <si>
    <t>Кабель КВВГЭ-хл 14х1,5</t>
  </si>
  <si>
    <t>Кабель КВВГЭ-ХЛ 27х1,5</t>
  </si>
  <si>
    <t>340/166</t>
  </si>
  <si>
    <t>340/167</t>
  </si>
  <si>
    <t>340/169</t>
  </si>
  <si>
    <t>340/170</t>
  </si>
  <si>
    <t>340/171</t>
  </si>
  <si>
    <t>340/172</t>
  </si>
  <si>
    <t>Кабель КВКБШв нг 4х1</t>
  </si>
  <si>
    <t>Кабель КВКБШВнг 19х1</t>
  </si>
  <si>
    <t>Кабель КГВВнг-LS 10х1.5</t>
  </si>
  <si>
    <t>Кабель КГВВнг-LS 14х1.5</t>
  </si>
  <si>
    <t>Кабель КГВВнг-LS 3х0,75</t>
  </si>
  <si>
    <t>340/175</t>
  </si>
  <si>
    <t>340/176</t>
  </si>
  <si>
    <t>340/177</t>
  </si>
  <si>
    <t>340/178</t>
  </si>
  <si>
    <t>340/179</t>
  </si>
  <si>
    <t>Кабель КГВВнг-LS 7х2,5</t>
  </si>
  <si>
    <t>Кабель КГВЭВнг 27х1</t>
  </si>
  <si>
    <t>Кабель КГВЭВнг 27х2,5</t>
  </si>
  <si>
    <t>Кабель КГВЭВнг 37х1</t>
  </si>
  <si>
    <t>340/181</t>
  </si>
  <si>
    <t>340/182</t>
  </si>
  <si>
    <t>340/183</t>
  </si>
  <si>
    <t>Кабель КММ 3х0.12</t>
  </si>
  <si>
    <t>Кабель КМПВЭнг-LS 24х1</t>
  </si>
  <si>
    <t>Кабель КМПВЭнг-LS 4х0,75</t>
  </si>
  <si>
    <t>340/192</t>
  </si>
  <si>
    <t>Кабель КВВБГ 37х1,0</t>
  </si>
  <si>
    <t>340/198</t>
  </si>
  <si>
    <t>340/199</t>
  </si>
  <si>
    <t>340/200</t>
  </si>
  <si>
    <t>340/201</t>
  </si>
  <si>
    <t>Кабель КВКБШв 4х1,0</t>
  </si>
  <si>
    <t>Кабель МКВЭКбШв 4х2х0,75</t>
  </si>
  <si>
    <t>340/203</t>
  </si>
  <si>
    <t>340/204</t>
  </si>
  <si>
    <t>340/205</t>
  </si>
  <si>
    <t>340/206</t>
  </si>
  <si>
    <t>340/207</t>
  </si>
  <si>
    <t>340/208</t>
  </si>
  <si>
    <t>Кабель МКШ 3х0.35</t>
  </si>
  <si>
    <t>Кабель МКШ 5х0.35</t>
  </si>
  <si>
    <t>Кабель МКШ 7х0.75</t>
  </si>
  <si>
    <t>340/210</t>
  </si>
  <si>
    <t>340/211</t>
  </si>
  <si>
    <t>340/212</t>
  </si>
  <si>
    <t>340/213</t>
  </si>
  <si>
    <t>340/214</t>
  </si>
  <si>
    <t>340/215</t>
  </si>
  <si>
    <t>340/216</t>
  </si>
  <si>
    <t>КАБЕЛЬ МКЭШВНГ 4X2X1</t>
  </si>
  <si>
    <t>Кабель МКЭШВ-ОЭ 4х2х1,0 НГ</t>
  </si>
  <si>
    <t>Кабель РВШЭ-1 2х1х0.5</t>
  </si>
  <si>
    <t>Кабель МКЭКШВ 10х2х1,0</t>
  </si>
  <si>
    <t>Кабель МКЭКШВ 10х2х0,75</t>
  </si>
  <si>
    <t>Кабель МКЭКШВ 4х2х0,5</t>
  </si>
  <si>
    <t>340/219</t>
  </si>
  <si>
    <t>340/220</t>
  </si>
  <si>
    <t>340/221</t>
  </si>
  <si>
    <t>340/222</t>
  </si>
  <si>
    <t>Провод телеф.ТСВ 30х2х0,4</t>
  </si>
  <si>
    <t>КАБЕЛЬ КВББШВ 14X2.5</t>
  </si>
  <si>
    <t>КАБЕЛЬ КВББШВ 27Х2,5</t>
  </si>
  <si>
    <t>КАБЕЛЬ КВВБГ 27Х1,0</t>
  </si>
  <si>
    <t>340/224</t>
  </si>
  <si>
    <t>340/225</t>
  </si>
  <si>
    <t>340/226</t>
  </si>
  <si>
    <t>340/227</t>
  </si>
  <si>
    <t>340/228</t>
  </si>
  <si>
    <t>340/229</t>
  </si>
  <si>
    <t>340/230</t>
  </si>
  <si>
    <t>340/231</t>
  </si>
  <si>
    <t>340/232</t>
  </si>
  <si>
    <t>340/233</t>
  </si>
  <si>
    <t>340/234</t>
  </si>
  <si>
    <t>340/235</t>
  </si>
  <si>
    <t>340/236</t>
  </si>
  <si>
    <t>340/237</t>
  </si>
  <si>
    <t>КАБЕЛЬ КВВГ 5X1.5</t>
  </si>
  <si>
    <t>КАБЕЛЬ КВВГНГ 10Х2,5</t>
  </si>
  <si>
    <t>КАБЕЛЬ КВВГНГ 14Х2,5</t>
  </si>
  <si>
    <t>КАБЕЛЬ КВВГНГ -LS 14Х1.5</t>
  </si>
  <si>
    <t>КАБЕЛЬ КВВГНГ -LS 7Х1.5</t>
  </si>
  <si>
    <t>КАБЕЛЬ КВВГЭНГ 4Х2,5</t>
  </si>
  <si>
    <t>340/239</t>
  </si>
  <si>
    <t>Кабель ТЗПАШп 7х4х1,2</t>
  </si>
  <si>
    <t>340/241</t>
  </si>
  <si>
    <t>Кабель КССПЭфВ5 4х2х0,52</t>
  </si>
  <si>
    <t>340/244</t>
  </si>
  <si>
    <t>340/245</t>
  </si>
  <si>
    <t>340/246</t>
  </si>
  <si>
    <t>340/247</t>
  </si>
  <si>
    <t>340/248</t>
  </si>
  <si>
    <t>КАБЕЛЬ РПШ 5X1.5</t>
  </si>
  <si>
    <t>Кабель телефонный ТСВнг 41х2х0,5</t>
  </si>
  <si>
    <t>Кабель ТПВ 20х2х0.5</t>
  </si>
  <si>
    <t>Кабель ТПВнг  50х2х0.5</t>
  </si>
  <si>
    <t>340/254</t>
  </si>
  <si>
    <t>340/255</t>
  </si>
  <si>
    <t>ПРОВОД ПВ1-1.5(СИНИЙ)</t>
  </si>
  <si>
    <t>Провод ПВ-1х10</t>
  </si>
  <si>
    <t>340/261</t>
  </si>
  <si>
    <t>340/262</t>
  </si>
  <si>
    <t>Провод ПВ-1 16</t>
  </si>
  <si>
    <t>340/264</t>
  </si>
  <si>
    <t>ПРОВОД ПВ-1 0,5</t>
  </si>
  <si>
    <t>340/271</t>
  </si>
  <si>
    <t>340/272</t>
  </si>
  <si>
    <t>340/273</t>
  </si>
  <si>
    <t>Кабель ВСЭК 5х2мм</t>
  </si>
  <si>
    <t>Кабель КВББШВ нг 14х1.5</t>
  </si>
  <si>
    <t>340/278</t>
  </si>
  <si>
    <t>Кабель ССС-25G 7 жил сечение ЕМ 0,127мм</t>
  </si>
  <si>
    <t>340/280</t>
  </si>
  <si>
    <t>340/281</t>
  </si>
  <si>
    <t>340/282</t>
  </si>
  <si>
    <t>340/283</t>
  </si>
  <si>
    <t>Кабель КССПВ 4х2х0.52мм</t>
  </si>
  <si>
    <t>Кабель КТФЭ 3х1.0</t>
  </si>
  <si>
    <t>М</t>
  </si>
  <si>
    <t>340/285</t>
  </si>
  <si>
    <t>Кабель МКШ 10х0,75</t>
  </si>
  <si>
    <t>340/287</t>
  </si>
  <si>
    <t>КАБЕЛЬ МКШ 2Х0.75</t>
  </si>
  <si>
    <t>340/290</t>
  </si>
  <si>
    <t>340/291</t>
  </si>
  <si>
    <t>340/292</t>
  </si>
  <si>
    <t>340/293</t>
  </si>
  <si>
    <t>340/294</t>
  </si>
  <si>
    <t>340/295</t>
  </si>
  <si>
    <t>340/296</t>
  </si>
  <si>
    <t>340/297</t>
  </si>
  <si>
    <t>340/298</t>
  </si>
  <si>
    <t>340/299</t>
  </si>
  <si>
    <t>340/300</t>
  </si>
  <si>
    <t>340/301</t>
  </si>
  <si>
    <t>340/302</t>
  </si>
  <si>
    <t>340/303</t>
  </si>
  <si>
    <t>340/304</t>
  </si>
  <si>
    <t>340/305</t>
  </si>
  <si>
    <t>КАБЕЛЬ МКЭКШВ 10х2х1,0</t>
  </si>
  <si>
    <t>КАБЕЛЬ МКЭКШВ 7X2X0.75</t>
  </si>
  <si>
    <t>КАБЕЛЬ МКЭКШВ 7X2X1</t>
  </si>
  <si>
    <t>Кабель МКэКШв 7х2х0.75</t>
  </si>
  <si>
    <t>КАБЕЛЬ МКЭКШВНГ 10X2X0.75</t>
  </si>
  <si>
    <t>КАБЕЛЬ МКЭКШВНГ 4X2X1</t>
  </si>
  <si>
    <t>КАБЕЛЬ МКЭКШВНГ 7X2X1.0</t>
  </si>
  <si>
    <t>340/307</t>
  </si>
  <si>
    <t>340/308</t>
  </si>
  <si>
    <t>340/309</t>
  </si>
  <si>
    <t>340/310</t>
  </si>
  <si>
    <t>340/311</t>
  </si>
  <si>
    <t>340/312</t>
  </si>
  <si>
    <t>340/313</t>
  </si>
  <si>
    <t>КАБЕЛЬ МКЭШ 5X0.5</t>
  </si>
  <si>
    <t>КАБЕЛЬ МКЭШ 5X0.75</t>
  </si>
  <si>
    <t>Кабель МКЭШВ 10х2х1,0</t>
  </si>
  <si>
    <t>Кабель МКЭШВ 5х2х1,0</t>
  </si>
  <si>
    <t>Кабель КТФЭ 7х1,0</t>
  </si>
  <si>
    <t>340/318</t>
  </si>
  <si>
    <t>340/319</t>
  </si>
  <si>
    <t>340/320</t>
  </si>
  <si>
    <t>340/321</t>
  </si>
  <si>
    <t>340/322</t>
  </si>
  <si>
    <t>340/323</t>
  </si>
  <si>
    <t>340/324</t>
  </si>
  <si>
    <t>340/325</t>
  </si>
  <si>
    <t>340/326</t>
  </si>
  <si>
    <t>340/329</t>
  </si>
  <si>
    <t>340/330</t>
  </si>
  <si>
    <t>340/331</t>
  </si>
  <si>
    <t>340/332</t>
  </si>
  <si>
    <t>340/333</t>
  </si>
  <si>
    <t>340/334</t>
  </si>
  <si>
    <t>340/335</t>
  </si>
  <si>
    <t>340/336</t>
  </si>
  <si>
    <t>340/337</t>
  </si>
  <si>
    <t>340/338</t>
  </si>
  <si>
    <t>340/339</t>
  </si>
  <si>
    <t>340/340</t>
  </si>
  <si>
    <t>340/341</t>
  </si>
  <si>
    <t>340/342</t>
  </si>
  <si>
    <t>340/343</t>
  </si>
  <si>
    <t>Кабель ТСВ 30х2х0,4</t>
  </si>
  <si>
    <t>Кабель ТСВ 30х2х0,5</t>
  </si>
  <si>
    <t>Кабель ТПВ 10х2х0,5</t>
  </si>
  <si>
    <t>Кабель ТПП 30х2х0,4</t>
  </si>
  <si>
    <t>Кабель ТППэп 100х2х0,5</t>
  </si>
  <si>
    <t>Кабель ТППэпБГ 10х2х0,5</t>
  </si>
  <si>
    <t>Кабель ТППэп 20х2х0,5</t>
  </si>
  <si>
    <t>Кабель ТППэп 30х2х0,5</t>
  </si>
  <si>
    <t>Кабель ТППэп 50х2х0,4</t>
  </si>
  <si>
    <t>340/345</t>
  </si>
  <si>
    <t>340/346</t>
  </si>
  <si>
    <t>340/347</t>
  </si>
  <si>
    <t>340/348</t>
  </si>
  <si>
    <t>340/349</t>
  </si>
  <si>
    <t>340/350</t>
  </si>
  <si>
    <t>340/351</t>
  </si>
  <si>
    <t>Кабель ТППКШВ 20х2х0,64</t>
  </si>
  <si>
    <t>КАБЕЛЬ ТППЭП 10X2X0.5 -200В</t>
  </si>
  <si>
    <t>КАБЕЛЬ ТППэп 10х2х0,5</t>
  </si>
  <si>
    <t>КАБЕЛЬ ТППЭП 10х2х0,7</t>
  </si>
  <si>
    <t>340/353</t>
  </si>
  <si>
    <t>340/354</t>
  </si>
  <si>
    <t>КАБЕЛЬ ТППЭП 10Х2Х0.5</t>
  </si>
  <si>
    <t>340/357</t>
  </si>
  <si>
    <t>340/358</t>
  </si>
  <si>
    <t>340/359</t>
  </si>
  <si>
    <t>340/360</t>
  </si>
  <si>
    <t>340/361</t>
  </si>
  <si>
    <t>340/362</t>
  </si>
  <si>
    <t>340/363</t>
  </si>
  <si>
    <t>КАБЕЛЬ ТППЭП 50X2X0.5</t>
  </si>
  <si>
    <t>КАБЕЛЬ ТППэпБГ 30х2х0,5</t>
  </si>
  <si>
    <t>Кабель ТППэПЗ 20х2х0,5</t>
  </si>
  <si>
    <t>Кабель ТППэПЗ 30х2х0,5</t>
  </si>
  <si>
    <t>340/369</t>
  </si>
  <si>
    <t>340/370</t>
  </si>
  <si>
    <t>Провод МГШВ 0,20</t>
  </si>
  <si>
    <t>Провод НВМ-4 0.35мм²  600В</t>
  </si>
  <si>
    <t>340/374</t>
  </si>
  <si>
    <t>340/375</t>
  </si>
  <si>
    <t>340/379</t>
  </si>
  <si>
    <t>340/380</t>
  </si>
  <si>
    <t>340/381</t>
  </si>
  <si>
    <t>340/382</t>
  </si>
  <si>
    <t>340/383</t>
  </si>
  <si>
    <t>340/384</t>
  </si>
  <si>
    <t>340/385</t>
  </si>
  <si>
    <t>340/386</t>
  </si>
  <si>
    <t>340/387</t>
  </si>
  <si>
    <t>340/388</t>
  </si>
  <si>
    <t>340/389</t>
  </si>
  <si>
    <t>340/390</t>
  </si>
  <si>
    <t>340/391</t>
  </si>
  <si>
    <t>340/392</t>
  </si>
  <si>
    <t>340/393</t>
  </si>
  <si>
    <t>340/394</t>
  </si>
  <si>
    <t>340/395</t>
  </si>
  <si>
    <t>340/396</t>
  </si>
  <si>
    <t>340/397</t>
  </si>
  <si>
    <t>340/398</t>
  </si>
  <si>
    <t>340/399</t>
  </si>
  <si>
    <t>340/400</t>
  </si>
  <si>
    <t>ПРОВОД ТРВ 2Х0.5</t>
  </si>
  <si>
    <t>ПРОВОД ТРП 2Х0.5</t>
  </si>
  <si>
    <t>КАБЕЛЬ КТФЭ 3Х1.5</t>
  </si>
  <si>
    <t>КАБЕЛЬ МКЭКШВ 4Х2Х1.5</t>
  </si>
  <si>
    <t>КАБЕЛЬ МКЭКШВНГ 7Х2Х1,0</t>
  </si>
  <si>
    <t>340/407</t>
  </si>
  <si>
    <t>ПРОВОД ППВ 2Х1.5</t>
  </si>
  <si>
    <t>340/412</t>
  </si>
  <si>
    <t>Кабель МКВЭКбШв 10х2х0,75</t>
  </si>
  <si>
    <t>340/415</t>
  </si>
  <si>
    <t>340/416</t>
  </si>
  <si>
    <t>340/417</t>
  </si>
  <si>
    <t>340/418</t>
  </si>
  <si>
    <t>340/419</t>
  </si>
  <si>
    <t>340/420</t>
  </si>
  <si>
    <t>340/421</t>
  </si>
  <si>
    <t>340/422</t>
  </si>
  <si>
    <t>340/423</t>
  </si>
  <si>
    <t>340/424</t>
  </si>
  <si>
    <t>340/425</t>
  </si>
  <si>
    <t>340/426</t>
  </si>
  <si>
    <t>Кабель КМПЭВ 3х1</t>
  </si>
  <si>
    <t>Кабель КМПЭВ 2х1</t>
  </si>
  <si>
    <t>Кабель КВВГнг-FRLS 27х1,5</t>
  </si>
  <si>
    <t>Кабель МКШ 3х0,75</t>
  </si>
  <si>
    <t>Кабель КВВБГ 7х1,5</t>
  </si>
  <si>
    <t>Кабель КВВГЭнг(А)FRLS 10Х6</t>
  </si>
  <si>
    <t>Кабель КВВГЭнг(А)LS 14Х1,5</t>
  </si>
  <si>
    <t>Кабель КВВГЭнг(А)LS 4Х1,5</t>
  </si>
  <si>
    <t>Кабель КВВГэнг(A)-FRLS 10х2,5</t>
  </si>
  <si>
    <t>153/12</t>
  </si>
  <si>
    <t>КАБЕЛЬ АВВГ 3X50+1X25</t>
  </si>
  <si>
    <t>154/1</t>
  </si>
  <si>
    <t>154/5</t>
  </si>
  <si>
    <t>154/12</t>
  </si>
  <si>
    <t>Кабель АВБбШв 3х70+1х35</t>
  </si>
  <si>
    <t>Кабель АВБбШв 4х4-0.66</t>
  </si>
  <si>
    <t>Кабель АВРБ 2х35(ож)-0.66</t>
  </si>
  <si>
    <t>170/16</t>
  </si>
  <si>
    <t>170/31</t>
  </si>
  <si>
    <t>170/8</t>
  </si>
  <si>
    <t>170/4</t>
  </si>
  <si>
    <t>Кабель АВВГ-1 3х6.0+1х4.0</t>
  </si>
  <si>
    <t>Кабель АВВГз 3х35+1х16</t>
  </si>
  <si>
    <t>Кабель АВВГнг 3х6</t>
  </si>
  <si>
    <t>171/10</t>
  </si>
  <si>
    <t>171/1</t>
  </si>
  <si>
    <t>171/5</t>
  </si>
  <si>
    <t>Кабель АВВГ 3х10+1х6</t>
  </si>
  <si>
    <t>171/8</t>
  </si>
  <si>
    <t>171/15</t>
  </si>
  <si>
    <t>171/16</t>
  </si>
  <si>
    <t>171/81</t>
  </si>
  <si>
    <t>171/82</t>
  </si>
  <si>
    <t>171/117</t>
  </si>
  <si>
    <t>171/2</t>
  </si>
  <si>
    <t>171/6</t>
  </si>
  <si>
    <t>171/13</t>
  </si>
  <si>
    <t>171/14</t>
  </si>
  <si>
    <t>Кабель АВВГ-П 4х2.5(ож)-0.66</t>
  </si>
  <si>
    <t>Кабель АВРБ 2х4</t>
  </si>
  <si>
    <t>Кабель ЭНГЕх-1 2.2/220-44.0</t>
  </si>
  <si>
    <t>Кабель ЭНГКЕх-1 1.97/220 49.2</t>
  </si>
  <si>
    <t>КАБЕЛЬ АВВГ 3X4+1X2.5(ОЖ)</t>
  </si>
  <si>
    <t>Кабель АВВГ 3х10-1</t>
  </si>
  <si>
    <t>Кабель АВВГ 3х50+1х35(ож)</t>
  </si>
  <si>
    <t>Кабель АВВГнг 1х10-0,66</t>
  </si>
  <si>
    <t>Кабель АВВГнг 3х16+1х10</t>
  </si>
  <si>
    <t>339/1</t>
  </si>
  <si>
    <t>339/2</t>
  </si>
  <si>
    <t>Кабель NK Cables RF 1/2</t>
  </si>
  <si>
    <t>КАБЕЛЬ АВВГ 2X2.5</t>
  </si>
  <si>
    <t>339/4</t>
  </si>
  <si>
    <t>339/5</t>
  </si>
  <si>
    <t>339/6</t>
  </si>
  <si>
    <t>339/7</t>
  </si>
  <si>
    <t>Кабель АВВГ 3х70+1х35</t>
  </si>
  <si>
    <t>КАБЕЛЬ АВВГ 5х16</t>
  </si>
  <si>
    <t>339/11</t>
  </si>
  <si>
    <t>339/12</t>
  </si>
  <si>
    <t>339/13</t>
  </si>
  <si>
    <t>339/14</t>
  </si>
  <si>
    <t>339/15</t>
  </si>
  <si>
    <t>339/16</t>
  </si>
  <si>
    <t>339/17</t>
  </si>
  <si>
    <t>КАБЕЛЬ АВВГЗ 3X2.5</t>
  </si>
  <si>
    <t>КАБЕЛЬ АВВГЗ 3X4-0.66</t>
  </si>
  <si>
    <t>КАБЕЛЬ АВВГЗ 3X6</t>
  </si>
  <si>
    <t>КАБЕЛЬ АВВГЗ 3х16+1х10</t>
  </si>
  <si>
    <t>КАБЕЛЬ АВВГНГ 3X10</t>
  </si>
  <si>
    <t>Кабель АВВГнг-LS 2х35</t>
  </si>
  <si>
    <t>339/20</t>
  </si>
  <si>
    <t>Кабель АВВГнг-LS 4х6</t>
  </si>
  <si>
    <t>339/26</t>
  </si>
  <si>
    <t>339/27</t>
  </si>
  <si>
    <t>Кабель ААШв 3х120(ож)-0.66</t>
  </si>
  <si>
    <t>Кабель АВВГ 2х50</t>
  </si>
  <si>
    <t>339/29</t>
  </si>
  <si>
    <t>339/30</t>
  </si>
  <si>
    <t>339/31</t>
  </si>
  <si>
    <t>339/32</t>
  </si>
  <si>
    <t>339/33</t>
  </si>
  <si>
    <t>339/34</t>
  </si>
  <si>
    <t>339/35</t>
  </si>
  <si>
    <t>Кабель АВВГ 3х2,5</t>
  </si>
  <si>
    <t>Кабель АВВГз 3х4(ож)</t>
  </si>
  <si>
    <t>Кабель АВВГ 3х10</t>
  </si>
  <si>
    <t>339/48</t>
  </si>
  <si>
    <t>339/49</t>
  </si>
  <si>
    <t>339/50</t>
  </si>
  <si>
    <t>КАБЕЛЬ АВВГ3X6-1</t>
  </si>
  <si>
    <t>Кабель АВВГнг-LS 4х35</t>
  </si>
  <si>
    <t>339/52</t>
  </si>
  <si>
    <t>339/53</t>
  </si>
  <si>
    <t>339/54</t>
  </si>
  <si>
    <t>339/55</t>
  </si>
  <si>
    <t>Кабель ААБлу3х120 1кВ</t>
  </si>
  <si>
    <t>Кабель АВБбШв 2х70</t>
  </si>
  <si>
    <t>339/58</t>
  </si>
  <si>
    <t>339/59</t>
  </si>
  <si>
    <t>339/60</t>
  </si>
  <si>
    <t>Кабель АВВГ 5х50(ож)-1</t>
  </si>
  <si>
    <t>КАБЕЛЬ АВВГ 1Х16-1</t>
  </si>
  <si>
    <t>339/66</t>
  </si>
  <si>
    <t>339/67</t>
  </si>
  <si>
    <t>339/68</t>
  </si>
  <si>
    <t>339/69</t>
  </si>
  <si>
    <t>КАБЕЛЬ АКВББШВ 7Х2.5</t>
  </si>
  <si>
    <t>Кабель АКВВБГ 27х2.5</t>
  </si>
  <si>
    <t>Кабель АКВВГЭнг-LS 4х6</t>
  </si>
  <si>
    <t>339/72</t>
  </si>
  <si>
    <t>339/73</t>
  </si>
  <si>
    <t>339/74</t>
  </si>
  <si>
    <t>339/75</t>
  </si>
  <si>
    <t>339/76</t>
  </si>
  <si>
    <t>339/77</t>
  </si>
  <si>
    <t>339/78</t>
  </si>
  <si>
    <t>339/79</t>
  </si>
  <si>
    <t>339/80</t>
  </si>
  <si>
    <t>339/81</t>
  </si>
  <si>
    <t>339/82</t>
  </si>
  <si>
    <t>339/83</t>
  </si>
  <si>
    <t>339/84</t>
  </si>
  <si>
    <t>339/85</t>
  </si>
  <si>
    <t>339/86</t>
  </si>
  <si>
    <t>339/87</t>
  </si>
  <si>
    <t>339/88</t>
  </si>
  <si>
    <t>339/89</t>
  </si>
  <si>
    <t>339/90</t>
  </si>
  <si>
    <t>339/91</t>
  </si>
  <si>
    <t>339/92</t>
  </si>
  <si>
    <t>339/93</t>
  </si>
  <si>
    <t>339/94</t>
  </si>
  <si>
    <t>Кабель АКВВБГ 10х2,5</t>
  </si>
  <si>
    <t>Кабель АКВВБГ 14х2.5</t>
  </si>
  <si>
    <t>Кабель АКВВБГ 7х2,5</t>
  </si>
  <si>
    <t>Кабель АКВВГ 4х4</t>
  </si>
  <si>
    <t>Кабель АКВВГ 7х2,5</t>
  </si>
  <si>
    <t>Кабель АКВВБГ 4х2,5</t>
  </si>
  <si>
    <t>КАБЕЛЬ АКВББШВ 19X2.5</t>
  </si>
  <si>
    <t>КАБЕЛЬ АКВВГЗ 5Х4,0</t>
  </si>
  <si>
    <t>Провод  АПВ 2,5</t>
  </si>
  <si>
    <t>Провод АПВ 1х25</t>
  </si>
  <si>
    <t>Провод АПВ 1х4</t>
  </si>
  <si>
    <t>Провод АПВ 1х50</t>
  </si>
  <si>
    <t>Провод АППВ 2Х2,5</t>
  </si>
  <si>
    <t>Кабель ААШнг-10 3х150</t>
  </si>
  <si>
    <t>Кабель ААШнг-10 3х240</t>
  </si>
  <si>
    <t>Электроматериалы (S008)</t>
  </si>
  <si>
    <t>153/14</t>
  </si>
  <si>
    <t>Кабель КВВГ 10х1.5</t>
  </si>
  <si>
    <t>171/105</t>
  </si>
  <si>
    <t>171/90</t>
  </si>
  <si>
    <t>171/107</t>
  </si>
  <si>
    <t>171/61</t>
  </si>
  <si>
    <t>171/86</t>
  </si>
  <si>
    <t>171/34</t>
  </si>
  <si>
    <t>171/35</t>
  </si>
  <si>
    <t>171/36</t>
  </si>
  <si>
    <t>171/65</t>
  </si>
  <si>
    <t>171/39</t>
  </si>
  <si>
    <t>171/44</t>
  </si>
  <si>
    <t>171/48</t>
  </si>
  <si>
    <t>171/92</t>
  </si>
  <si>
    <t>КАБЕЛЬ РК 75-9-13</t>
  </si>
  <si>
    <t>Кабель КМС-1</t>
  </si>
  <si>
    <t>Кабель МКЭШ 2х0,35</t>
  </si>
  <si>
    <t>Кабель МКЭШ 5х0,35</t>
  </si>
  <si>
    <t>Кабель ТППВнг 10х2х0.5</t>
  </si>
  <si>
    <t>Кабель ТПВ 10х2х0,4</t>
  </si>
  <si>
    <t>Кабель ТПВ 50х2х0,4</t>
  </si>
  <si>
    <t>Кабель ТППэп 100х2х0,4</t>
  </si>
  <si>
    <t>ПРОВОД НВМ 1X0.75</t>
  </si>
  <si>
    <t>339/56</t>
  </si>
  <si>
    <t>339/70</t>
  </si>
  <si>
    <t>339/71</t>
  </si>
  <si>
    <t>Кабель АКВБбШв 27х2.5</t>
  </si>
  <si>
    <t>Кабель АКВБбШв 4х4</t>
  </si>
  <si>
    <t>340/1</t>
  </si>
  <si>
    <t>Кабель ВББШВ 4х185</t>
  </si>
  <si>
    <t>340/3</t>
  </si>
  <si>
    <t>340/4</t>
  </si>
  <si>
    <t>КАБЕЛЬ ВВГ 4Х50-ОЖ0.66</t>
  </si>
  <si>
    <t>КАБЕЛЬ ВВГ 5х16</t>
  </si>
  <si>
    <t>340/7</t>
  </si>
  <si>
    <t>КАБЕЛЬ ГЕРДА КВКНГ 7X(2X0.75) Э</t>
  </si>
  <si>
    <t>340/16</t>
  </si>
  <si>
    <t>Кабель КВПЭФ-5е 2х2х0,52</t>
  </si>
  <si>
    <t>340/24</t>
  </si>
  <si>
    <t>340/25</t>
  </si>
  <si>
    <t>Кабель КНР 1х1,5</t>
  </si>
  <si>
    <t>Кабель КНРэ 37х1.5</t>
  </si>
  <si>
    <t>340/30</t>
  </si>
  <si>
    <t>340/31</t>
  </si>
  <si>
    <t>Провод ПРН-1х2,5</t>
  </si>
  <si>
    <t>КАБЕЛЬ ВББШВ-1 5Х10</t>
  </si>
  <si>
    <t>340/33</t>
  </si>
  <si>
    <t>340/34</t>
  </si>
  <si>
    <t>340/35</t>
  </si>
  <si>
    <t>340/36</t>
  </si>
  <si>
    <t>340/37</t>
  </si>
  <si>
    <t>340/38</t>
  </si>
  <si>
    <t>КАБЕЛЬ ВРБГ 2Х35</t>
  </si>
  <si>
    <t>КАБЕЛЬ ВРБГ 3Х2.5+1Х1.5</t>
  </si>
  <si>
    <t>Кабель N2XSETN 3x50RM/16 6/10kv</t>
  </si>
  <si>
    <t>КАБЕЛЬ ВББШВ 4Х25 ОЖ 1</t>
  </si>
  <si>
    <t>Кабель КГ-Хл 3х120+1х35</t>
  </si>
  <si>
    <t>340/51</t>
  </si>
  <si>
    <t>340/52</t>
  </si>
  <si>
    <t>340/53</t>
  </si>
  <si>
    <t>340/54</t>
  </si>
  <si>
    <t>Кабель КВВГЭнг-FRLS 10х1,5</t>
  </si>
  <si>
    <t>КАБЕЛЬ КВВГЭНГ-FRLS 7Х1,5</t>
  </si>
  <si>
    <t>340/66</t>
  </si>
  <si>
    <t>340/67</t>
  </si>
  <si>
    <t>Кабель МКЭШв 2х2х0,75</t>
  </si>
  <si>
    <t>Кабель ОМЗКГМ-50-01-0,7-4-(7.0)</t>
  </si>
  <si>
    <t>340/71</t>
  </si>
  <si>
    <t>КАБЕЛЬ ТЗАББШП 27X4X1.2 (ТЗБАШП)</t>
  </si>
  <si>
    <t>340/74</t>
  </si>
  <si>
    <t>340/75</t>
  </si>
  <si>
    <t>Кабель COAXKC 75-7F</t>
  </si>
  <si>
    <t>Кабель волоконно-опт ОКБ-М8Т-50-0,7</t>
  </si>
  <si>
    <t>340/86</t>
  </si>
  <si>
    <t>Кабель КВББШв 5х1.5</t>
  </si>
  <si>
    <t>340/120</t>
  </si>
  <si>
    <t>Кабель КВВГ нг 52х1.5</t>
  </si>
  <si>
    <t>340/143</t>
  </si>
  <si>
    <t>340/144</t>
  </si>
  <si>
    <t>КАБЕЛЬ КВВГЭ10Х1.5</t>
  </si>
  <si>
    <t>340/152</t>
  </si>
  <si>
    <t>Кабель КВВГЭнг-FRLS 4х2,5</t>
  </si>
  <si>
    <t>340/160</t>
  </si>
  <si>
    <t>Кабель КВВГЭ-ХЛ 10х1,5</t>
  </si>
  <si>
    <t>340/165</t>
  </si>
  <si>
    <t>Кабель КВВГЭ-ХЛ 5х1,5</t>
  </si>
  <si>
    <t>340/173</t>
  </si>
  <si>
    <t>340/174</t>
  </si>
  <si>
    <t>Кабель КГВВнг-LS 5х0,75</t>
  </si>
  <si>
    <t>КАБЕЛЬ КГВВНГ-LS 7Х1.5</t>
  </si>
  <si>
    <t>340/180</t>
  </si>
  <si>
    <t>Кабель КИПЭВ 2х2х0,6</t>
  </si>
  <si>
    <t>340/184</t>
  </si>
  <si>
    <t>340/185</t>
  </si>
  <si>
    <t>340/187</t>
  </si>
  <si>
    <t>340/188</t>
  </si>
  <si>
    <t>340/189</t>
  </si>
  <si>
    <t>340/190</t>
  </si>
  <si>
    <t>340/191</t>
  </si>
  <si>
    <t>Кабель КМПВЭнг-LS 7х0,75</t>
  </si>
  <si>
    <t>КАБЕЛЬ КВББШВ 27Х1,0</t>
  </si>
  <si>
    <t>Кабель КВБбШв 4х1,0</t>
  </si>
  <si>
    <t>Кабель КВБбШВ 10х1,0</t>
  </si>
  <si>
    <t>340/193</t>
  </si>
  <si>
    <t>340/194</t>
  </si>
  <si>
    <t>340/195</t>
  </si>
  <si>
    <t>340/196</t>
  </si>
  <si>
    <t>340/197</t>
  </si>
  <si>
    <t>Кабель КВВГнг 7х1,0</t>
  </si>
  <si>
    <t>Кабель КВВГнг -LS 7х1,5</t>
  </si>
  <si>
    <t>340/202</t>
  </si>
  <si>
    <t>Кабель МКШ 10х0.35</t>
  </si>
  <si>
    <t>340/209</t>
  </si>
  <si>
    <t>Кабель МКЭКШВ 7х(2х0,75)э</t>
  </si>
  <si>
    <t>340/217</t>
  </si>
  <si>
    <t>340/218</t>
  </si>
  <si>
    <t>Кабель МКЭШВ 2х2х0.5</t>
  </si>
  <si>
    <t>Патч-корд литой cat 5e UTP 5m 4PR</t>
  </si>
  <si>
    <t>340/223</t>
  </si>
  <si>
    <t>КАБЕЛЬ КВВБГ 7Х1.5</t>
  </si>
  <si>
    <t>340/238</t>
  </si>
  <si>
    <t>Кабель ТЗАШП 52х4х0,9</t>
  </si>
  <si>
    <t>340/240</t>
  </si>
  <si>
    <t>Кабель КВП-5е 2х2х0,52</t>
  </si>
  <si>
    <t>340/242</t>
  </si>
  <si>
    <t>340/243</t>
  </si>
  <si>
    <t>Кабель РВШЭ-1 1х2х0,5</t>
  </si>
  <si>
    <t>Кабель РПШ 10х1.5</t>
  </si>
  <si>
    <t>340/249</t>
  </si>
  <si>
    <t>340/250</t>
  </si>
  <si>
    <t>340/251</t>
  </si>
  <si>
    <t>340/252</t>
  </si>
  <si>
    <t>340/253</t>
  </si>
  <si>
    <t>Провод ПВВ 1,0</t>
  </si>
  <si>
    <t>Провод ПГВА 0,5</t>
  </si>
  <si>
    <t>340/256</t>
  </si>
  <si>
    <t>340/257</t>
  </si>
  <si>
    <t>340/258</t>
  </si>
  <si>
    <t>340/259</t>
  </si>
  <si>
    <t>340/260</t>
  </si>
  <si>
    <t>Провод ПВ-3  1х1,0</t>
  </si>
  <si>
    <t>ПРОВОД ПГ-1 х0,5</t>
  </si>
  <si>
    <t>Провод ПТФФГЭ-ха 2х1.5</t>
  </si>
  <si>
    <t>ПРОВОД ТСВ 10X2X0.4</t>
  </si>
  <si>
    <t>ПРОВОД ТСВ 20X2X0.4</t>
  </si>
  <si>
    <t>340/263</t>
  </si>
  <si>
    <t>Шнур ШТ-6</t>
  </si>
  <si>
    <t>340/265</t>
  </si>
  <si>
    <t>340/266</t>
  </si>
  <si>
    <t>340/267</t>
  </si>
  <si>
    <t>340/268</t>
  </si>
  <si>
    <t>340/269</t>
  </si>
  <si>
    <t>Эмальпровод ПЭТ-155 0,315</t>
  </si>
  <si>
    <t>Эмальпровод ПЭТВ-2 1,06</t>
  </si>
  <si>
    <t>Эмальпровод ПЭТВ-2 1,18</t>
  </si>
  <si>
    <t>ЭМАЛЬПРОВОД ПЭТВ -2 0.6</t>
  </si>
  <si>
    <t>ЭМАЛЬПРОВОД ПЭТВ-2 0.6</t>
  </si>
  <si>
    <t>340/274</t>
  </si>
  <si>
    <t>340/275</t>
  </si>
  <si>
    <t>340/276</t>
  </si>
  <si>
    <t>340/277</t>
  </si>
  <si>
    <t>Кабель КМС-2</t>
  </si>
  <si>
    <t>340/279</t>
  </si>
  <si>
    <t>Кабель КСПЗП 1х4х1,2</t>
  </si>
  <si>
    <t>340/284</t>
  </si>
  <si>
    <t>340/286</t>
  </si>
  <si>
    <t>Кабель МКШ 14х0.75</t>
  </si>
  <si>
    <t>340/288</t>
  </si>
  <si>
    <t>340/289</t>
  </si>
  <si>
    <t>КАБЕЛЬ МКШ 7X0.35</t>
  </si>
  <si>
    <t>340/306</t>
  </si>
  <si>
    <t>Кабель МКЭКШВу 4х(2х0.75)э</t>
  </si>
  <si>
    <t>340/314</t>
  </si>
  <si>
    <t>340/315</t>
  </si>
  <si>
    <t>340/316</t>
  </si>
  <si>
    <t>340/317</t>
  </si>
  <si>
    <t>КАБЕЛЬ МРМПЭБ 1х2х1,2</t>
  </si>
  <si>
    <t>Кабель МРМПЭБ 2х1.2мм</t>
  </si>
  <si>
    <t>Провод П-274</t>
  </si>
  <si>
    <t>КАБЕЛЬ ТЕЛ ТППЭП 50Х2Х0.5</t>
  </si>
  <si>
    <t>340/328</t>
  </si>
  <si>
    <t>Кабель ТСВ 20х2х0.4</t>
  </si>
  <si>
    <t>340/344</t>
  </si>
  <si>
    <t>Кабель ТППэпБГ 20х2х0,5</t>
  </si>
  <si>
    <t>340/352</t>
  </si>
  <si>
    <t>Кабель ТППэп 10х2х0.4</t>
  </si>
  <si>
    <t>340/355</t>
  </si>
  <si>
    <t>340/356</t>
  </si>
  <si>
    <t>Кабель ТППэп 200х2х0,5</t>
  </si>
  <si>
    <t>Кабель ТППэп 20х2х0,4</t>
  </si>
  <si>
    <t>340/364</t>
  </si>
  <si>
    <t>340/365</t>
  </si>
  <si>
    <t>340/366</t>
  </si>
  <si>
    <t>340/367</t>
  </si>
  <si>
    <t>340/368</t>
  </si>
  <si>
    <t>Кабель ЭКБ-ДПС-Д-04Г</t>
  </si>
  <si>
    <t>КАБЕЛЬ ЭКБ-ДПС-Д-08Г-08 стекл-й оптов-й</t>
  </si>
  <si>
    <t>Провод МГШВ 0,75</t>
  </si>
  <si>
    <t>340/371</t>
  </si>
  <si>
    <t>340/372</t>
  </si>
  <si>
    <t>340/373</t>
  </si>
  <si>
    <t>Провод термоэлектрод.ПТГВ-М 1х0,75+1х1,5</t>
  </si>
  <si>
    <t>340/376</t>
  </si>
  <si>
    <t>340/377</t>
  </si>
  <si>
    <t>340/378</t>
  </si>
  <si>
    <t>Провод ТРП 2Х0.5</t>
  </si>
  <si>
    <t>КАБЕЛЬ ТППэП 20х2х0,5</t>
  </si>
  <si>
    <t>Эликс-кабель СПЛ-06-4М 50/125 оптич-й</t>
  </si>
  <si>
    <t>340/401</t>
  </si>
  <si>
    <t>340/402</t>
  </si>
  <si>
    <t>340/403</t>
  </si>
  <si>
    <t>340/404</t>
  </si>
  <si>
    <t>340/405</t>
  </si>
  <si>
    <t>340/406</t>
  </si>
  <si>
    <t>КАБЕЛЬ МКЭШВНГ 4Х2Х1.5</t>
  </si>
  <si>
    <t>КАБЕЛЬ МРМПЭ 2X1.2</t>
  </si>
  <si>
    <t>КАБЕЛЬ ТППШнг 10х2х0,64</t>
  </si>
  <si>
    <t>340/408</t>
  </si>
  <si>
    <t>340/409</t>
  </si>
  <si>
    <t>340/410</t>
  </si>
  <si>
    <t>340/411</t>
  </si>
  <si>
    <t>ПРОВОД ТСВ 20Х2Х0,5</t>
  </si>
  <si>
    <t>Кабель коаксиальный RG-58, 50 Ом</t>
  </si>
  <si>
    <t>Провод МВП 1х0,5</t>
  </si>
  <si>
    <t>340/413</t>
  </si>
  <si>
    <t>340/414</t>
  </si>
  <si>
    <t>Кабель МКЭКШВ 10х(2х0,75)э</t>
  </si>
  <si>
    <t>Кабель ССС-9G коммун.9 многож-х прово-в</t>
  </si>
  <si>
    <t>340/427</t>
  </si>
  <si>
    <t>340/428</t>
  </si>
  <si>
    <t>Кабель КВВГЭнг-FRLS 7х2,5</t>
  </si>
  <si>
    <t>162/8</t>
  </si>
  <si>
    <t>Лист асбоцементный ПЛОСКИЙ 6ММ</t>
  </si>
  <si>
    <t>М2</t>
  </si>
  <si>
    <t>162/6</t>
  </si>
  <si>
    <t>БЛОК ДВЕРНОЙ ДО 21Х10</t>
  </si>
  <si>
    <t>343/8</t>
  </si>
  <si>
    <t>Котел битумоварочный СО-152</t>
  </si>
  <si>
    <t>Строительные материалы (S010, S017)</t>
  </si>
  <si>
    <t>162/15</t>
  </si>
  <si>
    <t>Флюс сварочный АН-47</t>
  </si>
  <si>
    <t>341/4</t>
  </si>
  <si>
    <t>341/5</t>
  </si>
  <si>
    <t>341/6</t>
  </si>
  <si>
    <t>341/7</t>
  </si>
  <si>
    <t>341/8</t>
  </si>
  <si>
    <t>341/9</t>
  </si>
  <si>
    <t>341/10</t>
  </si>
  <si>
    <t>341/11</t>
  </si>
  <si>
    <t>341/13</t>
  </si>
  <si>
    <t>341/15</t>
  </si>
  <si>
    <t>Проволока сварочная СВ 06Х19Н9Т ф-1,6 мм</t>
  </si>
  <si>
    <t>Проволока сварочная СВ06Х19Н9Т ф-2мм</t>
  </si>
  <si>
    <t>Сварочная проволока Св08Г2С-О d-3,0мм</t>
  </si>
  <si>
    <t>Флюс Ф-34А (для сварки алюмин сплавов)</t>
  </si>
  <si>
    <t>Электроды АНО-4 Э46 Ф-3мм</t>
  </si>
  <si>
    <t>Электроды АНО-4 Э46 Ф-4мм</t>
  </si>
  <si>
    <t>Электроды МР-3 ф-4,0мм</t>
  </si>
  <si>
    <t>Электроды ОЗС-4 Э46 Ф-4мм</t>
  </si>
  <si>
    <t>Электроды ЦТ-15 ф-4мм Э-08Х19Н10Г2Б</t>
  </si>
  <si>
    <t>Электроды УОНИ 13/55 Ф-3мм Э50А</t>
  </si>
  <si>
    <t>341/52</t>
  </si>
  <si>
    <t>341/53</t>
  </si>
  <si>
    <t>341/54</t>
  </si>
  <si>
    <t>Флюс сварочный АНК-18</t>
  </si>
  <si>
    <t>Флюс сварочный ФК-235</t>
  </si>
  <si>
    <t>341/71</t>
  </si>
  <si>
    <t>Электроды Э42А УОНИ 13/45 ф 2,5мм</t>
  </si>
  <si>
    <t>342/10</t>
  </si>
  <si>
    <t>342/11</t>
  </si>
  <si>
    <t>Проволока сварочная d-3мм 08Г2С</t>
  </si>
  <si>
    <t>Проволока стальная н/у d-0,8 мм</t>
  </si>
  <si>
    <t>341/3</t>
  </si>
  <si>
    <t>Коуш 6899 24мм</t>
  </si>
  <si>
    <t>341/69</t>
  </si>
  <si>
    <t>341/70</t>
  </si>
  <si>
    <t>Коуш 6899В 0.9мм</t>
  </si>
  <si>
    <t>Коуш 6899В 20 мм</t>
  </si>
  <si>
    <t>342/1</t>
  </si>
  <si>
    <t>342/2</t>
  </si>
  <si>
    <t>342/4</t>
  </si>
  <si>
    <t>342/5</t>
  </si>
  <si>
    <t>342/6</t>
  </si>
  <si>
    <t>342/7</t>
  </si>
  <si>
    <t>342/8</t>
  </si>
  <si>
    <t>342/9</t>
  </si>
  <si>
    <t>Канат стальной ф 20 мм ГВКН-1860</t>
  </si>
  <si>
    <t>КАНАТ СТАЛЬНОЙ Ф 20ММ ГВНР</t>
  </si>
  <si>
    <t>КАНАТ СТАЛЬНОЙ 21мм ГОСТ 2688-80</t>
  </si>
  <si>
    <t>Канат стальной ф 21.5 мм</t>
  </si>
  <si>
    <t>Канат стальной ф 22,5 мм ГОСТ 2688-80</t>
  </si>
  <si>
    <t>Канат стальной ф 23,5 мм</t>
  </si>
  <si>
    <t>Канат стальной ф 23,5 мм ГВКНР-1860</t>
  </si>
  <si>
    <t>КАНАТ СТАЛЬНОЙ Ф 25.5</t>
  </si>
  <si>
    <t>КАНАТ СТАЛЬНОЙ Ф 28ММ ГВНРТ</t>
  </si>
  <si>
    <t>342/16</t>
  </si>
  <si>
    <t>Крюк чалочный 2т</t>
  </si>
  <si>
    <t>Электроды</t>
  </si>
  <si>
    <t>Канаты</t>
  </si>
  <si>
    <t>341/1</t>
  </si>
  <si>
    <t>341/2</t>
  </si>
  <si>
    <t>АРМАТУРА Ф 10ММ СТ.35ГС</t>
  </si>
  <si>
    <t>КРУГ Ф12мм ст.О9Г2С (в мотках)</t>
  </si>
  <si>
    <t>341/16</t>
  </si>
  <si>
    <t>341/17</t>
  </si>
  <si>
    <t>ЛИСТ АЛЮМИНИЕВЫЙ РУЛОН.0.7мм ВД1АМ</t>
  </si>
  <si>
    <t>ЛИСТ АЛЮМИНИЕВЫЙ 0.8мм ВД1А</t>
  </si>
  <si>
    <t>Лист</t>
  </si>
  <si>
    <t>137/74</t>
  </si>
  <si>
    <t>137/68</t>
  </si>
  <si>
    <t>137/72</t>
  </si>
  <si>
    <t>137/73</t>
  </si>
  <si>
    <t>Насос 18МП32х6 дв.МО225-М2 55/2930</t>
  </si>
  <si>
    <t>НАСОС АС65-50-200</t>
  </si>
  <si>
    <t>Насос КМХ65-40-200 дв.АИР160S2У2 15/2940</t>
  </si>
  <si>
    <t>Насос СД 25/14С-04 3кВт/1410об/мин</t>
  </si>
  <si>
    <t>137/55</t>
  </si>
  <si>
    <t>137/41</t>
  </si>
  <si>
    <t>137/42</t>
  </si>
  <si>
    <t>137/65</t>
  </si>
  <si>
    <t>137/47</t>
  </si>
  <si>
    <t>137/48</t>
  </si>
  <si>
    <t>Насос 18МП32х6 55кВт/2960об/мин</t>
  </si>
  <si>
    <t>Насос 28МТ 45х8 двиг. М080S2 160/2950</t>
  </si>
  <si>
    <t>Насос S-35 V-200-11/00 1.5/1410 об/мин</t>
  </si>
  <si>
    <t>Насос НКУ90 двиг. АИР180S4УЗ 22/1465</t>
  </si>
  <si>
    <t>Насос СВК-100/50 37кВт/1470об/мин</t>
  </si>
  <si>
    <t>Насос25Е80зав.468,453,452двигМО200,М-2</t>
  </si>
  <si>
    <t>137/24</t>
  </si>
  <si>
    <t>137/25</t>
  </si>
  <si>
    <t>137/26</t>
  </si>
  <si>
    <t>Насос 6Ш35а 2В100L2У2,5 ВЗИ 5,5/2840</t>
  </si>
  <si>
    <t>Насос 6Ш35а дв.МО112МК2 5.5/2900</t>
  </si>
  <si>
    <t>Насос АСV100-250Р МАМ 11/1450</t>
  </si>
  <si>
    <t>137/23</t>
  </si>
  <si>
    <t>137/29</t>
  </si>
  <si>
    <t>Насос К8-18У3,1 1,5кВт/2850об/мин</t>
  </si>
  <si>
    <t>Насос К45/30 АИРМ 7.5/2950</t>
  </si>
  <si>
    <t>137/30</t>
  </si>
  <si>
    <t>137/32</t>
  </si>
  <si>
    <t>137/33</t>
  </si>
  <si>
    <t>137/34</t>
  </si>
  <si>
    <t>137/36</t>
  </si>
  <si>
    <t>137/61</t>
  </si>
  <si>
    <t>137/62</t>
  </si>
  <si>
    <t>Насос КМН80-65-175 дв.15/2940</t>
  </si>
  <si>
    <t>Насос КС-20/110</t>
  </si>
  <si>
    <t>Насос НВ-18</t>
  </si>
  <si>
    <t>Насос НГ 1.6/1.6</t>
  </si>
  <si>
    <t>Насос ЦНС 38-44</t>
  </si>
  <si>
    <t>Насос Х65-50-250 дв.АИР100L2-5.5/2850</t>
  </si>
  <si>
    <t>Насос Х90/33А дв.4АМ180М2У3 30кВт/2940</t>
  </si>
  <si>
    <t>343/1</t>
  </si>
  <si>
    <t>343/2</t>
  </si>
  <si>
    <t>343/3</t>
  </si>
  <si>
    <t>Насос вертикальный шламовый ВШН-150</t>
  </si>
  <si>
    <t>Насос шестеренчатый НШ-32 У-3(В-3)Л</t>
  </si>
  <si>
    <t>Насос НРШ 25/5</t>
  </si>
  <si>
    <t>343/13</t>
  </si>
  <si>
    <t>343/14</t>
  </si>
  <si>
    <t>343/15</t>
  </si>
  <si>
    <t>343/16</t>
  </si>
  <si>
    <t>343/17</t>
  </si>
  <si>
    <t>343/18</t>
  </si>
  <si>
    <t>343/19</t>
  </si>
  <si>
    <t>343/20</t>
  </si>
  <si>
    <t>343/21</t>
  </si>
  <si>
    <t>Насос 12Е32 двиг.МО12М2 7,5кВт2900об/мин</t>
  </si>
  <si>
    <t>Насос ВК-4614 двиг.4АА2М80А4У3 0,55кВт</t>
  </si>
  <si>
    <t>Насос НПЛ 16-32/6.3 УХЛ 4</t>
  </si>
  <si>
    <t>Насос ПР12,5/02/5 двиг.4АМХ90L4УЗ 2,2кВт</t>
  </si>
  <si>
    <t>Насос ТУР 200х90 двиг.А355L4 250/1485</t>
  </si>
  <si>
    <t>НасосDRO(PRC)80/400двиг.ASA160М-4 11квт</t>
  </si>
  <si>
    <t>НасосРДП200-150-600двиг.MIB4315S80-4</t>
  </si>
  <si>
    <t>НасосЦНС38х44двиг.АИРМ132М 2у3 11квт2910</t>
  </si>
  <si>
    <t>Насос 1.3Т 12.5/10 Д1В3 ВАО824У2</t>
  </si>
  <si>
    <t>343/31</t>
  </si>
  <si>
    <t>343/32</t>
  </si>
  <si>
    <t>Насос 18МП32х3 дв.МО180М2 30/2930</t>
  </si>
  <si>
    <t>Насос ЦНСА 180-85 дв.АМН225М4У3 75/1470</t>
  </si>
  <si>
    <t>343/41</t>
  </si>
  <si>
    <t>343/42</t>
  </si>
  <si>
    <t>343/43</t>
  </si>
  <si>
    <t>343/44</t>
  </si>
  <si>
    <t>343/45</t>
  </si>
  <si>
    <t>343/46</t>
  </si>
  <si>
    <t>343/47</t>
  </si>
  <si>
    <t>343/48</t>
  </si>
  <si>
    <t>343/49</t>
  </si>
  <si>
    <t>343/50</t>
  </si>
  <si>
    <t>343/51</t>
  </si>
  <si>
    <t>343/52</t>
  </si>
  <si>
    <t>343/53</t>
  </si>
  <si>
    <t>343/54</t>
  </si>
  <si>
    <t>343/55</t>
  </si>
  <si>
    <t>343/56</t>
  </si>
  <si>
    <t>343/57</t>
  </si>
  <si>
    <t>343/58</t>
  </si>
  <si>
    <t>343/59</t>
  </si>
  <si>
    <t>343/60</t>
  </si>
  <si>
    <t>343/61</t>
  </si>
  <si>
    <t>Нас.НД2.5 2500/10к</t>
  </si>
  <si>
    <t>Насос Х20/30 2,2 кВт/2870об/мин</t>
  </si>
  <si>
    <t>Насос 18П32.6/ЦНС Г-60х198</t>
  </si>
  <si>
    <t>Насос АС 125-100-400</t>
  </si>
  <si>
    <t>Насос консольный ЦК 65-50-160/К-20/30/</t>
  </si>
  <si>
    <t>Насос НД 1.0-25/40К14</t>
  </si>
  <si>
    <t>Насос НД1.0 2500/10</t>
  </si>
  <si>
    <t>Насос НД2.5-1000/10-К14А дв.4АМ90L4У3</t>
  </si>
  <si>
    <t>Насос СД 160/45 37/1470 5А200М4У3</t>
  </si>
  <si>
    <t>Насос СДВ 80/18</t>
  </si>
  <si>
    <t>Насос СЖ100/40 дв.АИР180S4У3 22/1465</t>
  </si>
  <si>
    <t>Насос СЖ80/32 дв.4АМУ60S4У2 15/1430</t>
  </si>
  <si>
    <t>Насос Х65-50-125 5,5кВт/2850об/мин</t>
  </si>
  <si>
    <t>Насос Х65-50-125Д-С дв.АИР-5,5кВт.</t>
  </si>
  <si>
    <t>Насос ЦНС 60х99</t>
  </si>
  <si>
    <t>Насос ЦНС-38-44</t>
  </si>
  <si>
    <t>Насос ЦНС38-44 дв.АО-11кВт</t>
  </si>
  <si>
    <t>Насос ЦНСг 60-198 18МП32х6 55кВт/2930</t>
  </si>
  <si>
    <t>Насос ЦНСг13-70 дв.АИРХМ132М2У3</t>
  </si>
  <si>
    <t>Насос ЦНСГ 60-198 55кВт/2940об/мин</t>
  </si>
  <si>
    <t>Насос ЭЦВ 6-16-110 9/3000</t>
  </si>
  <si>
    <t>Насосы</t>
  </si>
  <si>
    <t>Двигатели</t>
  </si>
  <si>
    <t>137/43</t>
  </si>
  <si>
    <t xml:space="preserve"> Двигатель ВВН1-1,5УХЛ4.АИРМ112М4у3 5,5квт</t>
  </si>
  <si>
    <t>140/27</t>
  </si>
  <si>
    <t>140/19</t>
  </si>
  <si>
    <t>140/21</t>
  </si>
  <si>
    <t>140/1</t>
  </si>
  <si>
    <t>140/5</t>
  </si>
  <si>
    <t>140/11</t>
  </si>
  <si>
    <t>140/12</t>
  </si>
  <si>
    <t>140/24</t>
  </si>
  <si>
    <t>140/14</t>
  </si>
  <si>
    <t>Двигатель эл.В160М8У2,5 11кВт</t>
  </si>
  <si>
    <t>ДВИГАТЕЛЬ ЭЛ.2В90L4У2.5 2.2/1400</t>
  </si>
  <si>
    <t>ДВИГАТЕЛЬ ЭЛ. АЕ160М4У2 11/1450</t>
  </si>
  <si>
    <t>Двигатель эл. АИ2М 80В6У3 0.55/930</t>
  </si>
  <si>
    <t>ДВИГАТЕЛЬ ЭЛ.А132 S4У3 7.5/1455</t>
  </si>
  <si>
    <t>ДВИГАТЕЛЬ ЭЛ.АИРС100S4У2 3.2/1400 Ф</t>
  </si>
  <si>
    <t>Двигатель эл. АИС 90 S4У3 1.1/1420</t>
  </si>
  <si>
    <t>Двигатель эл. ВАСО 2-75-24У1 75квт</t>
  </si>
  <si>
    <t>Двигатель эл. АИР 90L4У3 2.2/1420</t>
  </si>
  <si>
    <t>343/33</t>
  </si>
  <si>
    <t>343/34</t>
  </si>
  <si>
    <t>343/35</t>
  </si>
  <si>
    <t>343/36</t>
  </si>
  <si>
    <t>343/37</t>
  </si>
  <si>
    <t>343/38</t>
  </si>
  <si>
    <t>343/39</t>
  </si>
  <si>
    <t>343/40</t>
  </si>
  <si>
    <t>Двигатель эл. 4АМ 200 L4У3 45/1470</t>
  </si>
  <si>
    <t>Двигатель эл. 4АМН200М2 37/3000</t>
  </si>
  <si>
    <t>Двигатель эл. А355L4 250/1485 50Гц</t>
  </si>
  <si>
    <t>Двигатель эл. АИР180М2УЗ 30/2925</t>
  </si>
  <si>
    <t>Двигатель эл. ВАО 2 250/1500</t>
  </si>
  <si>
    <t>Двигатель эл. 2В250S2У2 75/2915 ВЗИ</t>
  </si>
  <si>
    <t>Двигатель эл. А225М2У3 55квт 2950об/мин</t>
  </si>
  <si>
    <t>Двигатель эл. 4МТН200LВ8У1</t>
  </si>
  <si>
    <t>345/1</t>
  </si>
  <si>
    <t>345/2</t>
  </si>
  <si>
    <t>345/3</t>
  </si>
  <si>
    <t>345/4</t>
  </si>
  <si>
    <t>345/5</t>
  </si>
  <si>
    <t>345/6</t>
  </si>
  <si>
    <t>345/7</t>
  </si>
  <si>
    <t>345/8</t>
  </si>
  <si>
    <t>345/9</t>
  </si>
  <si>
    <t>345/10</t>
  </si>
  <si>
    <t>345/11</t>
  </si>
  <si>
    <t>345/12</t>
  </si>
  <si>
    <t>345/13</t>
  </si>
  <si>
    <t>Двигатель эл. АИР 225 М2 55/3000</t>
  </si>
  <si>
    <t>Двигатель эл.5АМ 250 S8 1081 37/750</t>
  </si>
  <si>
    <t>ДВИГАТЕЛЬ ЭЛ.ВАО81 SУ2 30/980</t>
  </si>
  <si>
    <t>Двигатель эл. 4АМН 200 L2У3 75/2930</t>
  </si>
  <si>
    <t>ДВИГАТЕЛЬ ЭЛ. А225 М4У3 55/1470</t>
  </si>
  <si>
    <t>ДВИГАТЕЛЬ ЭЛ.А180 S4У3 22/1460</t>
  </si>
  <si>
    <t>ДВИГАТЕЛЬ ЭЛ.А180 М6У3 18.5/970</t>
  </si>
  <si>
    <t>ДВИГАТЕЛЬ ЭЛ.А280 М8У3 75/736</t>
  </si>
  <si>
    <t>ДВИГАТЕЛЬ ЭЛ.АИР132М8У3 5.5/700</t>
  </si>
  <si>
    <t>ДВИГАТЕЛЬ ЭЛ.АИР90L2У3 3/2860</t>
  </si>
  <si>
    <t>ДВИГАТЕЛЬ ЭЛ.АИРСМ 112МВ6У3 4.2/915</t>
  </si>
  <si>
    <t>ДВИГАТЕЛЬ ЭЛ.АИР 160S8У3 7.5/730</t>
  </si>
  <si>
    <t>ДВИГАТЕЛЬ ЭЛ.АС90L6У3 1.7/910</t>
  </si>
  <si>
    <t>137/44</t>
  </si>
  <si>
    <t>137/58</t>
  </si>
  <si>
    <t>Станок металорежущий 2К522</t>
  </si>
  <si>
    <t>СТАНОК ТЧ-ПА-7</t>
  </si>
  <si>
    <t>137/56</t>
  </si>
  <si>
    <t>137/52</t>
  </si>
  <si>
    <t>137/53</t>
  </si>
  <si>
    <t>ВИТРИНА ХОЛОД 1200 Б</t>
  </si>
  <si>
    <t>ПРИЛАВ.ХОЛОД. ТАИР 1201</t>
  </si>
  <si>
    <t>ПРИЛАВ.ХОЛОД. ТАИР 150М2</t>
  </si>
  <si>
    <t>343/9</t>
  </si>
  <si>
    <t>343/10</t>
  </si>
  <si>
    <t>343/11</t>
  </si>
  <si>
    <t>СТАНОК 16К40-010</t>
  </si>
  <si>
    <t>Станок плоскошлиф. СПШ-371В-200-14</t>
  </si>
  <si>
    <t>Станок СШ-1 зав371</t>
  </si>
  <si>
    <t>343/63</t>
  </si>
  <si>
    <t>Резервуар РВС-400м3</t>
  </si>
  <si>
    <t>Станки (S017)</t>
  </si>
  <si>
    <t>Резервуар (S017)</t>
  </si>
  <si>
    <t>343/27</t>
  </si>
  <si>
    <t>343/28</t>
  </si>
  <si>
    <t>343/29</t>
  </si>
  <si>
    <t>343/30</t>
  </si>
  <si>
    <t>Pезеpвуаp V-25м3 чеp.201-1099</t>
  </si>
  <si>
    <t>Резервуар 25 м3 стальн.горизонтальный</t>
  </si>
  <si>
    <t>Резервуар об. 25м.куб.</t>
  </si>
  <si>
    <t>Резервуар об. 25м.куб. ТП-704-1-161.83</t>
  </si>
  <si>
    <t>137/50</t>
  </si>
  <si>
    <t>Резервуар РВС-200м3</t>
  </si>
  <si>
    <t>137/64</t>
  </si>
  <si>
    <t>Емкость РВС-100 з/з 34327</t>
  </si>
  <si>
    <t>343/4</t>
  </si>
  <si>
    <t>343/5</t>
  </si>
  <si>
    <t>343/6</t>
  </si>
  <si>
    <t>343/7</t>
  </si>
  <si>
    <t>Емкость Е104 16м3 зак.3363 №136</t>
  </si>
  <si>
    <t>Емкость Е101 10м3 зак.3318 №113</t>
  </si>
  <si>
    <t>Емкость Е104 зак.3320 №76</t>
  </si>
  <si>
    <t>Емкость Е105 2м3 зак.3364 №167</t>
  </si>
  <si>
    <t>Емкость (S017)</t>
  </si>
  <si>
    <t>137/49</t>
  </si>
  <si>
    <t>Емкость подземная д/сбора жидкости</t>
  </si>
  <si>
    <t>137/67</t>
  </si>
  <si>
    <t>Резервуар нефтепр.201-1101 з216-55,56</t>
  </si>
  <si>
    <t>343/12</t>
  </si>
  <si>
    <t>АГРЕГАТ НАСОСНЫЙ 333.1.160.030.990</t>
  </si>
  <si>
    <t>343/22</t>
  </si>
  <si>
    <t>343/23</t>
  </si>
  <si>
    <t>343/24</t>
  </si>
  <si>
    <t>343/25</t>
  </si>
  <si>
    <t>343/26</t>
  </si>
  <si>
    <t>Емкость 1-10-1-0-3Н зав.2903-348</t>
  </si>
  <si>
    <t>Емкость Е-4</t>
  </si>
  <si>
    <t>Емкость 10м.куб. з-з 7414</t>
  </si>
  <si>
    <t>Емкость 3.5м.к Е-21ч.957Р-06-02.01.000</t>
  </si>
  <si>
    <t>Емкость РГС-10 ТП 704(08)</t>
  </si>
  <si>
    <t>343/62</t>
  </si>
  <si>
    <t>РЕЗЕРВУАР ПРОМСТОКОВ ПОДЗЕМН 10м3</t>
  </si>
  <si>
    <t>344/45</t>
  </si>
  <si>
    <t>Емкость 2м.куб.ч.39.1-06.10-500.02</t>
  </si>
  <si>
    <t>344/1</t>
  </si>
  <si>
    <t>344/2</t>
  </si>
  <si>
    <t>344/3</t>
  </si>
  <si>
    <t>344/4</t>
  </si>
  <si>
    <t>344/5</t>
  </si>
  <si>
    <t>344/6</t>
  </si>
  <si>
    <t>344/7</t>
  </si>
  <si>
    <t>344/8</t>
  </si>
  <si>
    <t>344/9</t>
  </si>
  <si>
    <t>344/10</t>
  </si>
  <si>
    <t>344/11</t>
  </si>
  <si>
    <t>344/12</t>
  </si>
  <si>
    <t>344/13</t>
  </si>
  <si>
    <t>344/14</t>
  </si>
  <si>
    <t>344/15</t>
  </si>
  <si>
    <t>344/16</t>
  </si>
  <si>
    <t>344/17</t>
  </si>
  <si>
    <t>344/18</t>
  </si>
  <si>
    <t>344/19</t>
  </si>
  <si>
    <t>344/20</t>
  </si>
  <si>
    <t>344/21</t>
  </si>
  <si>
    <t>344/22</t>
  </si>
  <si>
    <t>344/23</t>
  </si>
  <si>
    <t>344/24</t>
  </si>
  <si>
    <t>344/25</t>
  </si>
  <si>
    <t>344/26</t>
  </si>
  <si>
    <t>344/27</t>
  </si>
  <si>
    <t>344/28</t>
  </si>
  <si>
    <t>344/29</t>
  </si>
  <si>
    <t>344/30</t>
  </si>
  <si>
    <t>344/31</t>
  </si>
  <si>
    <t>344/32</t>
  </si>
  <si>
    <t>344/33</t>
  </si>
  <si>
    <t>344/34</t>
  </si>
  <si>
    <t>344/35</t>
  </si>
  <si>
    <t>344/36</t>
  </si>
  <si>
    <t>344/37</t>
  </si>
  <si>
    <t>344/38</t>
  </si>
  <si>
    <t>344/39</t>
  </si>
  <si>
    <t>344/40</t>
  </si>
  <si>
    <t>344/41</t>
  </si>
  <si>
    <t>344/42</t>
  </si>
  <si>
    <t>344/43</t>
  </si>
  <si>
    <t>344/44</t>
  </si>
  <si>
    <t>ОПОPА 400 ХОМ 98.38.1-06.07-020.01</t>
  </si>
  <si>
    <t>ОПОPА ОН 114X11/12</t>
  </si>
  <si>
    <t>ОПОPА ОН-325X12/10 99-01-МР-ЧИ</t>
  </si>
  <si>
    <t>Опора 114 Т.13.08 скользящая</t>
  </si>
  <si>
    <t>Опора 2/273 ДЛЯ КPЕПЛ.ИНГИБИТ</t>
  </si>
  <si>
    <t>Опора 300 регулир</t>
  </si>
  <si>
    <t>Опора 325 хомутовая</t>
  </si>
  <si>
    <t>Опора 385 хомутовая ч.4.366-00-09СБ</t>
  </si>
  <si>
    <t>Опора 400 регулир</t>
  </si>
  <si>
    <t>Опора 435 хомутовая ч.4.366-00-10СБ</t>
  </si>
  <si>
    <t>Опора 500 регулир</t>
  </si>
  <si>
    <t>Опора 500 хомутовая</t>
  </si>
  <si>
    <t>Опора 700 регулир</t>
  </si>
  <si>
    <t>Опора 700 разгруз</t>
  </si>
  <si>
    <t>Опора 108-КП-А22</t>
  </si>
  <si>
    <t>Опора 219 КП-А11</t>
  </si>
  <si>
    <t>Опора 325 КП-А11-1</t>
  </si>
  <si>
    <t>Опора 530-КХ-А12</t>
  </si>
  <si>
    <t>ОПОРА ОН 100/114X12/-265</t>
  </si>
  <si>
    <t>ОПОРА ОН 530X16-10,0</t>
  </si>
  <si>
    <t>Опора ОН 108х4/4</t>
  </si>
  <si>
    <t>ОПОРА ОН 273х9/8 99-01МР ЧИ АНЕРЬЯХ</t>
  </si>
  <si>
    <t>Опора ОП-4</t>
  </si>
  <si>
    <t>Опора 108 ТП-А11</t>
  </si>
  <si>
    <t>Опора 32 ТП-А11</t>
  </si>
  <si>
    <t>Опора 159-ХБ-А</t>
  </si>
  <si>
    <t>СОЕД.2-18-1/2</t>
  </si>
  <si>
    <t>Детали фундамента Ф 530</t>
  </si>
  <si>
    <t>Детали фундамента ФПШ10.219</t>
  </si>
  <si>
    <t>ОПОРА 108-КП-А11</t>
  </si>
  <si>
    <t>344/46</t>
  </si>
  <si>
    <t>ОПОPА ОН-273X9/8 99-01-МР-ЧИ</t>
  </si>
  <si>
    <t>Опоры (S018)</t>
  </si>
  <si>
    <t>Емкости (S017, S018)</t>
  </si>
  <si>
    <t>346/1</t>
  </si>
  <si>
    <t>346/2</t>
  </si>
  <si>
    <t>346/3</t>
  </si>
  <si>
    <t>СМЕННАЯ ПРОТОЧНАЯ ЧАСТЬ СПЧ16-76/1.7 Б/У</t>
  </si>
  <si>
    <t>Часть сменная проточная СПЧ-16/45-1,7</t>
  </si>
  <si>
    <t>Часть сменная проточная СПЧ-16С/45-1,7</t>
  </si>
  <si>
    <t>СПЧ (S020)</t>
  </si>
  <si>
    <t>139/17</t>
  </si>
  <si>
    <t>Отвод 90"530Х(16)-110-3Ду ст.Ту100-86</t>
  </si>
  <si>
    <t>347/1</t>
  </si>
  <si>
    <t>Отвод 90" 530(12)-7,5-0.75-5ДУ ст.09ГС</t>
  </si>
  <si>
    <t>347/6</t>
  </si>
  <si>
    <t>347/7</t>
  </si>
  <si>
    <t>347/8</t>
  </si>
  <si>
    <t>Отвод 90" 530(12)-7,5-0.75-5ДУ ст.12ГС</t>
  </si>
  <si>
    <t>Отвод 90" 530х16(9)-7,5-0,6 ХЛ ст.10Г2</t>
  </si>
  <si>
    <t>Отвод 90"530(13)-10-0,6-5ДУХЛ ст.10Г2Ф</t>
  </si>
  <si>
    <t>347/26</t>
  </si>
  <si>
    <t>347/27</t>
  </si>
  <si>
    <t>347/28</t>
  </si>
  <si>
    <t>Отвод 45" 530х15 РУ-110</t>
  </si>
  <si>
    <t>Отвод 45" 530х16-6,3 ст.09Г2С</t>
  </si>
  <si>
    <t>347/36</t>
  </si>
  <si>
    <t>347/37</t>
  </si>
  <si>
    <t>Отвод 45" 530х15(10)-116 ст.09Г2С-3Ду</t>
  </si>
  <si>
    <t>Отвод 45" 530х18-8,0 ст.09Г2С</t>
  </si>
  <si>
    <t>347/41</t>
  </si>
  <si>
    <t>Отвод 51" 530х16-120-5Ду</t>
  </si>
  <si>
    <t>347/48</t>
  </si>
  <si>
    <t>Отвод 69" 530х17(13)-120 3ДУ ст.09Г2С</t>
  </si>
  <si>
    <t>347/60</t>
  </si>
  <si>
    <t>347/61</t>
  </si>
  <si>
    <t>Отвод 90" 530х17(13)-120 3ДУ ст.09Г2С</t>
  </si>
  <si>
    <t>Отвод 90" 530Х17-120 ст. 09Г2С</t>
  </si>
  <si>
    <t>347/100</t>
  </si>
  <si>
    <t>347/101</t>
  </si>
  <si>
    <t>347/102</t>
  </si>
  <si>
    <t>347/103</t>
  </si>
  <si>
    <t>ОТВОД 90" 530(12)-7.5-0.6-ХЛ СТ.13Г1С</t>
  </si>
  <si>
    <t>Отвод 90" 530х15(10)-116 ст.09Г2С 3ДУ</t>
  </si>
  <si>
    <t>ОТВОД 90" 530Х18-09Г2С</t>
  </si>
  <si>
    <t>Отвод 90" 530х25(20)-10 ст.09Г2С</t>
  </si>
  <si>
    <t>347/107</t>
  </si>
  <si>
    <t>Отвод 45" 530х8.8-0.75-5Ду УХЛ К-52 С</t>
  </si>
  <si>
    <t>347/110</t>
  </si>
  <si>
    <t>Отвод 90" 530х16-6,3 ст.09Г2С 1,5Д</t>
  </si>
  <si>
    <t>347/112</t>
  </si>
  <si>
    <t>Отвод 90" 530х12-160 сварной</t>
  </si>
  <si>
    <t>348/3</t>
  </si>
  <si>
    <t>348/4</t>
  </si>
  <si>
    <t>Решетка тройника 530 ст.09Г2С</t>
  </si>
  <si>
    <t>Решетка тройника 530х325</t>
  </si>
  <si>
    <t>348/25</t>
  </si>
  <si>
    <t>Днище ДШ 530х28 ст.10Г2ФБЮ</t>
  </si>
  <si>
    <t>348/50</t>
  </si>
  <si>
    <t>Пеpеход 530х16-426х14-10,0</t>
  </si>
  <si>
    <t>348/118</t>
  </si>
  <si>
    <t>Переход 530х14-426х12-10,0-0,6 ХЛ</t>
  </si>
  <si>
    <t>348/151</t>
  </si>
  <si>
    <t>ТPОЙНИК ТШС 530Х12-273X8-7,5-0,6</t>
  </si>
  <si>
    <t>348/210</t>
  </si>
  <si>
    <t>Тройник ТСН 530-273-10-0.6-10-0.75</t>
  </si>
  <si>
    <t>348/213</t>
  </si>
  <si>
    <t>348/214</t>
  </si>
  <si>
    <t>348/215</t>
  </si>
  <si>
    <t>ТРОЙНИК ТСН 530X10-325X12-10-0,6 ХЛ</t>
  </si>
  <si>
    <t>ТРОЙНИК ТСН 530X530X15-12-0.6</t>
  </si>
  <si>
    <t>ТРОЙНИК ТСН 530х15-11,0</t>
  </si>
  <si>
    <t>349/12</t>
  </si>
  <si>
    <t>Отвод 90" 530х16-80 ст.09Г2С</t>
  </si>
  <si>
    <t>349/22</t>
  </si>
  <si>
    <t>349/23</t>
  </si>
  <si>
    <t>349/24</t>
  </si>
  <si>
    <t>Переход 530х14-426х12-7,5-0,6 ХЛ</t>
  </si>
  <si>
    <t>Тpойник ТСН 530х14-325х12-10-0,6-10-0,75</t>
  </si>
  <si>
    <t>ТPОЙНИК ТСР 530X14-530-7.5-0,6-7,5-0,75</t>
  </si>
  <si>
    <t>349/32</t>
  </si>
  <si>
    <t>349/33</t>
  </si>
  <si>
    <t>ТРОЙНИК ТСН 530X325-10,0-0,6</t>
  </si>
  <si>
    <t>Тройник 530(14)-530-10-0,6-0,75 ТУ 51-29</t>
  </si>
  <si>
    <t>349/45</t>
  </si>
  <si>
    <t>349/46</t>
  </si>
  <si>
    <t>Тройник ТСН 530(15)-325(12)-10-0,6-10</t>
  </si>
  <si>
    <t>Тройник ТШС 530(15)-426(15)-8.5-0.6 ХЛ</t>
  </si>
  <si>
    <t>347/5</t>
  </si>
  <si>
    <t>Отвод 45" 720х20(14)-7,5-0.6ХЛ 10ХСНД-</t>
  </si>
  <si>
    <t>347/14</t>
  </si>
  <si>
    <t>Отвод 21" 720(12)-7,5-0,75 5ДУ ст.12ГСБ</t>
  </si>
  <si>
    <t>347/17</t>
  </si>
  <si>
    <t>Отвод 30"720х14-7.5-0.6-5ДУ ст.10Г2ФБЮ</t>
  </si>
  <si>
    <t>347/62</t>
  </si>
  <si>
    <t>Отвод 90" 720х20-7.5-0.6-ХЛ ст.09Г2С</t>
  </si>
  <si>
    <t>347/104</t>
  </si>
  <si>
    <t>Отвод ОКШ 90" 720(16)-5.6-0,6 ст.10Г2Ф6Ю</t>
  </si>
  <si>
    <t>348/23</t>
  </si>
  <si>
    <t>Днище 720х22-7,5</t>
  </si>
  <si>
    <t>348/57</t>
  </si>
  <si>
    <t>Переход 1020х720-7,5-0,6 ст.15ХСНД</t>
  </si>
  <si>
    <t>348/60</t>
  </si>
  <si>
    <t>Переход 720х31-530х24 -12,5 ст,09Г2С</t>
  </si>
  <si>
    <t>348/123</t>
  </si>
  <si>
    <t>348/124</t>
  </si>
  <si>
    <t>348/125</t>
  </si>
  <si>
    <t>Переход 720(16)х530(12)-7,5-0,6ХЛ</t>
  </si>
  <si>
    <t>Переход 720(18)-530(14) РУ 100</t>
  </si>
  <si>
    <t>Переход 720х20-530х18-120</t>
  </si>
  <si>
    <t>348/211</t>
  </si>
  <si>
    <t>Тройник ТСН 720-720-7,5-0,6</t>
  </si>
  <si>
    <t>348/216</t>
  </si>
  <si>
    <t>ТРОЙНИК ТСН 720X20-426X14 РУ 100</t>
  </si>
  <si>
    <t>349/5</t>
  </si>
  <si>
    <t>Отвод 45" 720х11,3-7,5-0,6 5ДУ УХЛ</t>
  </si>
  <si>
    <t>349/16</t>
  </si>
  <si>
    <t>349/17</t>
  </si>
  <si>
    <t>Переход ПШС 1020х21,5-720х15-7,5-0,6ХЛ</t>
  </si>
  <si>
    <t>Переход 1020(18)x720(16)-5,6-0,6-ХЛ</t>
  </si>
  <si>
    <t>349/25</t>
  </si>
  <si>
    <t>349/26</t>
  </si>
  <si>
    <t>ТР.УЗ.ДНИЩЕ 720(11)-7.5-0,6 УХЛ</t>
  </si>
  <si>
    <t>Тройник ТШС 1020(21)х720(15)-7.5-0.6 ХЛ</t>
  </si>
  <si>
    <t>349/31</t>
  </si>
  <si>
    <t>ТРОЙНИК ТШС 720X12-426X12-8.5-0.6</t>
  </si>
  <si>
    <t>349/34</t>
  </si>
  <si>
    <t>349/35</t>
  </si>
  <si>
    <t>349/36</t>
  </si>
  <si>
    <t>349/37</t>
  </si>
  <si>
    <t>349/38</t>
  </si>
  <si>
    <t>349/39</t>
  </si>
  <si>
    <t>349/40</t>
  </si>
  <si>
    <t>349/41</t>
  </si>
  <si>
    <t>349/42</t>
  </si>
  <si>
    <t>349/43</t>
  </si>
  <si>
    <t>349/44</t>
  </si>
  <si>
    <t>ТРОЙНИК ТСН 720X14-530X15-7,5-0,6</t>
  </si>
  <si>
    <t>ТРОЙНИК ТШС 720(12)-426(12)-7.5-0.6ХЛ</t>
  </si>
  <si>
    <t>Тройник ТШС 720(16)-426(12)-8,5-0,6-УХЛ</t>
  </si>
  <si>
    <t>Тройник ТШС 720(18)х720(18)-7,5-0,6 ХЛ</t>
  </si>
  <si>
    <t>ТРОЙНИК ТШС 720Х16-530Х15-8.5-06ХЛ</t>
  </si>
  <si>
    <t>ТРОЙНИК ТШСР 720X11-325X10-7,5-06</t>
  </si>
  <si>
    <t>Тройник узел.тр.ТШСР 720(11)-7,5-0,6</t>
  </si>
  <si>
    <t>Тройник ТШС 1020(21)-720(15)-7.5-0.6</t>
  </si>
  <si>
    <t>268/8</t>
  </si>
  <si>
    <t>268/9</t>
  </si>
  <si>
    <t>268/10</t>
  </si>
  <si>
    <t>268/11</t>
  </si>
  <si>
    <t>Тройник 426х40-219х20 ст.20</t>
  </si>
  <si>
    <t>Тройник 426х40-219х20-160 ст.09Г2С</t>
  </si>
  <si>
    <t>Тройник 426х40-325х30-160 ст.09Г2С</t>
  </si>
  <si>
    <t>Тройник 426х45-426х45-160 ст.20</t>
  </si>
  <si>
    <t>347/20</t>
  </si>
  <si>
    <t>Отвод 90" 426х12-120 ст.09Г2С</t>
  </si>
  <si>
    <t>347/59</t>
  </si>
  <si>
    <t>Отвод 90" 426х14 ст.09Г2С</t>
  </si>
  <si>
    <t>347/90</t>
  </si>
  <si>
    <t>347/91</t>
  </si>
  <si>
    <t>347/92</t>
  </si>
  <si>
    <t>347/93</t>
  </si>
  <si>
    <t>347/94</t>
  </si>
  <si>
    <t>347/95</t>
  </si>
  <si>
    <t>347/96</t>
  </si>
  <si>
    <t>347/97</t>
  </si>
  <si>
    <t>347/98</t>
  </si>
  <si>
    <t>347/99</t>
  </si>
  <si>
    <t>Отвод 90" 426х10-63 ст.09Г2С</t>
  </si>
  <si>
    <t>Отвод 90" 426х10-40 ст.09Г2С</t>
  </si>
  <si>
    <t>Отвод 90" 426х14-6.3-09Г2С</t>
  </si>
  <si>
    <t>Отвод 90" 426х16-100 ст.09Г2С</t>
  </si>
  <si>
    <t>Отвод 90" 426х30-160-ХЛ cт.10ХСНД</t>
  </si>
  <si>
    <t>Отвод 90" 426х28-160 ст.15ХСНД 1,5Ду</t>
  </si>
  <si>
    <t>348/20</t>
  </si>
  <si>
    <t>348/21</t>
  </si>
  <si>
    <t>348/22</t>
  </si>
  <si>
    <t>Днище 426х28 ст.10Г2ФБЮ</t>
  </si>
  <si>
    <t>Днище 426х28-160 ст.15ХСНД</t>
  </si>
  <si>
    <t>348/36</t>
  </si>
  <si>
    <t>348/37</t>
  </si>
  <si>
    <t>348/38</t>
  </si>
  <si>
    <t>Кольцо переходное 426х36/30-12</t>
  </si>
  <si>
    <t>Тройник 426х23-12,5-0,75 ст.09Г2С</t>
  </si>
  <si>
    <t>348/49</t>
  </si>
  <si>
    <t>ПЕPЕХОД 426х16-325х12-100 ст.09Г2С</t>
  </si>
  <si>
    <t>348/112</t>
  </si>
  <si>
    <t>348/113</t>
  </si>
  <si>
    <t>348/114</t>
  </si>
  <si>
    <t>Переход 426х16-377х16-10,0 ст.09Г2С</t>
  </si>
  <si>
    <t>Переход 426х20-325х16-16,0-0,6ХЛ с.09Г2С</t>
  </si>
  <si>
    <t>Переход 426х20-325х16-16,0-0,6-ХЛ 09Г2С</t>
  </si>
  <si>
    <t>348/185</t>
  </si>
  <si>
    <t>Тройник 426х40-426х40-160 ст.09Г2С</t>
  </si>
  <si>
    <t>348/207</t>
  </si>
  <si>
    <t>Тройник 426х40-160 ст.09Г2С</t>
  </si>
  <si>
    <t>348/209</t>
  </si>
  <si>
    <t>Тройник ТС 426х22-273х14-16-09Г2С</t>
  </si>
  <si>
    <t>349/14</t>
  </si>
  <si>
    <t>Отвод 90" 426х10-100 ст.09Г2С 1,5Ду</t>
  </si>
  <si>
    <t>347/2</t>
  </si>
  <si>
    <t>347/3</t>
  </si>
  <si>
    <t>347/4</t>
  </si>
  <si>
    <t>Отвод 45" 325х12(10)-10.0-5Ду ст.09Г2С</t>
  </si>
  <si>
    <t>347/12</t>
  </si>
  <si>
    <t>Отвод 44"325х20-12 ст.09Г2С 3Ду</t>
  </si>
  <si>
    <t>347/16</t>
  </si>
  <si>
    <t>Отвод 30" 325х10-100 5ДУ ст.09Г2С</t>
  </si>
  <si>
    <t>347/18</t>
  </si>
  <si>
    <t>347/19</t>
  </si>
  <si>
    <t>Отвод 30"325х20(12)-120 cт.09Г2С 3Д</t>
  </si>
  <si>
    <t>Отвод 33"325х20(12)ст,09Г2С 3Д</t>
  </si>
  <si>
    <t>347/23</t>
  </si>
  <si>
    <t>347/24</t>
  </si>
  <si>
    <t>Отвод 45" 325х12-160 ст.09Г2С</t>
  </si>
  <si>
    <t>347/35</t>
  </si>
  <si>
    <t>Отвод 45" 325х8-40 ст.09Г2С</t>
  </si>
  <si>
    <t>347/39</t>
  </si>
  <si>
    <t>Отвод 48" 325х20(12)-120 ст.09Г2С 3Ду</t>
  </si>
  <si>
    <t>347/47</t>
  </si>
  <si>
    <t>Отвод 60" 325х14-110 ст.09Г2С</t>
  </si>
  <si>
    <t>347/54</t>
  </si>
  <si>
    <t>347/55</t>
  </si>
  <si>
    <t>347/56</t>
  </si>
  <si>
    <t>347/57</t>
  </si>
  <si>
    <t>Отвод 90" 325х10-6.3-09Г2С</t>
  </si>
  <si>
    <t>Отвод 90" 325х12-100 ст.09Г2С</t>
  </si>
  <si>
    <t>Отвод 90" 325х17 ст.09Г2С</t>
  </si>
  <si>
    <t>Отвод 90" 325х24-16,0 ст.15ХСНД</t>
  </si>
  <si>
    <t>347/89</t>
  </si>
  <si>
    <t>Отвод 90" 325х36-270 ст.09Г2C 3Ду</t>
  </si>
  <si>
    <t>347/114</t>
  </si>
  <si>
    <t>Отвод 90" 325х24-160 ст.10ХСНД</t>
  </si>
  <si>
    <t>348/28</t>
  </si>
  <si>
    <t>Заглушка 325х12-100 ст.09Г2С</t>
  </si>
  <si>
    <t>348/47</t>
  </si>
  <si>
    <t>348/48</t>
  </si>
  <si>
    <t>Пеpеход 325х12-159х8-10,0 ст.09Г2С</t>
  </si>
  <si>
    <t>348/54</t>
  </si>
  <si>
    <t>Пеpеход 325х28-273х25-25,0 ст.09Г2С</t>
  </si>
  <si>
    <t>348/99</t>
  </si>
  <si>
    <t>348/100</t>
  </si>
  <si>
    <t>348/102</t>
  </si>
  <si>
    <t>Переход 325х16-273х14-160 ст.09Г2С</t>
  </si>
  <si>
    <t>348/105</t>
  </si>
  <si>
    <t>348/106</t>
  </si>
  <si>
    <t>Переход 377х14-325х12 ст.09Г2С</t>
  </si>
  <si>
    <t>Переход 377х16-325х16-10,0 ст.09Г2С</t>
  </si>
  <si>
    <t>348/136</t>
  </si>
  <si>
    <t>ПЕРЕХОД К 325X12-273X12 09Г2С</t>
  </si>
  <si>
    <t>348/138</t>
  </si>
  <si>
    <t>Переход катушка 325х30-325х12</t>
  </si>
  <si>
    <t>348/145</t>
  </si>
  <si>
    <t>Переход Э 1020х16-325-1С</t>
  </si>
  <si>
    <t>348/180</t>
  </si>
  <si>
    <t>348/181</t>
  </si>
  <si>
    <t>348/182</t>
  </si>
  <si>
    <t>Тройник 325х32-168х18-160 ст.09Г2С</t>
  </si>
  <si>
    <t>Тройник 325х32-168х18-16ХЛ ст.09Г2С</t>
  </si>
  <si>
    <t>268/1</t>
  </si>
  <si>
    <t>268/2</t>
  </si>
  <si>
    <t>Днище 273х12 РУ-100 ст.09Г2С</t>
  </si>
  <si>
    <t>Отвод 45" 273х25-270 ст.09Г2С</t>
  </si>
  <si>
    <t>347/9</t>
  </si>
  <si>
    <t>ОТВОД 90" 200(273Х28)-270 СТ.09Г2С</t>
  </si>
  <si>
    <t>347/15</t>
  </si>
  <si>
    <t>Отвод 27" 273х25-270 5Д 09Г2С</t>
  </si>
  <si>
    <t>347/22</t>
  </si>
  <si>
    <t>Отвод 45" 273х8-40 ст.09Г2С</t>
  </si>
  <si>
    <t>347/34</t>
  </si>
  <si>
    <t>Отвод 45"200(273х25)-270 ст.09Г2С 3Ду</t>
  </si>
  <si>
    <t>347/38</t>
  </si>
  <si>
    <t>Отвод 48" 273х25-270-3Ду ст.09Г2С</t>
  </si>
  <si>
    <t>347/40</t>
  </si>
  <si>
    <t>Отвод 50" 200(273х25)-270 09Г2С 3Ду</t>
  </si>
  <si>
    <t>347/42</t>
  </si>
  <si>
    <t>Отвод 53" 200(273х25)-270 cт.09Г2С</t>
  </si>
  <si>
    <t>347/46</t>
  </si>
  <si>
    <t>Отвод 60" 273х10(8)-10,0 ХЛ 5Ду ст.09Г2С</t>
  </si>
  <si>
    <t>347/49</t>
  </si>
  <si>
    <t>347/50</t>
  </si>
  <si>
    <t>347/51</t>
  </si>
  <si>
    <t>347/52</t>
  </si>
  <si>
    <t>Отвод 71" 273х28-270 ст.09Г2С</t>
  </si>
  <si>
    <t>Отвод 75" 200(273х25)-250 09Г2С</t>
  </si>
  <si>
    <t>Отвод 77"200(273х25)-25-3Ду ст.09Г2С</t>
  </si>
  <si>
    <t>Отвод 90" 200(273х25)-250 ст.09Г2С</t>
  </si>
  <si>
    <t>347/68</t>
  </si>
  <si>
    <t>Отвод 54" 273х25-270 ст.09Г2С</t>
  </si>
  <si>
    <t>347/83</t>
  </si>
  <si>
    <t>Отвод 90" 200(273х25)-270 09Г2С</t>
  </si>
  <si>
    <t>347/85</t>
  </si>
  <si>
    <t>347/86</t>
  </si>
  <si>
    <t>347/87</t>
  </si>
  <si>
    <t>347/88</t>
  </si>
  <si>
    <t>Отвод 90"273х10-100 ст.09Г2С 1,5Д</t>
  </si>
  <si>
    <t>ОТВОД 90" 273Х12-10.0-1.5ДУ-09Г2С</t>
  </si>
  <si>
    <t>Отвод 90" 273х7-63 ст.09Г2С</t>
  </si>
  <si>
    <t>348/34</t>
  </si>
  <si>
    <t>348/35</t>
  </si>
  <si>
    <t>Кольцо переходное 273х22-273х16</t>
  </si>
  <si>
    <t>Кольцо переходное 273х25-273х11</t>
  </si>
  <si>
    <t>348/94</t>
  </si>
  <si>
    <t>348/95</t>
  </si>
  <si>
    <t>348/96</t>
  </si>
  <si>
    <t>348/97</t>
  </si>
  <si>
    <t>348/98</t>
  </si>
  <si>
    <t>Переход 273х12-219х10-10,0 ст.09Г2С</t>
  </si>
  <si>
    <t>Переход 273х14-168х9-16.0 ст.09Г2С</t>
  </si>
  <si>
    <t>Переход 273х14-219х12-16,0 ст.09Г2С</t>
  </si>
  <si>
    <t>Переход 273х219-250 ст.09Г2С</t>
  </si>
  <si>
    <t>Переход 273х25-219х20 ст.09Г2С</t>
  </si>
  <si>
    <t>348/137</t>
  </si>
  <si>
    <t>Переход К273х25-245х25-25-06ХЛ ст.09Г2С</t>
  </si>
  <si>
    <t>348/178</t>
  </si>
  <si>
    <t>348/179</t>
  </si>
  <si>
    <t>Тройник 273х159-10,0-0,6 К48 ст.09Г2С</t>
  </si>
  <si>
    <t>348/221</t>
  </si>
  <si>
    <t>Тройник ТШ 273х10-10 ст.09Г2С</t>
  </si>
  <si>
    <t>349/1</t>
  </si>
  <si>
    <t>349/2</t>
  </si>
  <si>
    <t>349/3</t>
  </si>
  <si>
    <t>349/4</t>
  </si>
  <si>
    <t>Отвод 23"273х25 ст.09Г2С L-11м</t>
  </si>
  <si>
    <t>Отвод 22"273х25 ст.09Г2С L-11м</t>
  </si>
  <si>
    <t>Отвод 28"200(273х25)-270 ст.09Г2С</t>
  </si>
  <si>
    <t>Отвод 28"200(273х25)-25 ст.09Г2С</t>
  </si>
  <si>
    <t>349/8</t>
  </si>
  <si>
    <t>349/9</t>
  </si>
  <si>
    <t>349/10</t>
  </si>
  <si>
    <t>349/11</t>
  </si>
  <si>
    <t>Отвод 49" 200(273х25)-250 09Г2С</t>
  </si>
  <si>
    <t>Отвод 50" 200(273х25)-270 3Д ст.09Г2С</t>
  </si>
  <si>
    <t>Отвод 77" 200(273х25)-250 ст.09Г2С</t>
  </si>
  <si>
    <t>Отвод 90" 273х8 ст.09Г2С</t>
  </si>
  <si>
    <t>349/13</t>
  </si>
  <si>
    <t>139/2</t>
  </si>
  <si>
    <t>ОТВОД 90X 108Х4-09Г2С</t>
  </si>
  <si>
    <t>268/12</t>
  </si>
  <si>
    <t>Днище 100(10)-250</t>
  </si>
  <si>
    <t>268/3</t>
  </si>
  <si>
    <t>268/13</t>
  </si>
  <si>
    <t>268/4</t>
  </si>
  <si>
    <t>268/5</t>
  </si>
  <si>
    <t>268/6</t>
  </si>
  <si>
    <t>268/14</t>
  </si>
  <si>
    <t>Отвод 90" 108х6-100 ст.09Г2С 1,5Ду</t>
  </si>
  <si>
    <t>Отвод 90" 133х5-100 ст.09Г2С</t>
  </si>
  <si>
    <t>Отвод 90" 133х4 ст.20</t>
  </si>
  <si>
    <t>ОТВОД 90X 159Х8-100-09Г2С</t>
  </si>
  <si>
    <t>Отвод 90" 168х18-270 ст.09Г2С 3Д</t>
  </si>
  <si>
    <t>Отвод 90" 45х5 ст.10 1,5Ду</t>
  </si>
  <si>
    <t>347/10</t>
  </si>
  <si>
    <t>347/11</t>
  </si>
  <si>
    <t>Отвод 90" 168х14-20 ст.09Г2С</t>
  </si>
  <si>
    <t>Отвод 90" 168х17-160 ст.09Г2С</t>
  </si>
  <si>
    <t>347/13</t>
  </si>
  <si>
    <t>Отвод 45" 159х8-100 ст. 09Г2С</t>
  </si>
  <si>
    <t>347/21</t>
  </si>
  <si>
    <t>Отвод 45" 159х6-6,3 ст.09Г2С</t>
  </si>
  <si>
    <t>347/25</t>
  </si>
  <si>
    <t>Отвод 45" 50х4-16,0 09Г2С</t>
  </si>
  <si>
    <t>347/29</t>
  </si>
  <si>
    <t>347/30</t>
  </si>
  <si>
    <t>347/31</t>
  </si>
  <si>
    <t>347/32</t>
  </si>
  <si>
    <t>347/33</t>
  </si>
  <si>
    <t>Отвод 45" 50(4)-160 ст.09Г2С</t>
  </si>
  <si>
    <t>ОТВОД 45" 150(219Х20)-270-09Г2С 3Д</t>
  </si>
  <si>
    <t>Отвод 45"100х7-160 cт.09Г2С</t>
  </si>
  <si>
    <t>Отвод 45" 219х10-100 09Г2С</t>
  </si>
  <si>
    <t>347/43</t>
  </si>
  <si>
    <t>347/44</t>
  </si>
  <si>
    <t>347/45</t>
  </si>
  <si>
    <t>Отвод 54" 80(114х11)-25.0 ст.09Г2C</t>
  </si>
  <si>
    <t>Отвод 60" 219х20(18)-2ДУ ст.09Г2С</t>
  </si>
  <si>
    <t>Отвод 60" 219х20-270 ст.09Г2С</t>
  </si>
  <si>
    <t>347/53</t>
  </si>
  <si>
    <t>Отвод 90" 219х8-100 ст.09Г2С</t>
  </si>
  <si>
    <t>347/58</t>
  </si>
  <si>
    <t>Отвод 90" 377х16-10-09г2с</t>
  </si>
  <si>
    <t>347/63</t>
  </si>
  <si>
    <t>347/64</t>
  </si>
  <si>
    <t>347/65</t>
  </si>
  <si>
    <t>347/66</t>
  </si>
  <si>
    <t>347/67</t>
  </si>
  <si>
    <t>Отвод 90" 76х4-10МПа 09Г2С</t>
  </si>
  <si>
    <t>ОТВОД 90X-114(14К48)-16-0,6-УХЛ СТ.09Г2С</t>
  </si>
  <si>
    <t>Отвод 90" 114х6-100 ст.09Г2С 1,5Д</t>
  </si>
  <si>
    <t>Отвод ОКШ 90" 1020х17-7.5-0.6Х1 10Г2ФБЮ</t>
  </si>
  <si>
    <t>347/69</t>
  </si>
  <si>
    <t>347/70</t>
  </si>
  <si>
    <t>347/71</t>
  </si>
  <si>
    <t>347/72</t>
  </si>
  <si>
    <t>347/73</t>
  </si>
  <si>
    <t>347/74</t>
  </si>
  <si>
    <t>347/75</t>
  </si>
  <si>
    <t>347/76</t>
  </si>
  <si>
    <t>347/77</t>
  </si>
  <si>
    <t>347/78</t>
  </si>
  <si>
    <t>347/79</t>
  </si>
  <si>
    <t>347/80</t>
  </si>
  <si>
    <t>347/81</t>
  </si>
  <si>
    <t>347/82</t>
  </si>
  <si>
    <t>Отвод 90" 114х12-160 3Д cт.09Г2С</t>
  </si>
  <si>
    <t>Отвод 90" 114х9-100 ст.09Г2С</t>
  </si>
  <si>
    <t>Отвод 90" 133х8-100 ст.09Г2С</t>
  </si>
  <si>
    <t>Отвод 90" 150(16)-25.0 ст.09Г2С</t>
  </si>
  <si>
    <t>Отвод 90" 159х10 ст.09Г2С 1,5Ду</t>
  </si>
  <si>
    <t>Отвод 90" 159х4,5-63/40 ст. 09Г2С</t>
  </si>
  <si>
    <t>Отвод 90" 168х18-270 ст.09Г2С</t>
  </si>
  <si>
    <t>Отвод 90" ДУ 80(114х11)-250 ст.09Г2С-3Ду</t>
  </si>
  <si>
    <t>Отвод 90" 200(12)-16 ст.09Г2С</t>
  </si>
  <si>
    <t>347/84</t>
  </si>
  <si>
    <t>Отвод 90" 219х10-100-1,5Ду ст.09Г2С</t>
  </si>
  <si>
    <t>347/105</t>
  </si>
  <si>
    <t>347/106</t>
  </si>
  <si>
    <t>Отвод 90" 728х16/14/-7.5-0.6-ХЛ 10Г2ФБЮ</t>
  </si>
  <si>
    <t>Отвод 90" 80(4)-12,5 ст.09Г2С</t>
  </si>
  <si>
    <t>347/108</t>
  </si>
  <si>
    <t>347/109</t>
  </si>
  <si>
    <t>ОТВОД ОЦ 90"ДУ89Х3,5 ГОСТ 17375-83</t>
  </si>
  <si>
    <t>ОТВОД ОЦИНК 90" ДУ40 ГОСТ 3262-75</t>
  </si>
  <si>
    <t>347/111</t>
  </si>
  <si>
    <t>Отвод 2-90" 80-40 ст.09Г2С 3Д</t>
  </si>
  <si>
    <t>347/113</t>
  </si>
  <si>
    <t>ОТВОДЫ 1"168Х16 СТ. 09Г2С L-11М</t>
  </si>
  <si>
    <t>347/115</t>
  </si>
  <si>
    <t>347/116</t>
  </si>
  <si>
    <t>347/117</t>
  </si>
  <si>
    <t>347/118</t>
  </si>
  <si>
    <t>Отвод 90" 159х6-100 ст.09Г2С</t>
  </si>
  <si>
    <t>Отвод П90-76х3,5 ст.20</t>
  </si>
  <si>
    <t>Отвод П90-76х3,5 ГОСТ 17375-2001</t>
  </si>
  <si>
    <t>Отвод П90  108х6 09Г2С ГОСТ 17375-2001</t>
  </si>
  <si>
    <t>348/1</t>
  </si>
  <si>
    <t>348/2</t>
  </si>
  <si>
    <t>Пеpеход 219х6-89х3,5-6,3 ст.09Г2С</t>
  </si>
  <si>
    <t>Перех.кольцо1020х21,5(17)-7,5 ст.10Г2ФБЮ</t>
  </si>
  <si>
    <t>348/5</t>
  </si>
  <si>
    <t>348/6</t>
  </si>
  <si>
    <t>348/7</t>
  </si>
  <si>
    <t>348/8</t>
  </si>
  <si>
    <t>348/9</t>
  </si>
  <si>
    <t>348/10</t>
  </si>
  <si>
    <t>348/11</t>
  </si>
  <si>
    <t>348/12</t>
  </si>
  <si>
    <t>348/13</t>
  </si>
  <si>
    <t>348/14</t>
  </si>
  <si>
    <t>348/15</t>
  </si>
  <si>
    <t>348/16</t>
  </si>
  <si>
    <t>348/17</t>
  </si>
  <si>
    <t>348/18</t>
  </si>
  <si>
    <t>Угольник 2-6-40 ст.09Г2С</t>
  </si>
  <si>
    <t>Угольник 2-80-40</t>
  </si>
  <si>
    <t>Угольник 1-Д40х25 ст.09Г2С</t>
  </si>
  <si>
    <t>Узел врезки 108</t>
  </si>
  <si>
    <t>Узел врезки ДУ110</t>
  </si>
  <si>
    <t>Тройник 114х12-114х12-160 ст.09Г2С</t>
  </si>
  <si>
    <t>Тройник 250х80-250 ст.09Г2С</t>
  </si>
  <si>
    <t>Заглушка 21,3х3,2 РУ 100 ст.09Г2С</t>
  </si>
  <si>
    <t>Тройник 57х5-100 ст.09Г2С</t>
  </si>
  <si>
    <t>Днище ДШ 1020(18)-5,6-0,6 ст.10Г2ФБЮ</t>
  </si>
  <si>
    <t>Днище ДШ 1420(31)-7,5-0,6 ХЛ ст. 10Г2ФБЮ</t>
  </si>
  <si>
    <t>Днище 219х10 РУ 100 ст.09Г2С</t>
  </si>
  <si>
    <t>Днище 219х20-160 ст.15ХСНД</t>
  </si>
  <si>
    <t>Днище 250(14)-160 ст.09Г2С</t>
  </si>
  <si>
    <t>348/24</t>
  </si>
  <si>
    <t>Днище 76х6 РУ 100 ст.09Г2С</t>
  </si>
  <si>
    <t>348/26</t>
  </si>
  <si>
    <t>348/27</t>
  </si>
  <si>
    <t>Заглушка 168(14)-160 09Г2С</t>
  </si>
  <si>
    <t>Заглушка 25х4 РУ 250 ст.09Г2С</t>
  </si>
  <si>
    <t>348/29</t>
  </si>
  <si>
    <t>348/30</t>
  </si>
  <si>
    <t>348/31</t>
  </si>
  <si>
    <t>348/32</t>
  </si>
  <si>
    <t>348/33</t>
  </si>
  <si>
    <t>Заглушка 38х3 РУ100 cт.09Г2С</t>
  </si>
  <si>
    <t>Заглушка 400(20)-16 ст.09Г2С</t>
  </si>
  <si>
    <t>Заглушка 45х4-10 ст.09Г2С</t>
  </si>
  <si>
    <t>Заглушка 730х75</t>
  </si>
  <si>
    <t>Заглушка приварная Ду-250 ст.09Г2С</t>
  </si>
  <si>
    <t>348/39</t>
  </si>
  <si>
    <t>348/40</t>
  </si>
  <si>
    <t>348/41</t>
  </si>
  <si>
    <t>348/42</t>
  </si>
  <si>
    <t>348/43</t>
  </si>
  <si>
    <t>348/44</t>
  </si>
  <si>
    <t>348/45</t>
  </si>
  <si>
    <t>348/46</t>
  </si>
  <si>
    <t>Пеpеход 100х65-2,5-4-10 ст.08Х18Н10Т</t>
  </si>
  <si>
    <t>Пеpеход 159х8-89х6-10,0 ст.09Г2С</t>
  </si>
  <si>
    <t>Пеpеход 168х8-114х6-16,0 ст.09Г2С</t>
  </si>
  <si>
    <t>Пеpеход 219x18-168x14-250 ст.09Г2С</t>
  </si>
  <si>
    <t>Пеpеход 219х10-159х8-10,0 ст.09Г2С</t>
  </si>
  <si>
    <t>Пеpеход 219х10-76х5-10,0 ст.09Г2С</t>
  </si>
  <si>
    <t>Пеpеход 25х3-12х2-16,0 ст.09Г2С</t>
  </si>
  <si>
    <t>348/51</t>
  </si>
  <si>
    <t>348/52</t>
  </si>
  <si>
    <t>348/53</t>
  </si>
  <si>
    <t>Пеpеход 57х5-45х4-100 ст.09Г2С</t>
  </si>
  <si>
    <t>348/55</t>
  </si>
  <si>
    <t>348/56</t>
  </si>
  <si>
    <t>Пеpеход 133х114-100</t>
  </si>
  <si>
    <t>Переход 100х80(114х89)-250 ст.09Г2С</t>
  </si>
  <si>
    <t>348/58</t>
  </si>
  <si>
    <t>348/59</t>
  </si>
  <si>
    <t>Переход 100х80-230 ст.09Г2С</t>
  </si>
  <si>
    <t>Переход 108х4-57х3-10,0 ст.09Г2С</t>
  </si>
  <si>
    <t>348/61</t>
  </si>
  <si>
    <t>348/62</t>
  </si>
  <si>
    <t>348/63</t>
  </si>
  <si>
    <t>348/64</t>
  </si>
  <si>
    <t>348/65</t>
  </si>
  <si>
    <t>348/66</t>
  </si>
  <si>
    <t>348/67</t>
  </si>
  <si>
    <t>348/68</t>
  </si>
  <si>
    <t>348/69</t>
  </si>
  <si>
    <t>348/70</t>
  </si>
  <si>
    <t>348/71</t>
  </si>
  <si>
    <t>348/72</t>
  </si>
  <si>
    <t>348/73</t>
  </si>
  <si>
    <t>348/74</t>
  </si>
  <si>
    <t>348/75</t>
  </si>
  <si>
    <t>348/76</t>
  </si>
  <si>
    <t>348/77</t>
  </si>
  <si>
    <t>348/78</t>
  </si>
  <si>
    <t>348/79</t>
  </si>
  <si>
    <t>348/80</t>
  </si>
  <si>
    <t>348/81</t>
  </si>
  <si>
    <t>348/82</t>
  </si>
  <si>
    <t>348/83</t>
  </si>
  <si>
    <t>348/84</t>
  </si>
  <si>
    <t>348/85</t>
  </si>
  <si>
    <t>348/86</t>
  </si>
  <si>
    <t>348/87</t>
  </si>
  <si>
    <t>348/88</t>
  </si>
  <si>
    <t>348/89</t>
  </si>
  <si>
    <t>348/90</t>
  </si>
  <si>
    <t>348/91</t>
  </si>
  <si>
    <t>348/92</t>
  </si>
  <si>
    <t>348/93</t>
  </si>
  <si>
    <t>Переход 108х6-89х6-10.0 ст.09Г2С</t>
  </si>
  <si>
    <t>Переход 114х6-57х4-12,5 ст.09Г2С</t>
  </si>
  <si>
    <t>Переход 114х6-57х4-16,0 ст.09Г2С</t>
  </si>
  <si>
    <t>Переход 125х80-250 ст.09Г2С</t>
  </si>
  <si>
    <t>Переход 1-32х15-250 ст.09Г2С</t>
  </si>
  <si>
    <t>Переход 133х12-114х9,5-250 ст.09Г2С</t>
  </si>
  <si>
    <t>Переход 133х8-108х6-10.0 ст.09Г2С</t>
  </si>
  <si>
    <t>Переход 1-40х32-25 ст.09Г2С</t>
  </si>
  <si>
    <t>Переход 1-40х32-32 ст.09Г2С</t>
  </si>
  <si>
    <t>Переход 159х8-114х6 ст09Г2С</t>
  </si>
  <si>
    <t>Переход 159х8-108х6-10,0 ст.09Г2С</t>
  </si>
  <si>
    <t>Переход 159х8-133х8-100 ст.09Г2С</t>
  </si>
  <si>
    <t>Переход 1-65х40-25 ст.09Г2С</t>
  </si>
  <si>
    <t>Переход 168х14-114х10 ст.09Г2С</t>
  </si>
  <si>
    <t>Переход 1х32-15х25 ст.09Г2С</t>
  </si>
  <si>
    <t>Переход 219х10-89х5-100 ст.09Г2С</t>
  </si>
  <si>
    <t>Переход 219х10-108х6-10,0 ст.09Г2С</t>
  </si>
  <si>
    <t>Переход 219х10-159х8 cт.09Г2С</t>
  </si>
  <si>
    <t>Переход 219х11-159х9-12,5 ст.09Г2С</t>
  </si>
  <si>
    <t>Переход 219х12-168х10-16 ст.09Г2С</t>
  </si>
  <si>
    <t>Переход 219х6-108х4-6,3 ст.09Г2С</t>
  </si>
  <si>
    <t>Переход 219х6-159х4,5 ст.09Г2С</t>
  </si>
  <si>
    <t>Переход 2-25х15-40 ст.09Г2С</t>
  </si>
  <si>
    <t>Переход 250х200-230 ст.09Г2С</t>
  </si>
  <si>
    <t>348/101</t>
  </si>
  <si>
    <t>Переход 3-25х15-10 ст.09Г2С</t>
  </si>
  <si>
    <t>348/103</t>
  </si>
  <si>
    <t>348/104</t>
  </si>
  <si>
    <t>Переход 2-32х15-320 ст.09Г2С</t>
  </si>
  <si>
    <t>Переход 33х18</t>
  </si>
  <si>
    <t>348/107</t>
  </si>
  <si>
    <t>348/108</t>
  </si>
  <si>
    <t>348/109</t>
  </si>
  <si>
    <t>348/110</t>
  </si>
  <si>
    <t>348/111</t>
  </si>
  <si>
    <t>Переход 38х30</t>
  </si>
  <si>
    <t>Переход 4-10х6-63 ст.09Г2С</t>
  </si>
  <si>
    <t>348/115</t>
  </si>
  <si>
    <t>348/116</t>
  </si>
  <si>
    <t>348/117</t>
  </si>
  <si>
    <t>Переход 45х4-32х4-100 ст.20</t>
  </si>
  <si>
    <t>Переход 50х25-250</t>
  </si>
  <si>
    <t>Переход 50х32-400</t>
  </si>
  <si>
    <t>348/119</t>
  </si>
  <si>
    <t>348/120</t>
  </si>
  <si>
    <t>348/121</t>
  </si>
  <si>
    <t>348/122</t>
  </si>
  <si>
    <t>Переход 57х12 ст.09Г2С</t>
  </si>
  <si>
    <t>ПЕРЕХОД 57Х4-38Х2-100 ст.09Г2С</t>
  </si>
  <si>
    <t>Переход 57х5-25х3-ст.09Г2С</t>
  </si>
  <si>
    <t>Переход 57х5-38х4 ст.09Г2С</t>
  </si>
  <si>
    <t>348/126</t>
  </si>
  <si>
    <t>348/127</t>
  </si>
  <si>
    <t>348/128</t>
  </si>
  <si>
    <t>348/129</t>
  </si>
  <si>
    <t>348/130</t>
  </si>
  <si>
    <t>348/131</t>
  </si>
  <si>
    <t>348/132</t>
  </si>
  <si>
    <t>348/133</t>
  </si>
  <si>
    <t>348/134</t>
  </si>
  <si>
    <t>348/135</t>
  </si>
  <si>
    <t>ПЕРЕХОД 76Х3,5-57X3 СТ.09Г2С</t>
  </si>
  <si>
    <t>Переход 89-57-20,0</t>
  </si>
  <si>
    <t>Переход 89х6-57х4-10,0 ст.09Г2С</t>
  </si>
  <si>
    <t>Переход 89х6-76х5 ст.О9Г2С</t>
  </si>
  <si>
    <t>348/139</t>
  </si>
  <si>
    <t>348/140</t>
  </si>
  <si>
    <t>348/141</t>
  </si>
  <si>
    <t>348/142</t>
  </si>
  <si>
    <t>348/143</t>
  </si>
  <si>
    <t>348/144</t>
  </si>
  <si>
    <t>Кольц.перех.1020х21,5(17)-7,5-0,6-10Г2ФБ</t>
  </si>
  <si>
    <t>Переход К 168х12-114х8-25-0,75 ст.09Г2С</t>
  </si>
  <si>
    <t>Переход ПК 76х6-57х5 ст.09Г2С</t>
  </si>
  <si>
    <t>Переход ПК 25х3-20х3 ст.20</t>
  </si>
  <si>
    <t>Переход ПК 32х4-25х3 ст.20</t>
  </si>
  <si>
    <t>Переход эксцентрический</t>
  </si>
  <si>
    <t>348/146</t>
  </si>
  <si>
    <t>348/147</t>
  </si>
  <si>
    <t>348/148</t>
  </si>
  <si>
    <t>348/149</t>
  </si>
  <si>
    <t>348/150</t>
  </si>
  <si>
    <t>Переход 114х6-89х5-160 ст.09Г2С</t>
  </si>
  <si>
    <t>Переход  57х4-45х2,5 ст.09Г2С</t>
  </si>
  <si>
    <t>Тpойник 200х150-250 ст.09Г2С</t>
  </si>
  <si>
    <t>Тpойник ТС 89х7/5,5-16-0,75 ст.09Г2С</t>
  </si>
  <si>
    <t>Тpойник ТСНР 1420-1420-7,5-0,6-7,5-0,75</t>
  </si>
  <si>
    <t>348/152</t>
  </si>
  <si>
    <t>348/153</t>
  </si>
  <si>
    <t>348/154</t>
  </si>
  <si>
    <t>348/155</t>
  </si>
  <si>
    <t>348/156</t>
  </si>
  <si>
    <t>348/157</t>
  </si>
  <si>
    <t>348/158</t>
  </si>
  <si>
    <t>348/159</t>
  </si>
  <si>
    <t>348/160</t>
  </si>
  <si>
    <t>348/161</t>
  </si>
  <si>
    <t>348/162</t>
  </si>
  <si>
    <t>348/163</t>
  </si>
  <si>
    <t>348/164</t>
  </si>
  <si>
    <t>348/165</t>
  </si>
  <si>
    <t>348/166</t>
  </si>
  <si>
    <t>348/167</t>
  </si>
  <si>
    <t>348/168</t>
  </si>
  <si>
    <t>348/169</t>
  </si>
  <si>
    <t>348/170</t>
  </si>
  <si>
    <t>348/171</t>
  </si>
  <si>
    <t>348/172</t>
  </si>
  <si>
    <t>348/173</t>
  </si>
  <si>
    <t>348/174</t>
  </si>
  <si>
    <t>348/175</t>
  </si>
  <si>
    <t>348/176</t>
  </si>
  <si>
    <t>348/177</t>
  </si>
  <si>
    <t>ТРОЙНИК 108X8 09Г2С</t>
  </si>
  <si>
    <t>Тройник 108х6-100 ст.09Г2С</t>
  </si>
  <si>
    <t>Тройник 108х89-100</t>
  </si>
  <si>
    <t>ТРОЙНИК 114х12-89х9-160 ст.09Г2С</t>
  </si>
  <si>
    <t>Тройник 114х9/8-16-0,6-09Г2С-ХЛ</t>
  </si>
  <si>
    <t>ТРОЙНИК 125X125-320</t>
  </si>
  <si>
    <t>Тройник 159х8-108х5-100 ст.09Г2С</t>
  </si>
  <si>
    <t>Тройник 159х108-100 ст.09Г2С</t>
  </si>
  <si>
    <t>Тройник 159х8-100 ст.09Г2С</t>
  </si>
  <si>
    <t>Тройник 159х8-159х8-10 ст.09Г2С</t>
  </si>
  <si>
    <t>ТРОЙНИК 168X18-114X12-160 СТ.09Г2С</t>
  </si>
  <si>
    <t>Тройник 168х114-16ХЛ ст.09Г2С</t>
  </si>
  <si>
    <t>Тройник 168х18-160 ст.09Г2С</t>
  </si>
  <si>
    <t>Тройник 168х18-160 ст.20</t>
  </si>
  <si>
    <t>Тройник 200х80-250 ст.09Г2С</t>
  </si>
  <si>
    <t>Тройник 2-100-40-40 ст.09Г2С</t>
  </si>
  <si>
    <t>Тройник 219х133-10.0-0.6ХЛ</t>
  </si>
  <si>
    <t>Тройник 219х18/14-16-0,6ХЛ ст.09Г2С</t>
  </si>
  <si>
    <t>Тройник 219х25-168х18-160 ст.09Г2С</t>
  </si>
  <si>
    <t>Тройник 219х25-219х25-160 ст.09Г2С</t>
  </si>
  <si>
    <t>Тройник 2-40х25-320</t>
  </si>
  <si>
    <t>Тройник 250х250-250</t>
  </si>
  <si>
    <t>Тройник 25-25-250</t>
  </si>
  <si>
    <t>348/183</t>
  </si>
  <si>
    <t>348/184</t>
  </si>
  <si>
    <t>Тройник 1-40х25-250-09Г2С</t>
  </si>
  <si>
    <t>Тройник 40х25-400</t>
  </si>
  <si>
    <t>348/186</t>
  </si>
  <si>
    <t>348/187</t>
  </si>
  <si>
    <t>348/188</t>
  </si>
  <si>
    <t>348/189</t>
  </si>
  <si>
    <t>348/190</t>
  </si>
  <si>
    <t>348/191</t>
  </si>
  <si>
    <t>348/192</t>
  </si>
  <si>
    <t>348/193</t>
  </si>
  <si>
    <t>348/194</t>
  </si>
  <si>
    <t>348/195</t>
  </si>
  <si>
    <t>348/196</t>
  </si>
  <si>
    <t>348/197</t>
  </si>
  <si>
    <t>348/198</t>
  </si>
  <si>
    <t>348/199</t>
  </si>
  <si>
    <t>348/200</t>
  </si>
  <si>
    <t>348/201</t>
  </si>
  <si>
    <t>348/202</t>
  </si>
  <si>
    <t>348/203</t>
  </si>
  <si>
    <t>348/204</t>
  </si>
  <si>
    <t>348/205</t>
  </si>
  <si>
    <t>348/206</t>
  </si>
  <si>
    <t>Тройник 45х4-10,0 ст.20</t>
  </si>
  <si>
    <t>ТРОЙНИК 50X50-200</t>
  </si>
  <si>
    <t>Тройник 57х5-45х4-100 ст.09Г2С</t>
  </si>
  <si>
    <t>Тройник 57х5-45х4-10 ст.09Г2С</t>
  </si>
  <si>
    <t>ТРОЙНИК 100х25/108х9 ст.12Х18Н10Т</t>
  </si>
  <si>
    <t>Тройник 76х45-10.0-0.6ХЛ</t>
  </si>
  <si>
    <t>Тройник 89х6-10 ст.09Г2С</t>
  </si>
  <si>
    <t>Тройник 89х76-10,0-06ХЛ</t>
  </si>
  <si>
    <t>Тройник Д40 (чугун)</t>
  </si>
  <si>
    <t>Тройник ДУ 32х25</t>
  </si>
  <si>
    <t>Тройник П 108х6-57х4-09Г2С</t>
  </si>
  <si>
    <t>Тройник П 114х14-16-0,6-УХЛ ст. 09Г2С</t>
  </si>
  <si>
    <t>Тройник П 219х12-100 ст.09Г2С</t>
  </si>
  <si>
    <t>Тройник 20х15</t>
  </si>
  <si>
    <t>Тройник 1-40х25-250 cт.09Г2С</t>
  </si>
  <si>
    <t>Тройник 2-40х15-40 ст.09Г2С</t>
  </si>
  <si>
    <t>Тройник 2-40х25-40 ст.09Г2С</t>
  </si>
  <si>
    <t>Тройник 2-80х50-40 ст.09Г2С</t>
  </si>
  <si>
    <t>Тройник 1-80х65-25 ст.09Г2С</t>
  </si>
  <si>
    <t>Тройник 2-80х65-40 ст.09Г2С</t>
  </si>
  <si>
    <t>Тройник 80х32-320 ст.09Г2С</t>
  </si>
  <si>
    <t>348/208</t>
  </si>
  <si>
    <t>Тройник ТС 114х6-57х4-16-09Г2С</t>
  </si>
  <si>
    <t>348/212</t>
  </si>
  <si>
    <t>Тройник ТС 1420(19,5)-1020(18)-7,5-0,6</t>
  </si>
  <si>
    <t>348/217</t>
  </si>
  <si>
    <t>348/218</t>
  </si>
  <si>
    <t>348/219</t>
  </si>
  <si>
    <t>348/220</t>
  </si>
  <si>
    <t>Тройник чуг резьб Ду15</t>
  </si>
  <si>
    <t>Тройник 76х57-10,0-0,6-ХЛ</t>
  </si>
  <si>
    <t>Тройник ТШ 108х6-10-09Г2С</t>
  </si>
  <si>
    <t>348/222</t>
  </si>
  <si>
    <t>348/223</t>
  </si>
  <si>
    <t>348/224</t>
  </si>
  <si>
    <t>348/225</t>
  </si>
  <si>
    <t>348/226</t>
  </si>
  <si>
    <t>348/227</t>
  </si>
  <si>
    <t>348/228</t>
  </si>
  <si>
    <t>348/229</t>
  </si>
  <si>
    <t>348/230</t>
  </si>
  <si>
    <t>348/231</t>
  </si>
  <si>
    <t>348/232</t>
  </si>
  <si>
    <t>348/233</t>
  </si>
  <si>
    <t>348/234</t>
  </si>
  <si>
    <t>348/235</t>
  </si>
  <si>
    <t>348/236</t>
  </si>
  <si>
    <t>348/237</t>
  </si>
  <si>
    <t>348/238</t>
  </si>
  <si>
    <t>348/239</t>
  </si>
  <si>
    <t>348/240</t>
  </si>
  <si>
    <t>348/241</t>
  </si>
  <si>
    <t>348/242</t>
  </si>
  <si>
    <t>348/243</t>
  </si>
  <si>
    <t>Тройник ТШ 89х6-10-09Г2С</t>
  </si>
  <si>
    <t>Тройник ТШ 89х6-10 ст.09Г2С</t>
  </si>
  <si>
    <t>Уголок 2-15-40 ст09Г2С</t>
  </si>
  <si>
    <t>Угольник 2-100-40 ст.09Г2С</t>
  </si>
  <si>
    <t>УГОЛЬНИК 2-50-40 09Г2С</t>
  </si>
  <si>
    <t>УГОЛЬНИК 40X25 СТ.09Г2С</t>
  </si>
  <si>
    <t>Угольник 90" Ду40</t>
  </si>
  <si>
    <t>Угольник 90" Ду50</t>
  </si>
  <si>
    <t>Угольник 2-ДУ25-320 ст.09Г2С</t>
  </si>
  <si>
    <t>Угольник 2-25х32 ст.09Г2С</t>
  </si>
  <si>
    <t>Угольник 1-40-25 ст.09Г2С</t>
  </si>
  <si>
    <t>Угольник 2-Д50х40-09Г2С</t>
  </si>
  <si>
    <t>Угольник чугун. Ду40</t>
  </si>
  <si>
    <t>Заглушка 89х6-16 09Г2С ГОСТ 17379-2001</t>
  </si>
  <si>
    <t>Переход П 89х3,5-57х3-10 ГОСТ 17378-2001</t>
  </si>
  <si>
    <t>Заглушка 219Х12-16 09Г2С ГОСТ 17379-2001</t>
  </si>
  <si>
    <t>Тройник П 89Х6-09Г2С ГОСТ 17376-2001</t>
  </si>
  <si>
    <t>Тройник П 45Х4 09Г2С 17376-2001</t>
  </si>
  <si>
    <t>Перех. кольцо 1020х26(17) ст.10Г2ФБЮ</t>
  </si>
  <si>
    <t>349/6</t>
  </si>
  <si>
    <t>349/7</t>
  </si>
  <si>
    <t>Отвод 45" 1020(18)-5.6-0.6(6,4-0,75) ХЛ</t>
  </si>
  <si>
    <t>Отвод 45" 219х20 ст.09Г2С 2Ду</t>
  </si>
  <si>
    <t>349/15</t>
  </si>
  <si>
    <t>349/18</t>
  </si>
  <si>
    <t>349/19</t>
  </si>
  <si>
    <t>349/20</t>
  </si>
  <si>
    <t>349/21</t>
  </si>
  <si>
    <t>Переход 1-25х15-25 ст.09Г2С</t>
  </si>
  <si>
    <t>Переход 4-15х10-400 ст.09Г2С</t>
  </si>
  <si>
    <t>Переход 4-15х10-63 ст.09Г2С</t>
  </si>
  <si>
    <t>349/27</t>
  </si>
  <si>
    <t>349/28</t>
  </si>
  <si>
    <t>349/29</t>
  </si>
  <si>
    <t>349/30</t>
  </si>
  <si>
    <t>Тройник 1-100х100-25 ст.09Г2С</t>
  </si>
  <si>
    <t>Тройник 2-100х100-40 09Г2С</t>
  </si>
  <si>
    <t>Тройник 2-25х15-40 ст.09Г2С</t>
  </si>
  <si>
    <t>349/47</t>
  </si>
  <si>
    <t>349/48</t>
  </si>
  <si>
    <t>349/49</t>
  </si>
  <si>
    <t>349/50</t>
  </si>
  <si>
    <t>Угольник 2-10-40 ст.09Г2С</t>
  </si>
  <si>
    <t>Угольник 2-Д15х40 ст.09Г2С</t>
  </si>
  <si>
    <t>Угольник 2-Д25х40 ст.09Г2С</t>
  </si>
  <si>
    <t>Угольник 2-40-40 ст.09Г2С</t>
  </si>
  <si>
    <t>351/10</t>
  </si>
  <si>
    <t>351/11</t>
  </si>
  <si>
    <t>351/12</t>
  </si>
  <si>
    <t>351/13</t>
  </si>
  <si>
    <t>S022</t>
  </si>
  <si>
    <t>ТРУБА НКТ 89Х6,5 "Л" НКМ</t>
  </si>
  <si>
    <t>Труба НКТ 73х5,5 "Л" исп.А НКМ</t>
  </si>
  <si>
    <t>Труба НКТ 73х5.5исп.А гр.Л резьба треуг.</t>
  </si>
  <si>
    <t>Труба НКТ 89х6.5исп.А гр.Л резьба треуг.</t>
  </si>
  <si>
    <t>352/6</t>
  </si>
  <si>
    <t>352/7</t>
  </si>
  <si>
    <t>Труба НКТ 48,3х3,68 Р-110</t>
  </si>
  <si>
    <t>Труба НКТ 60,3х4,83 P110</t>
  </si>
  <si>
    <t>Труба (S022)</t>
  </si>
  <si>
    <t>350/1</t>
  </si>
  <si>
    <t>350/2</t>
  </si>
  <si>
    <t>350/3</t>
  </si>
  <si>
    <t>350/6</t>
  </si>
  <si>
    <t>350/7</t>
  </si>
  <si>
    <t>350/8</t>
  </si>
  <si>
    <t>350/9</t>
  </si>
  <si>
    <t>350/10</t>
  </si>
  <si>
    <t>350/11</t>
  </si>
  <si>
    <t>Труба б/д 720х16 в из.ТУ 100-86</t>
  </si>
  <si>
    <t>Труба б/д 720х9,4 ст.10Г2ФБЮ</t>
  </si>
  <si>
    <t>Труба св. б/д 720х8,8 ст.10Г2ФБЮ с п/п</t>
  </si>
  <si>
    <t>Труба эл/св 720х16 ст.10Г2ФБЮ</t>
  </si>
  <si>
    <t>352/1</t>
  </si>
  <si>
    <t>Тpуба 720х10 б/у</t>
  </si>
  <si>
    <t>352/3</t>
  </si>
  <si>
    <t>352/4</t>
  </si>
  <si>
    <t>352/5</t>
  </si>
  <si>
    <t>Труба 720х14</t>
  </si>
  <si>
    <t>351/1</t>
  </si>
  <si>
    <t>351/2</t>
  </si>
  <si>
    <t>351/3</t>
  </si>
  <si>
    <t>351/4</t>
  </si>
  <si>
    <t>Труба св.1220х15,4 ст.10Г2ФБЮ</t>
  </si>
  <si>
    <t>221/4</t>
  </si>
  <si>
    <t>221/5</t>
  </si>
  <si>
    <t>Труба ДУ15(22)х2,8х2,5 ст.08ПС оцинк.</t>
  </si>
  <si>
    <t>351/14</t>
  </si>
  <si>
    <t>351/15</t>
  </si>
  <si>
    <t>351/16</t>
  </si>
  <si>
    <t>351/17</t>
  </si>
  <si>
    <t>Труба ВГП ДУ 15х3,2 ст.2ПС</t>
  </si>
  <si>
    <t>Труба ВГП ДУ 20х3,2 ст.2ПС</t>
  </si>
  <si>
    <t>Труба ВГП ДУ15х3,2 ст.2ПС</t>
  </si>
  <si>
    <t>Трубы ВГП Ду 100х4,5 ст.20</t>
  </si>
  <si>
    <t>S023</t>
  </si>
  <si>
    <t>351/5</t>
  </si>
  <si>
    <t>351/6</t>
  </si>
  <si>
    <t>351/7</t>
  </si>
  <si>
    <t>351/8</t>
  </si>
  <si>
    <t>351/9</t>
  </si>
  <si>
    <t>Труба эл/св 530х14 ст.10Г2ФБЮ</t>
  </si>
  <si>
    <t>Труба эл/св 1420х15,7 ст.10Г2ФБ</t>
  </si>
  <si>
    <t>Труба эл/св 1420х18,7 ст Х70</t>
  </si>
  <si>
    <t>Труба эл/св 530х13 ст.10Г2ФБЮ с покр.</t>
  </si>
  <si>
    <t>Труба св.1020х12,3 ст. 10Г2ФБЮ с покр.</t>
  </si>
  <si>
    <t>351/18</t>
  </si>
  <si>
    <t>Труба эл/св 1020х19 ст.10Г2ФБ</t>
  </si>
  <si>
    <t>352/2</t>
  </si>
  <si>
    <t>Труба 1020х24 Б/У</t>
  </si>
  <si>
    <t>284/1</t>
  </si>
  <si>
    <t>Труба б/у НКТ 73 приг. к исп.</t>
  </si>
  <si>
    <t>284/2</t>
  </si>
  <si>
    <t>Труба приг. к исп. 89</t>
  </si>
  <si>
    <t>284/3</t>
  </si>
  <si>
    <t>Труба НКТ б/у 146</t>
  </si>
  <si>
    <t>380/1</t>
  </si>
  <si>
    <t>380/2</t>
  </si>
  <si>
    <t>Труба НКТ 114 пригод для дальн использ</t>
  </si>
  <si>
    <t>Труба Б/У НКТ 73 приг. к исп.</t>
  </si>
  <si>
    <t>Труба (S023)</t>
  </si>
  <si>
    <t>353/7</t>
  </si>
  <si>
    <t>353/8</t>
  </si>
  <si>
    <t>353/9</t>
  </si>
  <si>
    <t>353/10</t>
  </si>
  <si>
    <t>353/11</t>
  </si>
  <si>
    <t>353/12</t>
  </si>
  <si>
    <t>353/13</t>
  </si>
  <si>
    <t>353/14</t>
  </si>
  <si>
    <t>353/15</t>
  </si>
  <si>
    <t>353/16</t>
  </si>
  <si>
    <t>353/17</t>
  </si>
  <si>
    <t>353/18</t>
  </si>
  <si>
    <t>353/19</t>
  </si>
  <si>
    <t>353/20</t>
  </si>
  <si>
    <t>353/21</t>
  </si>
  <si>
    <t>353/22</t>
  </si>
  <si>
    <t>353/23</t>
  </si>
  <si>
    <t>353/24</t>
  </si>
  <si>
    <t>353/25</t>
  </si>
  <si>
    <t>353/26</t>
  </si>
  <si>
    <t>353/27</t>
  </si>
  <si>
    <t>353/28</t>
  </si>
  <si>
    <t>353/29</t>
  </si>
  <si>
    <t>353/30</t>
  </si>
  <si>
    <t>353/31</t>
  </si>
  <si>
    <t>353/32</t>
  </si>
  <si>
    <t>353/33</t>
  </si>
  <si>
    <t>353/34</t>
  </si>
  <si>
    <t>353/35</t>
  </si>
  <si>
    <t>353/36</t>
  </si>
  <si>
    <t>353/37</t>
  </si>
  <si>
    <t>353/38</t>
  </si>
  <si>
    <t>353/39</t>
  </si>
  <si>
    <t>353/40</t>
  </si>
  <si>
    <t>353/41</t>
  </si>
  <si>
    <t>353/42</t>
  </si>
  <si>
    <t>353/43</t>
  </si>
  <si>
    <t>353/44</t>
  </si>
  <si>
    <t>353/45</t>
  </si>
  <si>
    <t>353/46</t>
  </si>
  <si>
    <t>353/47</t>
  </si>
  <si>
    <t>353/48</t>
  </si>
  <si>
    <t>353/49</t>
  </si>
  <si>
    <t>353/50</t>
  </si>
  <si>
    <t>353/51</t>
  </si>
  <si>
    <t>353/52</t>
  </si>
  <si>
    <t>353/53</t>
  </si>
  <si>
    <t>353/54</t>
  </si>
  <si>
    <t>353/55</t>
  </si>
  <si>
    <t>353/56</t>
  </si>
  <si>
    <t>353/57</t>
  </si>
  <si>
    <t>353/58</t>
  </si>
  <si>
    <t>353/59</t>
  </si>
  <si>
    <t>353/60</t>
  </si>
  <si>
    <t>353/61</t>
  </si>
  <si>
    <t>353/62</t>
  </si>
  <si>
    <t>353/63</t>
  </si>
  <si>
    <t>353/64</t>
  </si>
  <si>
    <t>353/65</t>
  </si>
  <si>
    <t>353/66</t>
  </si>
  <si>
    <t>353/67</t>
  </si>
  <si>
    <t>353/68</t>
  </si>
  <si>
    <t>353/69</t>
  </si>
  <si>
    <t>353/70</t>
  </si>
  <si>
    <t>353/71</t>
  </si>
  <si>
    <t>353/72</t>
  </si>
  <si>
    <t>353/73</t>
  </si>
  <si>
    <t>353/74</t>
  </si>
  <si>
    <t>353/75</t>
  </si>
  <si>
    <t>353/76</t>
  </si>
  <si>
    <t>353/77</t>
  </si>
  <si>
    <t>353/78</t>
  </si>
  <si>
    <t>353/79</t>
  </si>
  <si>
    <t>353/80</t>
  </si>
  <si>
    <t>353/81</t>
  </si>
  <si>
    <t>353/82</t>
  </si>
  <si>
    <t>353/83</t>
  </si>
  <si>
    <t>353/84</t>
  </si>
  <si>
    <t>353/85</t>
  </si>
  <si>
    <t>353/86</t>
  </si>
  <si>
    <t>353/87</t>
  </si>
  <si>
    <t>353/88</t>
  </si>
  <si>
    <t>353/89</t>
  </si>
  <si>
    <t>353/90</t>
  </si>
  <si>
    <t>353/91</t>
  </si>
  <si>
    <t>353/92</t>
  </si>
  <si>
    <t>353/93</t>
  </si>
  <si>
    <t>353/94</t>
  </si>
  <si>
    <t>353/95</t>
  </si>
  <si>
    <t>353/96</t>
  </si>
  <si>
    <t>353/97</t>
  </si>
  <si>
    <t>353/98</t>
  </si>
  <si>
    <t>353/99</t>
  </si>
  <si>
    <t>353/100</t>
  </si>
  <si>
    <t>353/101</t>
  </si>
  <si>
    <t>353/102</t>
  </si>
  <si>
    <t>353/103</t>
  </si>
  <si>
    <t>353/104</t>
  </si>
  <si>
    <t>353/105</t>
  </si>
  <si>
    <t>353/106</t>
  </si>
  <si>
    <t>353/107</t>
  </si>
  <si>
    <t>353/108</t>
  </si>
  <si>
    <t>353/109</t>
  </si>
  <si>
    <t>353/110</t>
  </si>
  <si>
    <t>S033</t>
  </si>
  <si>
    <t>Вентилятор ВЦ 4-70-6,3 ПО 2,2/955 АИМ</t>
  </si>
  <si>
    <t>Вентилятор ВЦ14-46-6,3 ПО 7,5/730 АИР</t>
  </si>
  <si>
    <t>ВЕНТИЛЯТОР ВО 06-300-8 3/1415 АИР</t>
  </si>
  <si>
    <t>ВЕНТИЛЯТОР ВР86-77-4 1.1/1396ПрО+виб.АИМ</t>
  </si>
  <si>
    <t>Вент.ВЦ4-75-6,3 ПО 2,2/950 4АМ100L6СУ1</t>
  </si>
  <si>
    <t>Вентилятор ВО 06-300-10 2,2/940</t>
  </si>
  <si>
    <t>Вентилятор ВР-90-76-2,5 ПО 0,12/1350 б/д</t>
  </si>
  <si>
    <t>ВЕНТИЛЯТОР ВЦ 4-70 2.5 ЛО 0.25/1500 АИМ</t>
  </si>
  <si>
    <t>ВентилятоpВЦ-14-46-6,3ЛО11/725 5А160М8У3</t>
  </si>
  <si>
    <t>Вентилятоp ВЦ 4-75-2,5 Пр 0,55/2700 АИМ</t>
  </si>
  <si>
    <t>Вентилятоp ВЦ 4-70-3.15 П 0,25/1340</t>
  </si>
  <si>
    <t>Вентилятоp ВЦ 4-75-3.15 ПО 1,5/2820 АИР</t>
  </si>
  <si>
    <t>Вентилятоp ВЦ 4-75-4 ПО ЛО 0.75/1350 АИР</t>
  </si>
  <si>
    <t>Вентилятоp ВЦ 4-75-4 ЛО 1.1/1400 АИР</t>
  </si>
  <si>
    <t>Вентилятор ВЦ4-75-5ПО2.2/1420 4АМХ90L4У3</t>
  </si>
  <si>
    <t>Вентилятоp ВЦ 4-75-5 ЛО 1,5/1410 АИР</t>
  </si>
  <si>
    <t>Вентилятор ВЦ 4-75-5 Л 0,75/930 АИР</t>
  </si>
  <si>
    <t>Вентилятор ВЦ 4-75-5 ПО 0,75/925 АИР80А6</t>
  </si>
  <si>
    <t>Вентилят.ВЦ 4-75-5 ПО 1,5/1420 2АИ80В4У3</t>
  </si>
  <si>
    <t>Вентилятор ВЦ 4-75-5 ЛО 0,75/935 АИР80В4</t>
  </si>
  <si>
    <t>Вентилятоp ВЦ 4-75-5 ПО 1,5/1410 АИР</t>
  </si>
  <si>
    <t>Вентилятоp ВЦ 4-75-6,3 ПО 1,7/910 АИР</t>
  </si>
  <si>
    <t>ВентиляторВЦ4-75-8 ПО 5,5/960 АИР ВММ132</t>
  </si>
  <si>
    <t>Вентилятоp ВР-90-76-2.5 ПР 0.55/1400 АИМ</t>
  </si>
  <si>
    <t>Вентилятор ВО 06-300-6,3 0,37/930 АИМ</t>
  </si>
  <si>
    <t>Вентилятор ВО 18-287-6,3 0,37/915 АИР</t>
  </si>
  <si>
    <t>Вентилятор В0 06-300-6.3</t>
  </si>
  <si>
    <t>Вентилятор ВР80-75-4 ЛО 0,75/1500 ВЗИ</t>
  </si>
  <si>
    <t>Вентилятор ВР 80-75-2,5 Л0 0,37/2810 АИР</t>
  </si>
  <si>
    <t>Вентилятор ВР 80-75-2,5 Пр 0,55/2900</t>
  </si>
  <si>
    <t>Вентилятор ВР 80-75-5 ЛО 2,2/1450</t>
  </si>
  <si>
    <t>Вентилятор ВР 86-77-2.5 Пр 0.12/1350 АИР</t>
  </si>
  <si>
    <t>Вентилятор ВР 86-77-2,5 Л0 0,12/1350 виб</t>
  </si>
  <si>
    <t>Вентилятор ВР 86-77-2,5 Л0 0,12/1350 АИР</t>
  </si>
  <si>
    <t>Вентилятор ВР 86-77-2.5 Пр0 0.37/2730АИР</t>
  </si>
  <si>
    <t>Вентилятор ВР 86-77-4 Л 1,1/1500 АИР80А4</t>
  </si>
  <si>
    <t>Вентилятор ВР 86-77-5 Пр0 2,2/1420 АИР90</t>
  </si>
  <si>
    <t>Вентилятор ВР 90-76-2.5 ЛО 0,55/2730 АИР</t>
  </si>
  <si>
    <t>Вентилятор ВР80-75-5 ЛО 3/1417 АИМ</t>
  </si>
  <si>
    <t>Вентилятор ВР80-75-5 ПО 3/1417 АИМ</t>
  </si>
  <si>
    <t>ВЕНТИЛЯТОР ВР86-77-3.15 ПО 1.1/2800АИР</t>
  </si>
  <si>
    <t>ВентиляторВЦ-14-46-5ЛО 4/955АИРМ112МВ6У3</t>
  </si>
  <si>
    <t>Вентилятор ВЦ 14-46-4 ПО 0,75/1440 АИР</t>
  </si>
  <si>
    <t>ВЕНТИЛЯТОР ВЦ 14-46-6.3 Ло 11/730 АИМ</t>
  </si>
  <si>
    <t>ВЕНТИЛЯТОР ВЦ 4/75-6.3 ПО2,2/955 АИМ</t>
  </si>
  <si>
    <t>Вентилятор ВЦ 4-70-2,5 Л 0,25/1350 АИМ</t>
  </si>
  <si>
    <t>Вентилятор ВЦ 4-75-5 ЛО2,2/1400 4АМХ90</t>
  </si>
  <si>
    <t>ВЕНТИЛЯТОР ВЦ 4-75 5 ПР 1.5/1500 А3080В4</t>
  </si>
  <si>
    <t>Вентилятор ВЦ 4-75-6.3 ЛО 5/5/1430 АИР</t>
  </si>
  <si>
    <t>Вентилятор ВЦ4-75-10 ЛО 7,5/750 АИР</t>
  </si>
  <si>
    <t>Вентилятор ВЦ 4-75-3,15 Пр 1,5/2865 АИР</t>
  </si>
  <si>
    <t>Вентилятор АИР ВЦ 4-75-2.5 П 0.18/1350</t>
  </si>
  <si>
    <t>Вентилятор ВР-86-77-2,5 ЛО 0,75/2820 АИР</t>
  </si>
  <si>
    <t>Вентилятор ВЦ 4-75-2,5 Л 0,18/1350 АИР</t>
  </si>
  <si>
    <t>Вентилятор ВЦ 4-75-2,5 ЛО 0,18/1350</t>
  </si>
  <si>
    <t>Вентилятор ВЦ4-75-3,15ЛО 0,27/1400 АОЛ21</t>
  </si>
  <si>
    <t>Вентилятор ВЦ 4-75-3,15 Л0 0,27/1400 АОЛ</t>
  </si>
  <si>
    <t>Вентилятор ВЦ 4-75-3,15 Пр 0,27/1400 АОЛ</t>
  </si>
  <si>
    <t>Вентилятор ВЦ 4-75-3,15 Л0 0,18/1350АИР</t>
  </si>
  <si>
    <t>Вентилятор ВЦ 4-75-3.15 ПО 1,5/2865 АИР</t>
  </si>
  <si>
    <t>Вентилятор ВЦ 4-75-3.15 Пр</t>
  </si>
  <si>
    <t>Вентилятор ВЦ 4-75-4 ПО 075/1350 АИР</t>
  </si>
  <si>
    <t>Вентилятор ВР 86-77-4 Л 1.1/1400 АИР</t>
  </si>
  <si>
    <t>Вентилятор ВЦ 4-75-4 ЛО 1,1/1500 АИР</t>
  </si>
  <si>
    <t>ВентиляторВЦ 4-75-5 По2,2/1410 4АМ90L4У3</t>
  </si>
  <si>
    <t>Вентилятор ВЦ 4-75-5 Пр 0,75/1000 АИР</t>
  </si>
  <si>
    <t>Вентилятор ВЦ 4-75-5 Пр 0,55/1000 АИР</t>
  </si>
  <si>
    <t>Вентилятор ВЦ 4-75-5 ПО 1,5/1500 4АМ80В</t>
  </si>
  <si>
    <t>ВЕНТИЛЯТОР ВЦ4-75-6.3ЛО1.5/9404АХМ90L6У3</t>
  </si>
  <si>
    <t>Вентилятор ВЦ 4-75-6,3 Л 2,2/940 АИР</t>
  </si>
  <si>
    <t>Вентилятор ВЦ 4-75-6,3 Пр 2,2/940 АИР</t>
  </si>
  <si>
    <t>Вентилятор ВЦ 4-75-6.3 ПО 1.5/950 АИР</t>
  </si>
  <si>
    <t>Вентилятор ВЦ 4-75-6.3 Пр4/1410 АИР100L4</t>
  </si>
  <si>
    <t>Вентилятор ВР-80-75-12,5 ЛО 30/750</t>
  </si>
  <si>
    <t>Вентилятор ВЦ 4-75-8 ПО 11/935 АИР</t>
  </si>
  <si>
    <t>ВентиляторВЦ14-46-6,3 ЛО11/725 5А160М8У3</t>
  </si>
  <si>
    <t>Вентилятор ВЦ14-46-3,15 ЛО 2,2/1420</t>
  </si>
  <si>
    <t>Вентилятор ВЦ4-75-3,15 ПО 3/1410</t>
  </si>
  <si>
    <t>Вентилятор ВЦ4-70-2.5 ПО 0.25/1350 АИМ63</t>
  </si>
  <si>
    <t>Вентилятор ВЦ4-75-5 ПО 0,8/920 ВАО21-6</t>
  </si>
  <si>
    <t>Вентилятор ВЦ4-70-6,3 ЛО 2,2/955</t>
  </si>
  <si>
    <t>Вентилятор ВЦ4-70-6,3 ЛО 3кВТ 945</t>
  </si>
  <si>
    <t>Вентилятор ВЦ 4-75-10 ЛО7,5/925</t>
  </si>
  <si>
    <t>ВентилятВЦ4-75-3,15ЛО 1,5/2970 А3080А2У2</t>
  </si>
  <si>
    <t>Вентилятор вц4-75-5 пр.0.75квт/930 аз08а</t>
  </si>
  <si>
    <t>Вентилятор ВЦ4-75-6.3 ЛО 2,2/940 АИР</t>
  </si>
  <si>
    <t>Вентилятор ВЦ4-75-6.3 2.2квт./940 АИР</t>
  </si>
  <si>
    <t>ВЕНТИЛЯТОР ВЦ4-75-6.3 ЛО 1,5/1000</t>
  </si>
  <si>
    <t>Вентилятор ВЦ4-75-6,3 ЛО 1,5/935 2АИ90L6</t>
  </si>
  <si>
    <t>Вентилятор вц4-75-6.3 ЛО11/1450 АИР132М4</t>
  </si>
  <si>
    <t>Вентилятор ВЦ-4-75-8 ЛО 4/950 АИР</t>
  </si>
  <si>
    <t>Вентилятор ВЦ-4-75-8 ЛО 5,5/960 АИР</t>
  </si>
  <si>
    <t>Вентилятор ВЦ4-70-6,3 ЛО 2,2/930 АИМ</t>
  </si>
  <si>
    <t>Вентилятор Ц-4-75-4 вр.лев 0.55квт/1350А</t>
  </si>
  <si>
    <t>ВентиляторВЦ4-75-5 ПО 0,75/940 ДАА80А6У3</t>
  </si>
  <si>
    <t>Вентилятор ВЦ-4-75-8 ПО 3/960 АИР</t>
  </si>
  <si>
    <t>ВЕНТИЛЯТОР ВР-90-76-2.5 ЛО 0.18/1350 АИР</t>
  </si>
  <si>
    <t>ВЕНТИЛЯТОР ВЦ4-75-4 прав 0.37квт/900А</t>
  </si>
  <si>
    <t>ВЕНТИЛЯТОР ВР86-77-6.3 ПО 4/1410 АИР</t>
  </si>
  <si>
    <t>Вентилятор ВЦ 14-46-5 Лев. 4кВт/1000</t>
  </si>
  <si>
    <t>ВЕНТИЛЯТОР ВЦ14-46-3,15ЛЕВ 1,1/1395</t>
  </si>
  <si>
    <t>353/123</t>
  </si>
  <si>
    <t>353/124</t>
  </si>
  <si>
    <t>353/125</t>
  </si>
  <si>
    <t>353/126</t>
  </si>
  <si>
    <t>Вентилятор ВЦ 4-75-4 П0 1,1-1410 АИР</t>
  </si>
  <si>
    <t>Вентилятор ВР90-76-2,5 Л 0,75-2820</t>
  </si>
  <si>
    <t>Вентилятор ВР90-76-2,5 ЛО 0,18-1350</t>
  </si>
  <si>
    <t>ВЕНТИЛЯТОР ВЦ14-46-5ПрО 7.5-950+вибр.ВБИ</t>
  </si>
  <si>
    <t>353/145</t>
  </si>
  <si>
    <t>353/146</t>
  </si>
  <si>
    <t>353/147</t>
  </si>
  <si>
    <t>353/148</t>
  </si>
  <si>
    <t>353/149</t>
  </si>
  <si>
    <t>353/150</t>
  </si>
  <si>
    <t>353/151</t>
  </si>
  <si>
    <t>353/152</t>
  </si>
  <si>
    <t>353/153</t>
  </si>
  <si>
    <t>353/154</t>
  </si>
  <si>
    <t>ВЕНТ.ВЦ4-75-8 ПО 5,5/960-1шт.7,5/960-1шт</t>
  </si>
  <si>
    <t>ВЕНТИЛЯТОР ВЦ -4-75-10 ЛО 11/728 АИР</t>
  </si>
  <si>
    <t>ВЕНТИЛЯТОР ВЦ4-75-10 ЛО 15/970 АИР</t>
  </si>
  <si>
    <t>ВЕНТИЛЯТОР ВЦ-4-75-10 ПО 5,5/750 АИР</t>
  </si>
  <si>
    <t>ВЕНТИЛЯТОР ВЦ-4-75-10 ПО 7,5/725 АИР</t>
  </si>
  <si>
    <t>ВЕНТИЛЯТОР ВЦ4-75-8 ЛО 11/950 АИР</t>
  </si>
  <si>
    <t>ВЕНТИЛЯТОР ВЦ-4-75-8 ЛО 3/710 АИР</t>
  </si>
  <si>
    <t>ВЕНТИЛЯТОР ВЦ4-75-8 ЛО 5,5/960 АИР</t>
  </si>
  <si>
    <t>ВЕНТИЛЯТОР ВЦ4-75-8 Ло 5,5/960 АИР</t>
  </si>
  <si>
    <t>ВЕНТИЛЯТОР ВЦ4-75-8 ПО 5.5/960 АИР</t>
  </si>
  <si>
    <t>ЯНАО, п.Новозаполярный</t>
  </si>
  <si>
    <t>353/1</t>
  </si>
  <si>
    <t>Канат стальной Ф 16,5мм к лебедке ТЛ3А</t>
  </si>
  <si>
    <t>353/120</t>
  </si>
  <si>
    <t>353/121</t>
  </si>
  <si>
    <t>353/122</t>
  </si>
  <si>
    <t>Кран балкаРП-3 483В 7,2м.+таль 3,2тн.h6м</t>
  </si>
  <si>
    <t>Кран мост.эл. 3.2т-16.2м 229</t>
  </si>
  <si>
    <t>Кран мост.эл. 5т-13,2м 5223,5224</t>
  </si>
  <si>
    <t>353/161</t>
  </si>
  <si>
    <t>353/162</t>
  </si>
  <si>
    <t>353/163</t>
  </si>
  <si>
    <t>Кран козловой г/п 12,5тн.L-20м. №-172</t>
  </si>
  <si>
    <t>Кран мост.эл.2-хбалоч.КЭО2К 16,5/12.5.00</t>
  </si>
  <si>
    <t>КPАН КОЗЛОВОЙ Г/П 12,5 20М №171</t>
  </si>
  <si>
    <t>Вентиляторы (S033)</t>
  </si>
  <si>
    <t>137/21</t>
  </si>
  <si>
    <t>Насос 11МПА32х3 эл. дв.МО160М2 18,5/2925</t>
  </si>
  <si>
    <t>353/4</t>
  </si>
  <si>
    <t>353/5</t>
  </si>
  <si>
    <t>353/6</t>
  </si>
  <si>
    <t>Агрегат насосный НС25/14 3/1390 А100S4У3</t>
  </si>
  <si>
    <t>НАСОС 18 МП 32X4 45/2940 ЭЛ.ДВ.МО200L2</t>
  </si>
  <si>
    <t>НАСОС К100-65-200 АИР180М2УЗ 30/2925</t>
  </si>
  <si>
    <t>353/127</t>
  </si>
  <si>
    <t>353/128</t>
  </si>
  <si>
    <t>353/129</t>
  </si>
  <si>
    <t>353/130</t>
  </si>
  <si>
    <t>353/131</t>
  </si>
  <si>
    <t>353/132</t>
  </si>
  <si>
    <t>353/133</t>
  </si>
  <si>
    <t>353/134</t>
  </si>
  <si>
    <t>353/135</t>
  </si>
  <si>
    <t>353/136</t>
  </si>
  <si>
    <t>353/137</t>
  </si>
  <si>
    <t>353/138</t>
  </si>
  <si>
    <t>353/139</t>
  </si>
  <si>
    <t>353/140</t>
  </si>
  <si>
    <t>353/141</t>
  </si>
  <si>
    <t>353/142</t>
  </si>
  <si>
    <t>353/143</t>
  </si>
  <si>
    <t>353/144</t>
  </si>
  <si>
    <t>НАСОС АГРЕГ.НС100/40Б18.5/2940АИР180М2У3</t>
  </si>
  <si>
    <t>Агрегат насосный НС100/40 30/2920 Q100м2</t>
  </si>
  <si>
    <t>Насос 1Д 200/90 55/2940 5А2252У3</t>
  </si>
  <si>
    <t>Насос 4Д200/90 УХЛ4дв.5АМ2502УЗ 90/2940</t>
  </si>
  <si>
    <t>НАСОС А1 3В 0,6/63-0,7/16Б-5 1,1/2800</t>
  </si>
  <si>
    <t>НАСОС АХВМС50-32-125К 2,2/2865 АИР862У3</t>
  </si>
  <si>
    <t>Насос АЦМС 8-40 1.5/2865 АИР80А2У3</t>
  </si>
  <si>
    <t>НАСОС ВВН1-3 7,5кВт/1455об/мин</t>
  </si>
  <si>
    <t>НАСОС ВК 2/26 4/1410 4АМХ100L4У2</t>
  </si>
  <si>
    <t>НАСОС К8/18 2,2 КВТ/2000 ДА А80В2У3</t>
  </si>
  <si>
    <t>НАСОС КМ 100-80-160S УХЛ4 15/2940</t>
  </si>
  <si>
    <t>НАСОС ЦК 65-50-160</t>
  </si>
  <si>
    <t>Насос ЦНСг38-44 дв.АИМ132М2У2.5-11/2910</t>
  </si>
  <si>
    <t>НАСОСНД2.5Х2500/10Д14А 3/1410 АИР100S4У3</t>
  </si>
  <si>
    <t>НАСОСШ40-4-19.5 /4-51У 5,5/960 ВА132S6У2</t>
  </si>
  <si>
    <t>НасосАЦМЛ 10/54/145 АИР 63В4У3 0,37/1320</t>
  </si>
  <si>
    <t>Краны, канаты  (S033)</t>
  </si>
  <si>
    <t>Насосы  (S033)</t>
  </si>
  <si>
    <t>Резервуары (S033)</t>
  </si>
  <si>
    <t>353/160</t>
  </si>
  <si>
    <t>РЕЗЕРВУАР РГН-3М.КУБ. ЗАВОД ООО "ГРОМ"</t>
  </si>
  <si>
    <t>ЛОТ № 53</t>
  </si>
  <si>
    <t>ЛОТ № 54</t>
  </si>
  <si>
    <t>353/113</t>
  </si>
  <si>
    <t>Емкость РВС-200м.куб.№-22 для воды</t>
  </si>
  <si>
    <t>Емкость (S033)</t>
  </si>
  <si>
    <t>353/114</t>
  </si>
  <si>
    <t>Емкость 8-2000-1-3 з-з 56228. зав.№5</t>
  </si>
  <si>
    <t>353/115</t>
  </si>
  <si>
    <t>353/116</t>
  </si>
  <si>
    <t>353/117</t>
  </si>
  <si>
    <t>353/118</t>
  </si>
  <si>
    <t>Емкость РВС-400м. куб. з-з 10-37-1 №-1</t>
  </si>
  <si>
    <t>Емкость РВС-400м. куб. з-з 10-37-1 №-2</t>
  </si>
  <si>
    <t>Емкось РВС-400 З-З10-913 с комплектующ.</t>
  </si>
  <si>
    <t>Емкость РВС-400мз з-з 10-913-9-1</t>
  </si>
  <si>
    <t>Емкости (S033)</t>
  </si>
  <si>
    <t>ЛОТ № 57</t>
  </si>
  <si>
    <t>ЛОТ № 56</t>
  </si>
  <si>
    <t>ЛОТ № 55</t>
  </si>
  <si>
    <t>353/156</t>
  </si>
  <si>
    <t>Резеpвуаp РВС-300м.куб.завод ООО"Тонус"</t>
  </si>
  <si>
    <t>353/158</t>
  </si>
  <si>
    <t>353/159</t>
  </si>
  <si>
    <t>РЕЗЕРВУАР РВС-200мз нефтепрод.н26</t>
  </si>
  <si>
    <t>РЕЗЕРВУАР РВС-200мз/нефтепрод.н27</t>
  </si>
  <si>
    <t>353/2</t>
  </si>
  <si>
    <t>353/3</t>
  </si>
  <si>
    <t>Емкость ЕПП-8-2000-1-3 з-з 55797</t>
  </si>
  <si>
    <t>Емкость з-з 56004 з.№1</t>
  </si>
  <si>
    <t>353/111</t>
  </si>
  <si>
    <t>353/112</t>
  </si>
  <si>
    <t>Емкость ВЭЭ-1-1-1-0.6 з-з 0260 зав.1.2.3</t>
  </si>
  <si>
    <t>Емкость горизонт. РГС-10 з-з 7414</t>
  </si>
  <si>
    <t>353/119</t>
  </si>
  <si>
    <t>РЕЗЕРВУАР 10 М3 ТП704-1-160-83 №-07,09</t>
  </si>
  <si>
    <t>353/155</t>
  </si>
  <si>
    <t>Емкость РГС-10м.куб.ТП-704-11-60-83</t>
  </si>
  <si>
    <t>353/157</t>
  </si>
  <si>
    <t>РЕЗЕРВУАР V-5М3</t>
  </si>
  <si>
    <t>354/1</t>
  </si>
  <si>
    <t>354/2</t>
  </si>
  <si>
    <t>354/3</t>
  </si>
  <si>
    <t>354/4</t>
  </si>
  <si>
    <t>354/5</t>
  </si>
  <si>
    <t>354/6</t>
  </si>
  <si>
    <t>354/7</t>
  </si>
  <si>
    <t>S035</t>
  </si>
  <si>
    <t>КАНАТ СТАЛЬНОЙ 17,5мм Гост 3077-80</t>
  </si>
  <si>
    <t>КАНАТ СТАЛЬНОЙ 25.5мм</t>
  </si>
  <si>
    <t>КАНАТ СТАЛЬНОЙ 17мм</t>
  </si>
  <si>
    <t>КАНАТ СТАЛЬНОЙ 19.5мм ГОСТ 2688-80</t>
  </si>
  <si>
    <t>КАНАТ СТАЛЬНОЙ 22.5мм ГОСТ 2688-80</t>
  </si>
  <si>
    <t>354/51</t>
  </si>
  <si>
    <t>354/52</t>
  </si>
  <si>
    <t>354/53</t>
  </si>
  <si>
    <t>354/54</t>
  </si>
  <si>
    <t>354/55</t>
  </si>
  <si>
    <t>Крюк чалочный К1-1,0-хл</t>
  </si>
  <si>
    <t>Крюк чалочный К1-1,6-хл</t>
  </si>
  <si>
    <t>Крюк чалочный К1-10,0-хл</t>
  </si>
  <si>
    <t>Крюк чалочный К1-2,5-хл</t>
  </si>
  <si>
    <t>Крюк чалочный К1-6,3-хл</t>
  </si>
  <si>
    <t>Канаты (S035)</t>
  </si>
  <si>
    <t>354/8</t>
  </si>
  <si>
    <t>354/9</t>
  </si>
  <si>
    <t>354/10</t>
  </si>
  <si>
    <t>354/11</t>
  </si>
  <si>
    <t>354/12</t>
  </si>
  <si>
    <t>354/13</t>
  </si>
  <si>
    <t>354/14</t>
  </si>
  <si>
    <t>354/15</t>
  </si>
  <si>
    <t>354/16</t>
  </si>
  <si>
    <t>354/17</t>
  </si>
  <si>
    <t>354/18</t>
  </si>
  <si>
    <t>354/19</t>
  </si>
  <si>
    <t>354/21</t>
  </si>
  <si>
    <t>354/24</t>
  </si>
  <si>
    <t>354/25</t>
  </si>
  <si>
    <t>354/26</t>
  </si>
  <si>
    <t>354/27</t>
  </si>
  <si>
    <t>354/28</t>
  </si>
  <si>
    <t>354/29</t>
  </si>
  <si>
    <t>354/30</t>
  </si>
  <si>
    <t>354/31</t>
  </si>
  <si>
    <t>354/32</t>
  </si>
  <si>
    <t>354/33</t>
  </si>
  <si>
    <t>354/34</t>
  </si>
  <si>
    <t>354/35</t>
  </si>
  <si>
    <t>354/36</t>
  </si>
  <si>
    <t>354/37</t>
  </si>
  <si>
    <t>354/38</t>
  </si>
  <si>
    <t>354/39</t>
  </si>
  <si>
    <t>354/40</t>
  </si>
  <si>
    <t>354/41</t>
  </si>
  <si>
    <t>354/42</t>
  </si>
  <si>
    <t>354/43</t>
  </si>
  <si>
    <t>354/44</t>
  </si>
  <si>
    <t>354/45</t>
  </si>
  <si>
    <t>354/47</t>
  </si>
  <si>
    <t>354/48</t>
  </si>
  <si>
    <t>354/50</t>
  </si>
  <si>
    <t>БОЛТ М10Х40 ч/м с/г</t>
  </si>
  <si>
    <t>БОЛТ М10Х60 ч/м с/г</t>
  </si>
  <si>
    <t>Болт М12х100 б/г</t>
  </si>
  <si>
    <t>Болт М12х30 с/г</t>
  </si>
  <si>
    <t>Болт М12х70 с/г</t>
  </si>
  <si>
    <t>Болт М14х80 б/г</t>
  </si>
  <si>
    <t>БОЛТ М24х130 с/г</t>
  </si>
  <si>
    <t>БОЛТ М24х140 ч/м б/г</t>
  </si>
  <si>
    <t>Болт М24х160 ч/м с/г</t>
  </si>
  <si>
    <t>БОЛТ М24х170 ч/м с/г</t>
  </si>
  <si>
    <t>БОЛТ М24Х180 ч/м с/г</t>
  </si>
  <si>
    <t>БОЛТ М8Х40 с/г</t>
  </si>
  <si>
    <t>Винт М2х13</t>
  </si>
  <si>
    <t>Винт М2х25</t>
  </si>
  <si>
    <t>Винт М3х16 с полук.голов.ГОСТ10621-80</t>
  </si>
  <si>
    <t>Винт М3х8</t>
  </si>
  <si>
    <t>ГВОЗДИ 1.6X25 ГОСТ 4028-63</t>
  </si>
  <si>
    <t>Гвозди строительные К 1,8х40</t>
  </si>
  <si>
    <t>Гвоздь строительный К 1,8х60</t>
  </si>
  <si>
    <t>ГВОЗДИ 2,5х50 (50;35кг)</t>
  </si>
  <si>
    <t>ГВОЗДИ 2.5Х60</t>
  </si>
  <si>
    <t>Гвозди 2х40</t>
  </si>
  <si>
    <t>ГВОЗДИ 3Х80</t>
  </si>
  <si>
    <t>ГВОЗДИ 6Х200 (25кг)</t>
  </si>
  <si>
    <t>ГВОЗДЬ 1.2х20 (50кг)</t>
  </si>
  <si>
    <t>ГВОЗДИ 5х150 (25;45кг)</t>
  </si>
  <si>
    <t>Гвозди 1.8х50</t>
  </si>
  <si>
    <t>Винт М5х20</t>
  </si>
  <si>
    <t>ШУРУП 5х30</t>
  </si>
  <si>
    <t>ШУРУП 8х70</t>
  </si>
  <si>
    <t>354/56</t>
  </si>
  <si>
    <t>НАКЛАДКИ С БОЛТАМИ И ШАЙБАМИ (К-Т)</t>
  </si>
  <si>
    <t>КМП</t>
  </si>
  <si>
    <t>Крепежные элементы (S035)</t>
  </si>
  <si>
    <t>355/42</t>
  </si>
  <si>
    <t>S036</t>
  </si>
  <si>
    <t>Кабель КГ-Хл 2х35</t>
  </si>
  <si>
    <t>355/102</t>
  </si>
  <si>
    <t>355/103</t>
  </si>
  <si>
    <t>355/104</t>
  </si>
  <si>
    <t>355/105</t>
  </si>
  <si>
    <t>КАБЕЛЬ КВВБГ 14X1.0</t>
  </si>
  <si>
    <t>355/134</t>
  </si>
  <si>
    <t>355/135</t>
  </si>
  <si>
    <t>355/136</t>
  </si>
  <si>
    <t>355/137</t>
  </si>
  <si>
    <t>355/138</t>
  </si>
  <si>
    <t>355/139</t>
  </si>
  <si>
    <t>355/140</t>
  </si>
  <si>
    <t>Кабель КВВГНГ 14х1.0</t>
  </si>
  <si>
    <t>КАБЕЛЬ КВВГНГ 27Х1,0</t>
  </si>
  <si>
    <t>355/161</t>
  </si>
  <si>
    <t>КАБЕЛЬ КВВГЭ 7X1.5</t>
  </si>
  <si>
    <t>355/164</t>
  </si>
  <si>
    <t>КАБЕЛЬ КВВГЭНГ 14х1,5</t>
  </si>
  <si>
    <t>355/180</t>
  </si>
  <si>
    <t>355/181</t>
  </si>
  <si>
    <t>355/182</t>
  </si>
  <si>
    <t>355/183</t>
  </si>
  <si>
    <t>Кабель КВВГэ 14х1.0</t>
  </si>
  <si>
    <t>Кабель КВВГ 19х1,0</t>
  </si>
  <si>
    <t>355/194</t>
  </si>
  <si>
    <t>355/195</t>
  </si>
  <si>
    <t>355/196</t>
  </si>
  <si>
    <t>355/197</t>
  </si>
  <si>
    <t>Кабель КВВГнг 10х1,0</t>
  </si>
  <si>
    <t>355/199</t>
  </si>
  <si>
    <t>355/200</t>
  </si>
  <si>
    <t>Кабель КВВГнг 37х1,0</t>
  </si>
  <si>
    <t>355/235</t>
  </si>
  <si>
    <t>355/236</t>
  </si>
  <si>
    <t>КАБЕЛЬ КВВГнг 10х1,5</t>
  </si>
  <si>
    <t>355/291</t>
  </si>
  <si>
    <t>Кабель КВВГ 27х1</t>
  </si>
  <si>
    <t>355/308</t>
  </si>
  <si>
    <t>355/309</t>
  </si>
  <si>
    <t>355/310</t>
  </si>
  <si>
    <t>355/311</t>
  </si>
  <si>
    <t>Кабель ТСВ 10х2х0,4</t>
  </si>
  <si>
    <t>355/319</t>
  </si>
  <si>
    <t>Кабель ТПВ 30х2х0,5</t>
  </si>
  <si>
    <t>355/349</t>
  </si>
  <si>
    <t>355/350</t>
  </si>
  <si>
    <t>КАБЕЛЬ ТППЭПБГ 10X2X0.4</t>
  </si>
  <si>
    <t>355/352</t>
  </si>
  <si>
    <t>355/353</t>
  </si>
  <si>
    <t>355/354</t>
  </si>
  <si>
    <t>355/355</t>
  </si>
  <si>
    <t>355/356</t>
  </si>
  <si>
    <t>355/357</t>
  </si>
  <si>
    <t>КАБЕЛЬ ТСВ 20Х2Х0.5</t>
  </si>
  <si>
    <t>Кабель (S036)</t>
  </si>
  <si>
    <t>217/33</t>
  </si>
  <si>
    <t>217/22</t>
  </si>
  <si>
    <t>217/23</t>
  </si>
  <si>
    <t>217/32</t>
  </si>
  <si>
    <t>217/5</t>
  </si>
  <si>
    <t>217/11</t>
  </si>
  <si>
    <t>217/14</t>
  </si>
  <si>
    <t>217/75</t>
  </si>
  <si>
    <t>217/12</t>
  </si>
  <si>
    <t>217/3</t>
  </si>
  <si>
    <t>217/1</t>
  </si>
  <si>
    <t>217/2</t>
  </si>
  <si>
    <t>КАбель КРВБГ 4х1</t>
  </si>
  <si>
    <t>КАБЕЛЬ КВББШВ 7X2.5</t>
  </si>
  <si>
    <t>КАБЕЛЬ КВББШНГ 27X1.0 -0.66</t>
  </si>
  <si>
    <t>Кабель КВВБГ 19х1,0</t>
  </si>
  <si>
    <t>Кабель КВВГ 14х2,5</t>
  </si>
  <si>
    <t>Кабель КВВГ 37х1,0</t>
  </si>
  <si>
    <t>Кабель МКЭКШВ НГ 4х2х1</t>
  </si>
  <si>
    <t>273/18</t>
  </si>
  <si>
    <t>273/19</t>
  </si>
  <si>
    <t>КАБЕЛЬ КВВБГ 4Х1.0</t>
  </si>
  <si>
    <t>КАБЕЛЬ КВВГ 19X1.0/0.660/</t>
  </si>
  <si>
    <t>273/20</t>
  </si>
  <si>
    <t>273/21</t>
  </si>
  <si>
    <t>273/23</t>
  </si>
  <si>
    <t>273/24</t>
  </si>
  <si>
    <t>КАБЕЛЬ КВВГ 37X1.5</t>
  </si>
  <si>
    <t>КАБЕЛЬ КВВГ 4X1.0</t>
  </si>
  <si>
    <t>КАБЕЛЬ КВВГЭНГ 14Х1.5</t>
  </si>
  <si>
    <t>Кабель квмвг 27х1.5</t>
  </si>
  <si>
    <t>273/28</t>
  </si>
  <si>
    <t>Кабель КВБбШв 10х6,0</t>
  </si>
  <si>
    <t>273/30</t>
  </si>
  <si>
    <t>273/33</t>
  </si>
  <si>
    <t>273/34</t>
  </si>
  <si>
    <t>273/35</t>
  </si>
  <si>
    <t>273/40</t>
  </si>
  <si>
    <t>273/41</t>
  </si>
  <si>
    <t>273/42</t>
  </si>
  <si>
    <t>273/43</t>
  </si>
  <si>
    <t>273/44</t>
  </si>
  <si>
    <t>Кабель КВВБ 7х4,0</t>
  </si>
  <si>
    <t>Кабель КВВГ 19х1.5</t>
  </si>
  <si>
    <t>Кабель КВВГэ 10х1.5 (ДКС)</t>
  </si>
  <si>
    <t>Кабель КВВГ 37х1.5</t>
  </si>
  <si>
    <t>Кабель КРВБГ 14х2,5</t>
  </si>
  <si>
    <t>Кабель КРВБГ 7х1.5</t>
  </si>
  <si>
    <t>Кабель КГВВ 14х1.5</t>
  </si>
  <si>
    <t>273/54</t>
  </si>
  <si>
    <t>273/55</t>
  </si>
  <si>
    <t>273/57</t>
  </si>
  <si>
    <t>273/58</t>
  </si>
  <si>
    <t>273/62</t>
  </si>
  <si>
    <t>273/71</t>
  </si>
  <si>
    <t>273/74</t>
  </si>
  <si>
    <t>273/75</t>
  </si>
  <si>
    <t>273/76</t>
  </si>
  <si>
    <t>Кабель КУПР 7х0.5мм</t>
  </si>
  <si>
    <t>КАБЕЛЬ МКЭШ 10X0.75</t>
  </si>
  <si>
    <t>Кабель МКЭШ 7х0,75</t>
  </si>
  <si>
    <t>Кабель РМПЗЭП 2х1.2мм</t>
  </si>
  <si>
    <t>ПРОВОД НВМ 1х0,35</t>
  </si>
  <si>
    <t>ПРОВОД ПРГН 2.5</t>
  </si>
  <si>
    <t>ПРОВОД ПТПМ 1X1+1X2.5</t>
  </si>
  <si>
    <t>355/11</t>
  </si>
  <si>
    <t>355/12</t>
  </si>
  <si>
    <t>355/13</t>
  </si>
  <si>
    <t>355/14</t>
  </si>
  <si>
    <t>355/15</t>
  </si>
  <si>
    <t>355/16</t>
  </si>
  <si>
    <t>355/17</t>
  </si>
  <si>
    <t>355/18</t>
  </si>
  <si>
    <t>355/19</t>
  </si>
  <si>
    <t>355/20</t>
  </si>
  <si>
    <t>355/21</t>
  </si>
  <si>
    <t>355/22</t>
  </si>
  <si>
    <t>355/23</t>
  </si>
  <si>
    <t>355/24</t>
  </si>
  <si>
    <t>355/26</t>
  </si>
  <si>
    <t>355/27</t>
  </si>
  <si>
    <t>355/28</t>
  </si>
  <si>
    <t>355/29</t>
  </si>
  <si>
    <t>355/30</t>
  </si>
  <si>
    <t>355/31</t>
  </si>
  <si>
    <t>355/32</t>
  </si>
  <si>
    <t>КАБЕЛЬ ВВГ 3X35+1X16</t>
  </si>
  <si>
    <t>КАБЕЛЬ ВВГ 3Х6</t>
  </si>
  <si>
    <t>КАБЕЛЬ ВВГ 3х95+1х50</t>
  </si>
  <si>
    <t>КАБЕЛЬ ВВГ-ХЛ 5X4-1</t>
  </si>
  <si>
    <t>КАБЕЛЬ ВВГЗ 2X2,5</t>
  </si>
  <si>
    <t>Кабель ВВГзнг 3х10</t>
  </si>
  <si>
    <t>КАБЕЛЬ ВВГНГ 2Х1.5</t>
  </si>
  <si>
    <t>КАБЕЛЬ ВВГНГ 3Х4</t>
  </si>
  <si>
    <t>КАБЕЛЬ ВВГНГ 5Х6</t>
  </si>
  <si>
    <t>Кабель ВВГнг-LS 1х10</t>
  </si>
  <si>
    <t>КАБЕЛЬ ВВГП (ОЖ)-0.66 2X1.5</t>
  </si>
  <si>
    <t>Кабель КВВГ 5x1.5</t>
  </si>
  <si>
    <t>Кабель КВВГЭнг 4х1.0</t>
  </si>
  <si>
    <t>Кабель КГ 2х16</t>
  </si>
  <si>
    <t>Кабель ШВВП 2х0.75</t>
  </si>
  <si>
    <t>КАБЕЛЬ МКВэКБШв 7х2х1</t>
  </si>
  <si>
    <t>Кабель РКГМ 1.5</t>
  </si>
  <si>
    <t>355/39</t>
  </si>
  <si>
    <t>355/40</t>
  </si>
  <si>
    <t>355/41</t>
  </si>
  <si>
    <t>Кабель ВВГ нг п 2х70</t>
  </si>
  <si>
    <t>Кабель ВБбШв 3х2,5</t>
  </si>
  <si>
    <t>Кабель ВВГнг 2х1,5(ож)-0.66</t>
  </si>
  <si>
    <t>355/47</t>
  </si>
  <si>
    <t>355/48</t>
  </si>
  <si>
    <t>355/49</t>
  </si>
  <si>
    <t>355/50</t>
  </si>
  <si>
    <t>355/51</t>
  </si>
  <si>
    <t>355/52</t>
  </si>
  <si>
    <t>355/53</t>
  </si>
  <si>
    <t>355/54</t>
  </si>
  <si>
    <t>355/55</t>
  </si>
  <si>
    <t>355/56</t>
  </si>
  <si>
    <t>355/57</t>
  </si>
  <si>
    <t>355/58</t>
  </si>
  <si>
    <t>355/59</t>
  </si>
  <si>
    <t>КАБЕЛЬ ВББШВ 3Х4,0</t>
  </si>
  <si>
    <t>КАБЕЛЬ ВББШВ 4Х1.5</t>
  </si>
  <si>
    <t>КАБЕЛЬ ВББШВ 4Х2,5</t>
  </si>
  <si>
    <t>КАБЕЛЬ ВББШВ 5Х10 ОЖ</t>
  </si>
  <si>
    <t>КАБЕЛЬ ВВГЗ 3Х4</t>
  </si>
  <si>
    <t>КАБЕЛЬ ВВГНГ 3Х4,0 (ОЖ)0,66</t>
  </si>
  <si>
    <t>355/63</t>
  </si>
  <si>
    <t>355/64</t>
  </si>
  <si>
    <t>355/65</t>
  </si>
  <si>
    <t>355/66</t>
  </si>
  <si>
    <t>355/67</t>
  </si>
  <si>
    <t>355/68</t>
  </si>
  <si>
    <t>355/69</t>
  </si>
  <si>
    <t>355/70</t>
  </si>
  <si>
    <t>355/71</t>
  </si>
  <si>
    <t>Кабель ВБбШв 4х150+1</t>
  </si>
  <si>
    <t>Кабель ВВГ 5х25(ож)-1</t>
  </si>
  <si>
    <t>КАБЕЛЬ ВББШВ-1 3Х2,5</t>
  </si>
  <si>
    <t>КАБЕЛЬ ВББШВ-1 3Х4</t>
  </si>
  <si>
    <t>КАБЕЛЬ ВББШВ-1 3Х50+1Х25</t>
  </si>
  <si>
    <t>КАБЕЛЬ ВББШВ-1 4Х10</t>
  </si>
  <si>
    <t>355/74</t>
  </si>
  <si>
    <t>355/75</t>
  </si>
  <si>
    <t>355/76</t>
  </si>
  <si>
    <t>355/77</t>
  </si>
  <si>
    <t>355/78</t>
  </si>
  <si>
    <t>355/79</t>
  </si>
  <si>
    <t>355/80</t>
  </si>
  <si>
    <t>355/81</t>
  </si>
  <si>
    <t>355/82</t>
  </si>
  <si>
    <t>355/83</t>
  </si>
  <si>
    <t>355/84</t>
  </si>
  <si>
    <t>355/85</t>
  </si>
  <si>
    <t>355/86</t>
  </si>
  <si>
    <t>355/87</t>
  </si>
  <si>
    <t>355/88</t>
  </si>
  <si>
    <t>355/89</t>
  </si>
  <si>
    <t>355/90</t>
  </si>
  <si>
    <t>355/91</t>
  </si>
  <si>
    <t>355/92</t>
  </si>
  <si>
    <t>355/93</t>
  </si>
  <si>
    <t>355/94</t>
  </si>
  <si>
    <t>355/95</t>
  </si>
  <si>
    <t>355/96</t>
  </si>
  <si>
    <t>355/97</t>
  </si>
  <si>
    <t>355/98</t>
  </si>
  <si>
    <t>355/99</t>
  </si>
  <si>
    <t>355/100</t>
  </si>
  <si>
    <t>355/101</t>
  </si>
  <si>
    <t>Кабель ВВГнг 2х10</t>
  </si>
  <si>
    <t>Кабель КВБбШ нг 27х1.0</t>
  </si>
  <si>
    <t>КАБЕЛЬ КВББШ НГ 4X1.5</t>
  </si>
  <si>
    <t>КАБЕЛЬ КВББШВ 4X1.5</t>
  </si>
  <si>
    <t>Кабель КВБбШв 4х1.5</t>
  </si>
  <si>
    <t>Кабель КВББШВ 5х2.5</t>
  </si>
  <si>
    <t>КАБЕЛЬ КВББШВ 7Х1.5</t>
  </si>
  <si>
    <t>Кабель КВББШВнг 14х1,0</t>
  </si>
  <si>
    <t>Кабель КВББШВнг 4х1,0</t>
  </si>
  <si>
    <t>Кабель КВББШВнг 4х1.5</t>
  </si>
  <si>
    <t>КАБЕЛЬ КВББШВНГ 7Х1.0</t>
  </si>
  <si>
    <t>КАБЕЛЬ КВББШНГ 19X1.0 -0.66</t>
  </si>
  <si>
    <t>КАБЕЛЬ КВББШНГ 4X1.0 -0.66</t>
  </si>
  <si>
    <t>КАБЕЛЬ КВББШНГ 7X1.0</t>
  </si>
  <si>
    <t>КАБЕЛЬ КВББШНГ14X1.5 (КВББШВНГ 14Х1.5)</t>
  </si>
  <si>
    <t>КАБЕЛЬ КВВББГ 10X1.0</t>
  </si>
  <si>
    <t>Кабель КВВББГ 4х1</t>
  </si>
  <si>
    <t>КАБЕЛЬ КВВББГ 7Х1.0</t>
  </si>
  <si>
    <t>КАБЕЛЬ КВВББГ52-1</t>
  </si>
  <si>
    <t>355/106</t>
  </si>
  <si>
    <t>355/107</t>
  </si>
  <si>
    <t>355/108</t>
  </si>
  <si>
    <t>355/109</t>
  </si>
  <si>
    <t>355/110</t>
  </si>
  <si>
    <t>355/111</t>
  </si>
  <si>
    <t>355/112</t>
  </si>
  <si>
    <t>355/113</t>
  </si>
  <si>
    <t>355/114</t>
  </si>
  <si>
    <t>355/115</t>
  </si>
  <si>
    <t>355/116</t>
  </si>
  <si>
    <t>355/117</t>
  </si>
  <si>
    <t>355/118</t>
  </si>
  <si>
    <t>355/119</t>
  </si>
  <si>
    <t>355/120</t>
  </si>
  <si>
    <t>355/121</t>
  </si>
  <si>
    <t>355/122</t>
  </si>
  <si>
    <t>355/123</t>
  </si>
  <si>
    <t>355/124</t>
  </si>
  <si>
    <t>355/125</t>
  </si>
  <si>
    <t>355/126</t>
  </si>
  <si>
    <t>355/127</t>
  </si>
  <si>
    <t>355/128</t>
  </si>
  <si>
    <t>355/129</t>
  </si>
  <si>
    <t>355/130</t>
  </si>
  <si>
    <t>355/131</t>
  </si>
  <si>
    <t>355/132</t>
  </si>
  <si>
    <t>355/133</t>
  </si>
  <si>
    <t>Кабель КВВБГ 19х1.5</t>
  </si>
  <si>
    <t>КАБЕЛЬ КВВБГ 4X1.0</t>
  </si>
  <si>
    <t>КАБЕЛЬ КВВБГ 4X1.0 -0.66</t>
  </si>
  <si>
    <t>КАБЕЛЬ КВВБГ 7X1.0</t>
  </si>
  <si>
    <t>КАБЕЛЬ КВВГ 10X1.0 660В</t>
  </si>
  <si>
    <t>Кабель КВВГ 10х2.5</t>
  </si>
  <si>
    <t>КАБЕЛЬ КВВГ 14Х1</t>
  </si>
  <si>
    <t>КАБЕЛЬ КВВГ 14Х1.0</t>
  </si>
  <si>
    <t>КАБЕЛЬ КВВГ 4Х1</t>
  </si>
  <si>
    <t>КАБЕЛЬ КВВГ 7X1.0</t>
  </si>
  <si>
    <t>КАБЕЛЬ КВВГ 7Х1</t>
  </si>
  <si>
    <t>КАБЕЛЬ КВВГНГ 10X1.0</t>
  </si>
  <si>
    <t>355/141</t>
  </si>
  <si>
    <t>355/142</t>
  </si>
  <si>
    <t>355/143</t>
  </si>
  <si>
    <t>355/144</t>
  </si>
  <si>
    <t>355/145</t>
  </si>
  <si>
    <t>355/146</t>
  </si>
  <si>
    <t>355/147</t>
  </si>
  <si>
    <t>355/148</t>
  </si>
  <si>
    <t>355/149</t>
  </si>
  <si>
    <t>355/150</t>
  </si>
  <si>
    <t>355/151</t>
  </si>
  <si>
    <t>355/152</t>
  </si>
  <si>
    <t>355/153</t>
  </si>
  <si>
    <t>355/154</t>
  </si>
  <si>
    <t>355/155</t>
  </si>
  <si>
    <t>355/156</t>
  </si>
  <si>
    <t>355/157</t>
  </si>
  <si>
    <t>355/158</t>
  </si>
  <si>
    <t>355/159</t>
  </si>
  <si>
    <t>355/160</t>
  </si>
  <si>
    <t>КАБЕЛЬ КВВГНГ 4Х1.0</t>
  </si>
  <si>
    <t>КАБЕЛЬ КВВГНГ 5Х1.0</t>
  </si>
  <si>
    <t>КАБЕЛЬ КВВГНГ 7X1.0</t>
  </si>
  <si>
    <t>355/162</t>
  </si>
  <si>
    <t>355/163</t>
  </si>
  <si>
    <t>Кабель КВВГэ 7х2,5</t>
  </si>
  <si>
    <t>355/165</t>
  </si>
  <si>
    <t>355/166</t>
  </si>
  <si>
    <t>355/167</t>
  </si>
  <si>
    <t>355/168</t>
  </si>
  <si>
    <t>Кабель КВВГэнг 27х1.5</t>
  </si>
  <si>
    <t>Кабель КГВВ 5х1</t>
  </si>
  <si>
    <t>355/175</t>
  </si>
  <si>
    <t>355/176</t>
  </si>
  <si>
    <t>355/177</t>
  </si>
  <si>
    <t>355/178</t>
  </si>
  <si>
    <t>355/179</t>
  </si>
  <si>
    <t>Кабель КВБбШв 4х2,5</t>
  </si>
  <si>
    <t>Кабель КВБбШв 7х2,5</t>
  </si>
  <si>
    <t>355/184</t>
  </si>
  <si>
    <t>355/185</t>
  </si>
  <si>
    <t>355/186</t>
  </si>
  <si>
    <t>355/187</t>
  </si>
  <si>
    <t>355/188</t>
  </si>
  <si>
    <t>355/189</t>
  </si>
  <si>
    <t>355/190</t>
  </si>
  <si>
    <t>355/191</t>
  </si>
  <si>
    <t>355/192</t>
  </si>
  <si>
    <t>355/193</t>
  </si>
  <si>
    <t>Кабель КВВГ 19х2.5</t>
  </si>
  <si>
    <t>Кабель КВВГ 7х1.5</t>
  </si>
  <si>
    <t>Кабель КВВГ 4х1.5</t>
  </si>
  <si>
    <t>Кабель КВВГз 5х1.5</t>
  </si>
  <si>
    <t>Кабель КВВГз 7х1.5</t>
  </si>
  <si>
    <t>355/198</t>
  </si>
  <si>
    <t>Кабель КВВГ энг 27х1.5</t>
  </si>
  <si>
    <t>355/201</t>
  </si>
  <si>
    <t>355/202</t>
  </si>
  <si>
    <t>355/203</t>
  </si>
  <si>
    <t>355/204</t>
  </si>
  <si>
    <t>355/205</t>
  </si>
  <si>
    <t>355/206</t>
  </si>
  <si>
    <t>355/207</t>
  </si>
  <si>
    <t>355/208</t>
  </si>
  <si>
    <t>355/209</t>
  </si>
  <si>
    <t>355/210</t>
  </si>
  <si>
    <t>355/211</t>
  </si>
  <si>
    <t>355/212</t>
  </si>
  <si>
    <t>355/213</t>
  </si>
  <si>
    <t>355/214</t>
  </si>
  <si>
    <t>355/215</t>
  </si>
  <si>
    <t>355/216</t>
  </si>
  <si>
    <t>355/217</t>
  </si>
  <si>
    <t>355/218</t>
  </si>
  <si>
    <t>355/219</t>
  </si>
  <si>
    <t>355/220</t>
  </si>
  <si>
    <t>355/221</t>
  </si>
  <si>
    <t>355/222</t>
  </si>
  <si>
    <t>355/223</t>
  </si>
  <si>
    <t>355/224</t>
  </si>
  <si>
    <t>355/226</t>
  </si>
  <si>
    <t>355/227</t>
  </si>
  <si>
    <t>355/228</t>
  </si>
  <si>
    <t>355/229</t>
  </si>
  <si>
    <t>355/230</t>
  </si>
  <si>
    <t>355/231</t>
  </si>
  <si>
    <t>355/232</t>
  </si>
  <si>
    <t>355/233</t>
  </si>
  <si>
    <t>355/234</t>
  </si>
  <si>
    <t>Кабель КВВГнг 4х1.5</t>
  </si>
  <si>
    <t>Кабель КВВГнг 7х1.5</t>
  </si>
  <si>
    <t>Кабель КВВГэ 4х0,75</t>
  </si>
  <si>
    <t>Кабель КВВГэнг 19х1,5</t>
  </si>
  <si>
    <t>Кабель КВВГэнг 7х2,5</t>
  </si>
  <si>
    <t>КАБЕЛЬ КРВБГ з 7Х1.0</t>
  </si>
  <si>
    <t>Кабель НВМЭ-4 1х0.35</t>
  </si>
  <si>
    <t>Кабель ТЗПАБпШп 7х4х1,2</t>
  </si>
  <si>
    <t>Кабель ТПВнг 20х2х0,5</t>
  </si>
  <si>
    <t>Кабель МКВЭКбШв 10х2х1,0</t>
  </si>
  <si>
    <t>Кабель КГВВ 10х1,0</t>
  </si>
  <si>
    <t>Кабель КГВВ 7х0,75</t>
  </si>
  <si>
    <t>Кабель КГВВэнг 14х1.5</t>
  </si>
  <si>
    <t>Кабель КВВГэнг LS 37х1.5</t>
  </si>
  <si>
    <t>КАБЕЛЬ КВББШВ 4Х2,5-0,66</t>
  </si>
  <si>
    <t>КАБЕЛЬ КВББШНГ 10х1,0</t>
  </si>
  <si>
    <t>КАБЕЛЬ КВВБГ 4Х1.5</t>
  </si>
  <si>
    <t>355/237</t>
  </si>
  <si>
    <t>355/238</t>
  </si>
  <si>
    <t>355/239</t>
  </si>
  <si>
    <t>355/240</t>
  </si>
  <si>
    <t>355/241</t>
  </si>
  <si>
    <t>355/242</t>
  </si>
  <si>
    <t>355/243</t>
  </si>
  <si>
    <t>355/244</t>
  </si>
  <si>
    <t>355/245</t>
  </si>
  <si>
    <t>КАБЕЛЬ КВВГНГ 19Х1.5</t>
  </si>
  <si>
    <t>КАБЕЛЬ КВВГНГ 4X1.5</t>
  </si>
  <si>
    <t>КАБЕЛЬ КВВГНГ 4Х1,0-0,66</t>
  </si>
  <si>
    <t>КАБЕЛЬ КВВГЭНГ LS 10Х1.5</t>
  </si>
  <si>
    <t>355/248</t>
  </si>
  <si>
    <t>355/249</t>
  </si>
  <si>
    <t>355/250</t>
  </si>
  <si>
    <t>355/251</t>
  </si>
  <si>
    <t>Кабель КУПВ 7х0.35</t>
  </si>
  <si>
    <t>355/259</t>
  </si>
  <si>
    <t>355/260</t>
  </si>
  <si>
    <t>355/261</t>
  </si>
  <si>
    <t>355/262</t>
  </si>
  <si>
    <t>355/263</t>
  </si>
  <si>
    <t>355/264</t>
  </si>
  <si>
    <t>355/265</t>
  </si>
  <si>
    <t>355/266</t>
  </si>
  <si>
    <t>355/267</t>
  </si>
  <si>
    <t>355/268</t>
  </si>
  <si>
    <t>355/269</t>
  </si>
  <si>
    <t>355/270</t>
  </si>
  <si>
    <t>355/271</t>
  </si>
  <si>
    <t>ПРОВОД ВПВ 10</t>
  </si>
  <si>
    <t>ПРОВОД ВПВ 6</t>
  </si>
  <si>
    <t>Провод РПШЭ 4х1,5  -0,66</t>
  </si>
  <si>
    <t>ПРОВОД ПВ-1  1х1,5</t>
  </si>
  <si>
    <t>Провод ПВ-1  1х1,0</t>
  </si>
  <si>
    <t>ПРОВОД ПВ1-2.5</t>
  </si>
  <si>
    <t>ПРОВОД ПВЗ</t>
  </si>
  <si>
    <t>Провод ПВС-3х1,0</t>
  </si>
  <si>
    <t>ПРОВОД ППВ 2x1,5</t>
  </si>
  <si>
    <t>Провод ШВВП 2х0,5</t>
  </si>
  <si>
    <t>Провод ТРВ 1х2х0.4</t>
  </si>
  <si>
    <t>355/278</t>
  </si>
  <si>
    <t>355/279</t>
  </si>
  <si>
    <t>355/280</t>
  </si>
  <si>
    <t>355/281</t>
  </si>
  <si>
    <t>355/282</t>
  </si>
  <si>
    <t>355/283</t>
  </si>
  <si>
    <t>355/284</t>
  </si>
  <si>
    <t>355/285</t>
  </si>
  <si>
    <t>355/286</t>
  </si>
  <si>
    <t>355/287</t>
  </si>
  <si>
    <t>355/288</t>
  </si>
  <si>
    <t>355/290</t>
  </si>
  <si>
    <t>ШНУР ШВВП 2X0.75</t>
  </si>
  <si>
    <t>Провод МГШВ 0.5</t>
  </si>
  <si>
    <t>ПРОВОД ПВТМ 2X2.5</t>
  </si>
  <si>
    <t>Провод ПТВЖ 2Х0.6</t>
  </si>
  <si>
    <t>ПРОВОД ПТВО 1X1.0+1X2.5М</t>
  </si>
  <si>
    <t>Провод ПТВЖ 2х1,2</t>
  </si>
  <si>
    <t>355/292</t>
  </si>
  <si>
    <t>355/293</t>
  </si>
  <si>
    <t>355/294</t>
  </si>
  <si>
    <t>355/295</t>
  </si>
  <si>
    <t>355/296</t>
  </si>
  <si>
    <t>355/297</t>
  </si>
  <si>
    <t>355/298</t>
  </si>
  <si>
    <t>355/299</t>
  </si>
  <si>
    <t>355/300</t>
  </si>
  <si>
    <t>355/301</t>
  </si>
  <si>
    <t>355/302</t>
  </si>
  <si>
    <t>355/303</t>
  </si>
  <si>
    <t>355/304</t>
  </si>
  <si>
    <t>355/305</t>
  </si>
  <si>
    <t>355/306</t>
  </si>
  <si>
    <t>355/307</t>
  </si>
  <si>
    <t>КАБЕЛЬ КПСВВ 1X2X1</t>
  </si>
  <si>
    <t>КАБЕЛЬ КРВГ 4X1,0</t>
  </si>
  <si>
    <t>Кабель КУПР 14х0.5мм</t>
  </si>
  <si>
    <t>КАБЕЛЬ МКШ 5Х0.75</t>
  </si>
  <si>
    <t>КАБЕЛЬ МКЭКШВ 2х2х0,5</t>
  </si>
  <si>
    <t>КАБЕЛЬ МКЭКШВ 4X2X1</t>
  </si>
  <si>
    <t>Кабель МРМПЭ 1х2х1.20</t>
  </si>
  <si>
    <t>Кабель ПРППМ 1х2х1,2</t>
  </si>
  <si>
    <t>355/312</t>
  </si>
  <si>
    <t>355/313</t>
  </si>
  <si>
    <t>355/314</t>
  </si>
  <si>
    <t>355/315</t>
  </si>
  <si>
    <t>355/316</t>
  </si>
  <si>
    <t>355/317</t>
  </si>
  <si>
    <t>355/318</t>
  </si>
  <si>
    <t>Кабель ТСВ 5х2х0.4</t>
  </si>
  <si>
    <t>355/320</t>
  </si>
  <si>
    <t>355/321</t>
  </si>
  <si>
    <t>355/322</t>
  </si>
  <si>
    <t>355/323</t>
  </si>
  <si>
    <t>355/324</t>
  </si>
  <si>
    <t>355/325</t>
  </si>
  <si>
    <t>355/326</t>
  </si>
  <si>
    <t>355/327</t>
  </si>
  <si>
    <t>355/328</t>
  </si>
  <si>
    <t>355/329</t>
  </si>
  <si>
    <t>355/330</t>
  </si>
  <si>
    <t>355/331</t>
  </si>
  <si>
    <t>355/332</t>
  </si>
  <si>
    <t>355/333</t>
  </si>
  <si>
    <t>355/334</t>
  </si>
  <si>
    <t>355/335</t>
  </si>
  <si>
    <t>355/336</t>
  </si>
  <si>
    <t>355/337</t>
  </si>
  <si>
    <t>355/338</t>
  </si>
  <si>
    <t>355/339</t>
  </si>
  <si>
    <t>355/340</t>
  </si>
  <si>
    <t>355/341</t>
  </si>
  <si>
    <t>355/342</t>
  </si>
  <si>
    <t>355/343</t>
  </si>
  <si>
    <t>355/344</t>
  </si>
  <si>
    <t>355/345</t>
  </si>
  <si>
    <t>355/346</t>
  </si>
  <si>
    <t>355/347</t>
  </si>
  <si>
    <t>355/348</t>
  </si>
  <si>
    <t>Кабель ТПВнг 30х2х0,64</t>
  </si>
  <si>
    <t>Кабель ТППэп 10х2х0,32</t>
  </si>
  <si>
    <t>Кабель ТППэп 30х2х0,4</t>
  </si>
  <si>
    <t>Кабель ТППэп 5х2х0,5</t>
  </si>
  <si>
    <t>Кабель ТППэпББГ 30х2х0.4</t>
  </si>
  <si>
    <t>Кабель ТПВ 10х2х0.4</t>
  </si>
  <si>
    <t>Кабель ТПВнг-LS 100х2х0,4</t>
  </si>
  <si>
    <t>КАБЕЛЬ ТППЭП 10X2X0.5-200</t>
  </si>
  <si>
    <t>КАБЕЛЬ ТППЭП 5X2X0.5</t>
  </si>
  <si>
    <t>КАБЕЛЬ ТППЭПББГ 10X2X0.4</t>
  </si>
  <si>
    <t>КАБЕЛЬ ТППэпБГ 100х2х0,4</t>
  </si>
  <si>
    <t>355/351</t>
  </si>
  <si>
    <t>Кабель ТППэпБГ 20х2х0,4</t>
  </si>
  <si>
    <t>355/358</t>
  </si>
  <si>
    <t>355/359</t>
  </si>
  <si>
    <t>355/360</t>
  </si>
  <si>
    <t>355/361</t>
  </si>
  <si>
    <t>355/362</t>
  </si>
  <si>
    <t>355/363</t>
  </si>
  <si>
    <t>355/364</t>
  </si>
  <si>
    <t>355/365</t>
  </si>
  <si>
    <t>355/366</t>
  </si>
  <si>
    <t>355/367</t>
  </si>
  <si>
    <t>355/368</t>
  </si>
  <si>
    <t>355/369</t>
  </si>
  <si>
    <t>355/370</t>
  </si>
  <si>
    <t>355/371</t>
  </si>
  <si>
    <t>355/372</t>
  </si>
  <si>
    <t>355/373</t>
  </si>
  <si>
    <t>355/374</t>
  </si>
  <si>
    <t>355/375</t>
  </si>
  <si>
    <t>355/376</t>
  </si>
  <si>
    <t>355/377</t>
  </si>
  <si>
    <t>355/378</t>
  </si>
  <si>
    <t>355/379</t>
  </si>
  <si>
    <t>355/380</t>
  </si>
  <si>
    <t>355/381</t>
  </si>
  <si>
    <t>355/382</t>
  </si>
  <si>
    <t>355/383</t>
  </si>
  <si>
    <t>355/384</t>
  </si>
  <si>
    <t>355/385</t>
  </si>
  <si>
    <t>355/386</t>
  </si>
  <si>
    <t>355/387</t>
  </si>
  <si>
    <t>355/388</t>
  </si>
  <si>
    <t>355/389</t>
  </si>
  <si>
    <t>355/390</t>
  </si>
  <si>
    <t>355/391</t>
  </si>
  <si>
    <t>355/392</t>
  </si>
  <si>
    <t>355/393</t>
  </si>
  <si>
    <t>355/394</t>
  </si>
  <si>
    <t>355/395</t>
  </si>
  <si>
    <t>355/396</t>
  </si>
  <si>
    <t>355/397</t>
  </si>
  <si>
    <t>355/398</t>
  </si>
  <si>
    <t>355/399</t>
  </si>
  <si>
    <t>355/400</t>
  </si>
  <si>
    <t>355/401</t>
  </si>
  <si>
    <t>355/402</t>
  </si>
  <si>
    <t>355/403</t>
  </si>
  <si>
    <t>355/404</t>
  </si>
  <si>
    <t>355/405</t>
  </si>
  <si>
    <t>355/406</t>
  </si>
  <si>
    <t>355/407</t>
  </si>
  <si>
    <t>355/408</t>
  </si>
  <si>
    <t>355/409</t>
  </si>
  <si>
    <t>355/410</t>
  </si>
  <si>
    <t>355/411</t>
  </si>
  <si>
    <t>355/412</t>
  </si>
  <si>
    <t>355/413</t>
  </si>
  <si>
    <t>КАБЕЛЬ ТСВ 30X2X0.4</t>
  </si>
  <si>
    <t>ПРОВОД КМПЭВЭНГ 7/0.35</t>
  </si>
  <si>
    <t>Провод НВМ-1х600Вх0.2мм.кв.</t>
  </si>
  <si>
    <t>ПРОВОД НВМ 4600X0.35</t>
  </si>
  <si>
    <t>Провод НВМ-4х600Вх0.35мм.кв.</t>
  </si>
  <si>
    <t>ПРОВОД ПКСВ 2X0.5</t>
  </si>
  <si>
    <t>ПРОВОД ПРППМ 2X0.9</t>
  </si>
  <si>
    <t>ПРОВОД ПРППМ 2Х1.2</t>
  </si>
  <si>
    <t>ПРОВОД СИП-2А 3X16+1X25</t>
  </si>
  <si>
    <t>Провод ПРПВМ 2х0,9</t>
  </si>
  <si>
    <t>Провод ПРППМ 2х0,9</t>
  </si>
  <si>
    <t>ПРОВОД ТРП 2х0,5</t>
  </si>
  <si>
    <t>ПРОВОД ТРП 2Х0.5 (в км)</t>
  </si>
  <si>
    <t>КАБЕЛЬ МКЭКШВНГ 10Х2Х1,0</t>
  </si>
  <si>
    <t>КАБЕЛЬ МКЭКШВНГ 4Х2Х1,0</t>
  </si>
  <si>
    <t>КАБЕЛЬ МКЭКШВНГ 5Х2Х1,0</t>
  </si>
  <si>
    <t>КАБЕЛЬ ТППЭПБГ 10Х2Х0,5 200В</t>
  </si>
  <si>
    <t>ПРОВОД ПРКА 1,5</t>
  </si>
  <si>
    <t>ПРОВОД ТППЭП 20Х2Х0.5</t>
  </si>
  <si>
    <t>КАБЕЛЬ КПСВЭВ 1X2X1.5</t>
  </si>
  <si>
    <t>Провод КВПЭФ 1х2х0.52</t>
  </si>
  <si>
    <t>356/1</t>
  </si>
  <si>
    <t>356/2</t>
  </si>
  <si>
    <t>Кабель ВВГ 5х4</t>
  </si>
  <si>
    <t>356/5</t>
  </si>
  <si>
    <t>356/6</t>
  </si>
  <si>
    <t>356/7</t>
  </si>
  <si>
    <t>Кабель ВВБГз 3х2,5</t>
  </si>
  <si>
    <t>Кабель ВРБ 2х70</t>
  </si>
  <si>
    <t>Кабель ВРБГз 3х50+1х25</t>
  </si>
  <si>
    <t>356/13</t>
  </si>
  <si>
    <t>356/14</t>
  </si>
  <si>
    <t>356/15</t>
  </si>
  <si>
    <t>356/16</t>
  </si>
  <si>
    <t>356/17</t>
  </si>
  <si>
    <t>356/18</t>
  </si>
  <si>
    <t>356/19</t>
  </si>
  <si>
    <t>356/20</t>
  </si>
  <si>
    <t>356/21</t>
  </si>
  <si>
    <t>356/22</t>
  </si>
  <si>
    <t>356/23</t>
  </si>
  <si>
    <t>КАБЕЛЬ КВВБГЗ 19X1.5 -0.66</t>
  </si>
  <si>
    <t>КАБЕЛЬ КВВБГЗ 4X1.5</t>
  </si>
  <si>
    <t>КАБЕЛЬ КВВБГЗ 7X1.5</t>
  </si>
  <si>
    <t>КАБЕЛЬ КВВГ 5X1.0 (0.660)</t>
  </si>
  <si>
    <t>Кабель КРВБГ 4х1.5</t>
  </si>
  <si>
    <t>273/17</t>
  </si>
  <si>
    <t>КАБЕЛЬ АКВВГ 19X2.5</t>
  </si>
  <si>
    <t>273/2</t>
  </si>
  <si>
    <t>КАБЕЛЬ АВББШв 4х120</t>
  </si>
  <si>
    <t>273/26</t>
  </si>
  <si>
    <t>Кабель АКВВБ 4х2.5</t>
  </si>
  <si>
    <t>273/29</t>
  </si>
  <si>
    <t>Кабель АВББШВ 4х35</t>
  </si>
  <si>
    <t>273/5</t>
  </si>
  <si>
    <t>КАБЕЛЬ АВВГ 4Х6</t>
  </si>
  <si>
    <t>355/1</t>
  </si>
  <si>
    <t>355/2</t>
  </si>
  <si>
    <t>355/3</t>
  </si>
  <si>
    <t>355/4</t>
  </si>
  <si>
    <t>355/5</t>
  </si>
  <si>
    <t>355/6</t>
  </si>
  <si>
    <t>355/7</t>
  </si>
  <si>
    <t>355/8</t>
  </si>
  <si>
    <t>355/9</t>
  </si>
  <si>
    <t>355/10</t>
  </si>
  <si>
    <t>ПРОВОД АС 50/8</t>
  </si>
  <si>
    <t>Провод АС 240/32</t>
  </si>
  <si>
    <t>ПРОВОД А 50 (Т)</t>
  </si>
  <si>
    <t>КАБЕЛЬ АВВГ 4X6</t>
  </si>
  <si>
    <t>КАБЕЛЬ АВВГ 4х2.5</t>
  </si>
  <si>
    <t>КАБЕЛЬ АВВГ-1 4X16</t>
  </si>
  <si>
    <t>КАБЕЛЬ АВВГз 2х2.5</t>
  </si>
  <si>
    <t>КАБЕЛЬ АВВГП 3X10 1КВ</t>
  </si>
  <si>
    <t>355/33</t>
  </si>
  <si>
    <t>355/34</t>
  </si>
  <si>
    <t>355/35</t>
  </si>
  <si>
    <t>355/36</t>
  </si>
  <si>
    <t>355/37</t>
  </si>
  <si>
    <t>355/38</t>
  </si>
  <si>
    <t>Кабель АВВГ 2х4</t>
  </si>
  <si>
    <t>Кабель АВВГнг 5х2,5</t>
  </si>
  <si>
    <t>Кабель АВВГнг-П 2х6</t>
  </si>
  <si>
    <t>Кабель АВВГп 2х2,5</t>
  </si>
  <si>
    <t>355/43</t>
  </si>
  <si>
    <t>355/44</t>
  </si>
  <si>
    <t>355/45</t>
  </si>
  <si>
    <t>355/46</t>
  </si>
  <si>
    <t>КАБЕЛЬ АВВГ 3Х2,5</t>
  </si>
  <si>
    <t>КАБЕЛЬ АВВГ 5Х4 (ОЖ)</t>
  </si>
  <si>
    <t>КАБЕЛЬ АВВГ-ХЛ 5Х4</t>
  </si>
  <si>
    <t>КАБЕЛЬ АПРН-500 1Х4</t>
  </si>
  <si>
    <t>355/60</t>
  </si>
  <si>
    <t>355/61</t>
  </si>
  <si>
    <t>355/62</t>
  </si>
  <si>
    <t>КАБЕЛЬ АВВГ 3X50+1X25-(ОЖ)-1</t>
  </si>
  <si>
    <t>Кабель АВВГ 3х70+1х25</t>
  </si>
  <si>
    <t>Кабель АВВГ 3х185+1х95(ож)-1</t>
  </si>
  <si>
    <t>355/72</t>
  </si>
  <si>
    <t>355/73</t>
  </si>
  <si>
    <t>Кабель АКВВГ 10х2,5</t>
  </si>
  <si>
    <t>КАБЕЛЬ АКВВГ 5X2.5</t>
  </si>
  <si>
    <t>355/169</t>
  </si>
  <si>
    <t>355/170</t>
  </si>
  <si>
    <t>355/171</t>
  </si>
  <si>
    <t>355/172</t>
  </si>
  <si>
    <t>355/173</t>
  </si>
  <si>
    <t>355/174</t>
  </si>
  <si>
    <t>Кабель АКВВГ 27х2,5</t>
  </si>
  <si>
    <t>Кабель АКВВГ 37х2,5</t>
  </si>
  <si>
    <t>Кабель АКВВГнг 10х2,5</t>
  </si>
  <si>
    <t>Кабель АКВВГнг 14х2,5</t>
  </si>
  <si>
    <t>355/246</t>
  </si>
  <si>
    <t>355/247</t>
  </si>
  <si>
    <t>Кабель АКВВГ 4х2.5</t>
  </si>
  <si>
    <t>355/252</t>
  </si>
  <si>
    <t>355/253</t>
  </si>
  <si>
    <t>355/254</t>
  </si>
  <si>
    <t>355/255</t>
  </si>
  <si>
    <t>355/256</t>
  </si>
  <si>
    <t>355/257</t>
  </si>
  <si>
    <t>355/258</t>
  </si>
  <si>
    <t>Пpовод АПВ-10 (в км)</t>
  </si>
  <si>
    <t>Пpовод АПВ-16</t>
  </si>
  <si>
    <t>ПРОВД ПВ 1Х1,5</t>
  </si>
  <si>
    <t>Провод АПВ 1х2,5</t>
  </si>
  <si>
    <t>Провод АПВ 25</t>
  </si>
  <si>
    <t>355/272</t>
  </si>
  <si>
    <t>355/273</t>
  </si>
  <si>
    <t>355/274</t>
  </si>
  <si>
    <t>355/275</t>
  </si>
  <si>
    <t>355/276</t>
  </si>
  <si>
    <t>355/277</t>
  </si>
  <si>
    <t>Провод АПВ 1х10</t>
  </si>
  <si>
    <t>Провод АПВ 1х16</t>
  </si>
  <si>
    <t>Провод АППВ 3х2,5</t>
  </si>
  <si>
    <t>356/3</t>
  </si>
  <si>
    <t>356/4</t>
  </si>
  <si>
    <t>Кабель АВВГ 4х70</t>
  </si>
  <si>
    <t>356/9</t>
  </si>
  <si>
    <t>356/10</t>
  </si>
  <si>
    <t>356/11</t>
  </si>
  <si>
    <t>356/12</t>
  </si>
  <si>
    <t>Кабель ААШв 3х150-6</t>
  </si>
  <si>
    <t>Кабель АВВГ 3х95+1х50-1</t>
  </si>
  <si>
    <t>Кабель АВВГ 4х95(ож)-1</t>
  </si>
  <si>
    <t>357/2</t>
  </si>
  <si>
    <t>S038</t>
  </si>
  <si>
    <t>ТРУБА 1420х18.7 ТУ 75-98 (ЯПОНИЯ) ИЗОЛ.</t>
  </si>
  <si>
    <t>Труба (S038)</t>
  </si>
  <si>
    <t>357/3</t>
  </si>
  <si>
    <t>ТРУБА 1720х16 СТ.3СП2 НЕИЗОЛ.</t>
  </si>
  <si>
    <t>265/1</t>
  </si>
  <si>
    <t>265/2</t>
  </si>
  <si>
    <t>ТРУБА 530х11 ТУ 75-86 изол.Германия</t>
  </si>
  <si>
    <t>357/1</t>
  </si>
  <si>
    <t>КРУГ 14(МОТКИ) ст.3ПС-1</t>
  </si>
  <si>
    <t>357/4</t>
  </si>
  <si>
    <t>357/5</t>
  </si>
  <si>
    <t>357/6</t>
  </si>
  <si>
    <t>ТРУБА б/ш 426х10 ст.20</t>
  </si>
  <si>
    <t>ТРУБА б/ш 426х9 ст.20</t>
  </si>
  <si>
    <t>155/1</t>
  </si>
  <si>
    <t>S040</t>
  </si>
  <si>
    <t>ЗАДВИЖКА 30С15НЖ 150х40</t>
  </si>
  <si>
    <t>156/13</t>
  </si>
  <si>
    <t>156/12</t>
  </si>
  <si>
    <t>ЗАДВИЖКА 30С99НЖ 150Х25 С ФЛ. И КР.</t>
  </si>
  <si>
    <t>ЗАДВИЖКА 30С15НЖ 150х40 С ФЛ.И КР.</t>
  </si>
  <si>
    <t>165/16</t>
  </si>
  <si>
    <t>ЗАДВИЖКА 30НЖ45НЖ 150х40</t>
  </si>
  <si>
    <t>165/30</t>
  </si>
  <si>
    <t>Задвижка 500х16 коф 30с541нж Пенз</t>
  </si>
  <si>
    <t>166/21</t>
  </si>
  <si>
    <t>Задвижка 31лс45нж хл 150х160</t>
  </si>
  <si>
    <t>173/10</t>
  </si>
  <si>
    <t>ЗАДВИЖКА 30С65НЖ 250Х25 С ФЛ. И КР.</t>
  </si>
  <si>
    <t>269/17</t>
  </si>
  <si>
    <t>ЗАДВИЖКА КЛИНОВАЯ ФЛАНЦЕВАЯ ДУ200Х40</t>
  </si>
  <si>
    <t>269/20</t>
  </si>
  <si>
    <t>Задвижка30ч906бр 200х10 под эл. прив.</t>
  </si>
  <si>
    <t>358/1</t>
  </si>
  <si>
    <t>358/2</t>
  </si>
  <si>
    <t>ЗАДВИЖКА 30Ч6БР 150х10</t>
  </si>
  <si>
    <t>ЗАДВИЖКА 30С541НЖ 500х16 С ФЛ. И КР.</t>
  </si>
  <si>
    <t>358/6</t>
  </si>
  <si>
    <t>ЗАДВИЖКА 31Ч906БР 150х10 БЕЗ ЭЛ.ПРИВ.</t>
  </si>
  <si>
    <t>358/8</t>
  </si>
  <si>
    <t>358/9</t>
  </si>
  <si>
    <t>ЗАДВИЖКА 31Ч6БР 150х10 С ФЛ. И КР.</t>
  </si>
  <si>
    <t>ЗАДВИЖКА 31Ч6БР 200х10</t>
  </si>
  <si>
    <t>358/12</t>
  </si>
  <si>
    <t>ЗАДВИЖКА 250X250 31ЛС545НЖ</t>
  </si>
  <si>
    <t>358/14</t>
  </si>
  <si>
    <t>ЗАДВИЖКА 30С18НЖ 150х63 С ФЛ.И КР.</t>
  </si>
  <si>
    <t>358/18</t>
  </si>
  <si>
    <t>358/19</t>
  </si>
  <si>
    <t>ЗАДВИЖКА 30С99НЖ 150Х25</t>
  </si>
  <si>
    <t>ЗАДВИЖКА 30Ч6БР 150X10 С ФЛ И КР</t>
  </si>
  <si>
    <t>358/33</t>
  </si>
  <si>
    <t>ЗАДВИЖКА 30С941НЖ 250Х16 С ЭЛ.ПРИВ.</t>
  </si>
  <si>
    <t>358/35</t>
  </si>
  <si>
    <t>358/36</t>
  </si>
  <si>
    <t>358/37</t>
  </si>
  <si>
    <t>358/38</t>
  </si>
  <si>
    <t>ЗАДВИЖКА 30С941НЖ 250Х16</t>
  </si>
  <si>
    <t>ЗАДВИЖКА 30С15НЖ 150Х40 С ФЛ.И КР.</t>
  </si>
  <si>
    <t>ЗАДВИЖКА 30С65НЖ 200Х25</t>
  </si>
  <si>
    <t>358/44</t>
  </si>
  <si>
    <t>358/45</t>
  </si>
  <si>
    <t>ЗАДВИЖКА 31С11НЖ 150Х63 С ФЛ. И КР.</t>
  </si>
  <si>
    <t>358/52</t>
  </si>
  <si>
    <t>358/53</t>
  </si>
  <si>
    <t>358/54</t>
  </si>
  <si>
    <t>ЗАДВИЖКА 31ЛС45НЖХЛ1 200Х250</t>
  </si>
  <si>
    <t>ЗАДВИЖКА ЗКЭЛП 150X40 Б ФЛ под э/привод</t>
  </si>
  <si>
    <t>ЗАДВИЖКА 30Ч906БР 150х10 ПОД ЭЛ.ПРИВ.</t>
  </si>
  <si>
    <t>145/18</t>
  </si>
  <si>
    <t>145/17</t>
  </si>
  <si>
    <t>ЗАДВИЖКА 30Б2БК 40х25 МУФТ.</t>
  </si>
  <si>
    <t>ЗАДВИЖКА 30С95НЖ 100х40 С ФЛ.И КР.</t>
  </si>
  <si>
    <t>146/10</t>
  </si>
  <si>
    <t>Задвижка 30с41нж 100х16</t>
  </si>
  <si>
    <t>155/2</t>
  </si>
  <si>
    <t>155/9</t>
  </si>
  <si>
    <t>ЗАДВИЖКА 30С15НЖ ХЛ 100x40</t>
  </si>
  <si>
    <t>ЗАДВИЖКА 30С41НЖ 100х16</t>
  </si>
  <si>
    <t>156/1</t>
  </si>
  <si>
    <t>ЗАДВИЖКА 30С41НЖ ХЛ 80х16</t>
  </si>
  <si>
    <t>157/1</t>
  </si>
  <si>
    <t>165/10</t>
  </si>
  <si>
    <t>165/15</t>
  </si>
  <si>
    <t>165/13</t>
  </si>
  <si>
    <t>165/26</t>
  </si>
  <si>
    <t>ЗАДВИЖКА 30С15НЖ 100Х40 С ФЛ. И КР.</t>
  </si>
  <si>
    <t>ЗАДВИЖКА 30С15НЖ ХЛ 100х40 С ФЛ.И КР.</t>
  </si>
  <si>
    <t>ЗАДВИЖКА 30С915НЖ 100х40 ПОД ЭЛ.ПРИВ.</t>
  </si>
  <si>
    <t>ЗАДВИЖКА 30С915НЖ100х40+ВА2-05К СФЛ.И КР</t>
  </si>
  <si>
    <t>172/2</t>
  </si>
  <si>
    <t>172/6</t>
  </si>
  <si>
    <t>ЗАДВИЖКА 30С95НЖ 80х40 С ФЛ. И КР.</t>
  </si>
  <si>
    <t>ЗАДВИЖКА 30ЛС541НЖ13ХЛ 350Х16</t>
  </si>
  <si>
    <t>172/7</t>
  </si>
  <si>
    <t>ЗАДВИЖКА 30С15НЖ 100Х40</t>
  </si>
  <si>
    <t>173/11</t>
  </si>
  <si>
    <t>Задвижка 50х16 30с941нж с э.п. и фл.Омск</t>
  </si>
  <si>
    <t>173/13</t>
  </si>
  <si>
    <t>ЗАДВИЖКА 30С41НЖ 50Х16</t>
  </si>
  <si>
    <t>269/1</t>
  </si>
  <si>
    <t>ЗАДВИЖКА 31Ч6БР 100Х10 С ФЛ. И КР.</t>
  </si>
  <si>
    <t>269/5</t>
  </si>
  <si>
    <t>Задвижка 30б2бк 50х25 (бронза)</t>
  </si>
  <si>
    <t>269/7</t>
  </si>
  <si>
    <t>269/22</t>
  </si>
  <si>
    <t>ЗАДВИЖКА 100Х100 эл.прив.</t>
  </si>
  <si>
    <t>ЗАДВИЖКА 30Б5БК 25х25</t>
  </si>
  <si>
    <t>358/3</t>
  </si>
  <si>
    <t>358/4</t>
  </si>
  <si>
    <t>358/5</t>
  </si>
  <si>
    <t>ЗАДВИЖКА ЗКС 31С77НЖ 25Х160 МУФТ.</t>
  </si>
  <si>
    <t>ЗАДВИЖКА 30С76НЖ ХЛ 50x63 С ФЛ.И КР.</t>
  </si>
  <si>
    <t>ЗАДВИЖКА 31ЛС45НЖ ХЛ 100х160</t>
  </si>
  <si>
    <t>358/7</t>
  </si>
  <si>
    <t>ЗАДВИЖКА 31Ч6БР 125х10 С ФЛ. И КР.</t>
  </si>
  <si>
    <t>358/10</t>
  </si>
  <si>
    <t>358/11</t>
  </si>
  <si>
    <t>ЗАДВИЖКА ЗМС-100х210 К1 ВМЗ</t>
  </si>
  <si>
    <t>ЗАДВИЖКА 31С93НЖ 15х160 ПОД ПРИВАРКУ</t>
  </si>
  <si>
    <t>358/13</t>
  </si>
  <si>
    <t>ЗАДВИЖКА 30С15НЖ 200х40 С ФЛ. И КР.</t>
  </si>
  <si>
    <t>358/15</t>
  </si>
  <si>
    <t>358/16</t>
  </si>
  <si>
    <t>358/17</t>
  </si>
  <si>
    <t>ЗАДВИЖКА 30С76НЖ ХЛ 100/80х63</t>
  </si>
  <si>
    <t>ЗАДВИЖКА 30С76НЖ ХЛ 50х63</t>
  </si>
  <si>
    <t>ЗАДВИЖКА 30С941НЖ 50х16 ПОД ЭЛ.ПРИВОД</t>
  </si>
  <si>
    <t>358/20</t>
  </si>
  <si>
    <t>358/21</t>
  </si>
  <si>
    <t>358/22</t>
  </si>
  <si>
    <t>358/23</t>
  </si>
  <si>
    <t>358/24</t>
  </si>
  <si>
    <t>358/25</t>
  </si>
  <si>
    <t>358/26</t>
  </si>
  <si>
    <t>358/27</t>
  </si>
  <si>
    <t>358/28</t>
  </si>
  <si>
    <t>358/29</t>
  </si>
  <si>
    <t>358/30</t>
  </si>
  <si>
    <t>358/31</t>
  </si>
  <si>
    <t>358/32</t>
  </si>
  <si>
    <t>ЗАДВИЖКА 30Ч6БР 80X10 С ФЛ. И КР.</t>
  </si>
  <si>
    <t>ЗАДВИЖКА 30Ч6БР 80х10</t>
  </si>
  <si>
    <t>ЗАДВИЖКА 31ЛС18НЖ ХЛ 100х63 С ФЛ.И КР.</t>
  </si>
  <si>
    <t>ЗАДВИЖКА 31ЛС45НЖ 80Х160</t>
  </si>
  <si>
    <t>ЗАДВИЖКА 31НЖ9НЖ 50х40 С УДЛЕН.ШТОКОМ</t>
  </si>
  <si>
    <t>ЗАДВИЖКА 31С18НЖ 100х63</t>
  </si>
  <si>
    <t>ЗАДВИЖКА 31С18НЖ 100х63 С ФЛ.И КР.</t>
  </si>
  <si>
    <t>ЗАДВИЖКА 31С18НЖ 50х63 С ФЛ. И КР.</t>
  </si>
  <si>
    <t>Задвижка ЗКЛ2 80х16ХЛ1 30лс41нж</t>
  </si>
  <si>
    <t>Задвижка ЗКЛ2 80х40ХЛ1 30лс15нж</t>
  </si>
  <si>
    <t>ЗАДВИЖКА 31ЛС45НЖ ХЛ 100Х160</t>
  </si>
  <si>
    <t>358/34</t>
  </si>
  <si>
    <t>ЗАДВИЖКА 31С18НЖ 50х63 С ФЛ.И КР.</t>
  </si>
  <si>
    <t>358/39</t>
  </si>
  <si>
    <t>358/40</t>
  </si>
  <si>
    <t>358/41</t>
  </si>
  <si>
    <t>358/42</t>
  </si>
  <si>
    <t>358/43</t>
  </si>
  <si>
    <t>ЗАДВИЖКА 80*25 ст 20ГЛ КОФ ст 09Г2С</t>
  </si>
  <si>
    <t>ЗАДВИЖКА 31ЛС45НЖ ХЛ 100х160 С ФЛ. И КР.</t>
  </si>
  <si>
    <t>ЗАДВИЖКА 31ЛС45НЖ 100х160 С ФЛ. И КР.</t>
  </si>
  <si>
    <t>358/46</t>
  </si>
  <si>
    <t>358/47</t>
  </si>
  <si>
    <t>358/48</t>
  </si>
  <si>
    <t>358/49</t>
  </si>
  <si>
    <t>358/50</t>
  </si>
  <si>
    <t>358/51</t>
  </si>
  <si>
    <t>ЗАДВИЖКА 31С11НЖ 80Х63 С ФЛ. И КР.</t>
  </si>
  <si>
    <t>ЗАДВИЖКА КОМПАКТ31С93НЖ 32х160ПОД ПРИВАР</t>
  </si>
  <si>
    <t>ЗАДВИЖКА 30Ч6БР 50х10 С ФЛ. И КР.</t>
  </si>
  <si>
    <t>Задвижка  31нж11нж хл 50х63 с фл. и кр.</t>
  </si>
  <si>
    <t>Задвижка 30лс76нж ХЛ 80х63 фланцы 09г2с</t>
  </si>
  <si>
    <t>145/1</t>
  </si>
  <si>
    <t>145/15</t>
  </si>
  <si>
    <t>КЛАПАН ЗАП.15Б1П 32Х10 МУФТ.</t>
  </si>
  <si>
    <t>КРАН ШАР.11ЛС60П1ХЛ 200х80 РУЧН.</t>
  </si>
  <si>
    <t>148/27</t>
  </si>
  <si>
    <t>148/2</t>
  </si>
  <si>
    <t>148/3</t>
  </si>
  <si>
    <t>148/6</t>
  </si>
  <si>
    <t>148/23</t>
  </si>
  <si>
    <t>148/1</t>
  </si>
  <si>
    <t>Клапан 15ч14п 100х16 фланцевый</t>
  </si>
  <si>
    <t>ВЕНТИЛЬ 1Б1Р 50Х10</t>
  </si>
  <si>
    <t>ВЕНТИЛЬ ЗАП. 15КЧ18П 65Х16</t>
  </si>
  <si>
    <t>Вентиль зап. муфт. 1б1р 50х10</t>
  </si>
  <si>
    <t>КРАН ШАР. 15Х80 ПОД ПРИВ.</t>
  </si>
  <si>
    <t>156/5</t>
  </si>
  <si>
    <t>Фланец 150х40</t>
  </si>
  <si>
    <t>165/23</t>
  </si>
  <si>
    <t>165/24</t>
  </si>
  <si>
    <t>ФЛАНЕЦ 7-100х160 ст.20</t>
  </si>
  <si>
    <t>ФЛАНЕЦ 150х10 ст.20</t>
  </si>
  <si>
    <t>166/10</t>
  </si>
  <si>
    <t>Фланец 150х16 ст.09г2с</t>
  </si>
  <si>
    <t>173/6</t>
  </si>
  <si>
    <t>КРАН ШАР. 11ЛС(6)745П1ХЛ ДУ 300 РУ125</t>
  </si>
  <si>
    <t>269/18</t>
  </si>
  <si>
    <t>КРАН ШАР ДУ400 РУ150 РУЧН   Италия</t>
  </si>
  <si>
    <t>359/63</t>
  </si>
  <si>
    <t>359/64</t>
  </si>
  <si>
    <t>КЛАПАН СППК 17С17НЖ 200Х16</t>
  </si>
  <si>
    <t>Клапан СППК 17с6нж 150х16</t>
  </si>
  <si>
    <t>359/67</t>
  </si>
  <si>
    <t>Клапан СППК4Р 17с6нж 150х16</t>
  </si>
  <si>
    <t>359/87</t>
  </si>
  <si>
    <t>ФЛАНЕЦ 200х40 СТ.09Г2С В КОМПЛЕКТЕ</t>
  </si>
  <si>
    <t>359/99</t>
  </si>
  <si>
    <t>КЛАПАН 25X40 УХЛ 17НЖ25НЖ ПР.7</t>
  </si>
  <si>
    <t>359/110</t>
  </si>
  <si>
    <t>359/111</t>
  </si>
  <si>
    <t>359/112</t>
  </si>
  <si>
    <t>359/113</t>
  </si>
  <si>
    <t>359/114</t>
  </si>
  <si>
    <t>359/115</t>
  </si>
  <si>
    <t>359/116</t>
  </si>
  <si>
    <t>359/117</t>
  </si>
  <si>
    <t>359/118</t>
  </si>
  <si>
    <t>359/119</t>
  </si>
  <si>
    <t>КЛАПАН ЗРК -Р201ХЛ100,200ЛТ2 100Х16</t>
  </si>
  <si>
    <t>Клапан ЗРК-Р201ХЛ 100.200Л 100х16</t>
  </si>
  <si>
    <t>Клапан ЗРК-Р201ХЛ100200ЛТ2100х16 с фл/кр</t>
  </si>
  <si>
    <t>КЛАПАН КОП 19НЖ19НЖХЛ 100Х160</t>
  </si>
  <si>
    <t>КЛАПАН ОБР. ПОВ. 19НЖ19НЖ 50Х160</t>
  </si>
  <si>
    <t>КЛАПАН ОБР. ПОВ. 19НЖ53НЖ 100Х40</t>
  </si>
  <si>
    <t>Клапан РК-Р 201ХЛ 100.20Р 100х16 УХЛ</t>
  </si>
  <si>
    <t>КЛАПАН РК-Р 601 ХЛ 80 63 Р УХЛ 80X100</t>
  </si>
  <si>
    <t>КРАН ШАР.32х30 МУФТ.(ИТАЛИЯ)</t>
  </si>
  <si>
    <t>359/124</t>
  </si>
  <si>
    <t>Кран шаровой полнопроходный 200х1,6 О/Л3</t>
  </si>
  <si>
    <t>359/133</t>
  </si>
  <si>
    <t>359/134</t>
  </si>
  <si>
    <t>359/135</t>
  </si>
  <si>
    <t>359/136</t>
  </si>
  <si>
    <t>КЛАПАН ОБР.ПОД 16С49П 20х400 С ФЛ.И КР.</t>
  </si>
  <si>
    <t>КЛАПАН РК-Р201ХЛ 100х16 УХЛ(2) Кv200</t>
  </si>
  <si>
    <t>Клапан РК-Р201ХЛ 150х16 Кv400 Л УХЛ2</t>
  </si>
  <si>
    <t>КЛАПАН РК-Р201ХЛ 200Х16 УХЛ(2) КV630</t>
  </si>
  <si>
    <t>359/154</t>
  </si>
  <si>
    <t>КЛАПАН РК-Р201ХЛ 200х16 УХЛ(2) Кv630</t>
  </si>
  <si>
    <t>145/2</t>
  </si>
  <si>
    <t>145/3</t>
  </si>
  <si>
    <t>145/7</t>
  </si>
  <si>
    <t>КЛАПАН ЗАП.15КЧ19П 40Х16 ФЛАНЦ.</t>
  </si>
  <si>
    <t>КЛАПАН ЗАП.15КЧ19П 50Х16 ФЛАНЦ.</t>
  </si>
  <si>
    <t>КЛАПАН ЗАП. 15С54БК 15Х160</t>
  </si>
  <si>
    <t>146/8</t>
  </si>
  <si>
    <t>146/3</t>
  </si>
  <si>
    <t>146/7</t>
  </si>
  <si>
    <t>146/4</t>
  </si>
  <si>
    <t>КЛАПАН СППК4 17НЖ14НЖ 50х40</t>
  </si>
  <si>
    <t>Клапан пред. 17с12нж 50х16(4-8)</t>
  </si>
  <si>
    <t>Клапан СППК4р 17с6нж 50х16</t>
  </si>
  <si>
    <t>Клапан СППК 17с14нж 100х40</t>
  </si>
  <si>
    <t>152/4</t>
  </si>
  <si>
    <t>152/3</t>
  </si>
  <si>
    <t>152/22</t>
  </si>
  <si>
    <t>152/24</t>
  </si>
  <si>
    <t>КЛАПАН ЗАП. 15КЧ18П 40х16 МУФТ.</t>
  </si>
  <si>
    <t>КЛАПАН ЗАП.15КЧ18П 32х16 МУФТ.</t>
  </si>
  <si>
    <t>КЛАПАН ОБР. ПОВ. 19С38НЖ 50Х63</t>
  </si>
  <si>
    <t>ВЕНТИЛЬ 15Б1П 50Х16 МУФТ.</t>
  </si>
  <si>
    <t>155/5</t>
  </si>
  <si>
    <t>КРАН ПРОБ. 11Б6бк 15Х10 МУФТ.</t>
  </si>
  <si>
    <t>155/8</t>
  </si>
  <si>
    <t>155/7</t>
  </si>
  <si>
    <t>155/6</t>
  </si>
  <si>
    <t>КРАН ПРОБ. 11Б6бк 40х10 МУФТ.</t>
  </si>
  <si>
    <t>КРАН ПРОБ. 11Б6бк 32Х10 МУФТ.</t>
  </si>
  <si>
    <t>КРАН ПРОБ.11Б6бк 25Х10 МУФТ.</t>
  </si>
  <si>
    <t>156/10</t>
  </si>
  <si>
    <t>КЛАПАН ЗАПОРНЫЙ ХЛ 25х160</t>
  </si>
  <si>
    <t>156/9</t>
  </si>
  <si>
    <t>Клапан запорный 15с52нж10 20х63 фл</t>
  </si>
  <si>
    <t>165/1</t>
  </si>
  <si>
    <t>165/2</t>
  </si>
  <si>
    <t>ФЛАНЕЦ 3-100х40 ст.09Г2С</t>
  </si>
  <si>
    <t>Шпилька М27х190 ст.14Х17Н2</t>
  </si>
  <si>
    <t>165/5</t>
  </si>
  <si>
    <t>165/4</t>
  </si>
  <si>
    <t>165/3</t>
  </si>
  <si>
    <t>Клапан зап. 15кч19п 32х16 фланц.</t>
  </si>
  <si>
    <t>Клапан зап.15б1п 40х16 муфт.</t>
  </si>
  <si>
    <t>КЛАПАН ЗАП.15С51П 20Х25 С ФЛ. И КР.</t>
  </si>
  <si>
    <t>165/14</t>
  </si>
  <si>
    <t>КРАН ШАР.11ЛС61П 25х320 СТ.09Г2С</t>
  </si>
  <si>
    <t>165/19</t>
  </si>
  <si>
    <t>КЛАПАН ЗАП.15С52НЖ10 20Х63 С ФЛ. И КР.</t>
  </si>
  <si>
    <t>166/18</t>
  </si>
  <si>
    <t>Клапан СППК 17с6нж 50х16</t>
  </si>
  <si>
    <t>166/2</t>
  </si>
  <si>
    <t>Клапан СППК 17с28нж 50х16,0</t>
  </si>
  <si>
    <t>172/4</t>
  </si>
  <si>
    <t>172/1</t>
  </si>
  <si>
    <t>172/3</t>
  </si>
  <si>
    <t>КЛАПАН ЗАП. 15КЧ18П 50х16 МУФТ.</t>
  </si>
  <si>
    <t>КЛАПАН ЗАП.1Б1р 50х10 МУФТ.</t>
  </si>
  <si>
    <t>КЛАПАН ЗАП.15КЧ18П 20х16 МУФТ.</t>
  </si>
  <si>
    <t>173/1</t>
  </si>
  <si>
    <t>173/4</t>
  </si>
  <si>
    <t>173/3</t>
  </si>
  <si>
    <t>КЛАПАН ЗАП.15Б1П 20Х10 МУФТ.</t>
  </si>
  <si>
    <t>КЛАПАН ЗАП.15С22НЖ 50х40С ФЛ.И КР.</t>
  </si>
  <si>
    <t>КЛАПАН ЗАП.15С22НЖ 80х25/40</t>
  </si>
  <si>
    <t>173/8</t>
  </si>
  <si>
    <t>173/7</t>
  </si>
  <si>
    <t>КЛАПАН ЗАП.15С22НЖ 50Х40</t>
  </si>
  <si>
    <t>182/39</t>
  </si>
  <si>
    <t>КЛАПАН 40X63 19С30НЖ ОБР</t>
  </si>
  <si>
    <t>269/26</t>
  </si>
  <si>
    <t>269/2</t>
  </si>
  <si>
    <t>269/21</t>
  </si>
  <si>
    <t>269/3</t>
  </si>
  <si>
    <t>269/4</t>
  </si>
  <si>
    <t>КРАН 11Ч6БК 15х10 ЧУГ.</t>
  </si>
  <si>
    <t>КЛАПАН ЗАП.15С51П 20Х25 ФЛАНЦ.</t>
  </si>
  <si>
    <t>ВЕНТИЛЬ 3Х400 15ЛС 96НЖ ЗАП/РЕГ.</t>
  </si>
  <si>
    <t>269/6</t>
  </si>
  <si>
    <t>ЗАДВ. 30с999нж 250х25 с эл.пр.с фл.и кр.</t>
  </si>
  <si>
    <t>269/8</t>
  </si>
  <si>
    <t>269/23</t>
  </si>
  <si>
    <t>269/10</t>
  </si>
  <si>
    <t>269/11</t>
  </si>
  <si>
    <t>269/12</t>
  </si>
  <si>
    <t>269/24</t>
  </si>
  <si>
    <t>269/13</t>
  </si>
  <si>
    <t>269/14</t>
  </si>
  <si>
    <t>269/25</t>
  </si>
  <si>
    <t>269/15</t>
  </si>
  <si>
    <t>ЗАП.УСТР.УКАЗАТ.УРОВНЯ 12C13БК 20Х40</t>
  </si>
  <si>
    <t>Клапан зап 13с99нж 15х160 муфтовый</t>
  </si>
  <si>
    <t>Клапан зап.20х16 15нж65п</t>
  </si>
  <si>
    <t>КЛАПАН ЗАП.ВК 15Х10</t>
  </si>
  <si>
    <t>КРАН 10Б9бк 20Х10 ЦАПКОВ.</t>
  </si>
  <si>
    <t>КРАН 11Ч6БР 40Х10 ЧУГ.</t>
  </si>
  <si>
    <t>РЕГУЛЯТОР 21Б3бк 15х10 МУФТ.</t>
  </si>
  <si>
    <t>ФЛАНЕЦ 25X25</t>
  </si>
  <si>
    <t>ФЛАНЕЦ 25X63</t>
  </si>
  <si>
    <t>ШПИЛЬКА М16х350</t>
  </si>
  <si>
    <t>269/19</t>
  </si>
  <si>
    <t>ЗАТВОР ОБР.19С73НЖ 150Х40</t>
  </si>
  <si>
    <t>269/27</t>
  </si>
  <si>
    <t>269/9</t>
  </si>
  <si>
    <t>КРАН КШМ.ШАРОВ.25х10 ЧУГ.</t>
  </si>
  <si>
    <t>Клапан вк 15х10</t>
  </si>
  <si>
    <t>359/1</t>
  </si>
  <si>
    <t>ШТУЦЕР К ВЕНТИЛЮ 22ЛС69НЖ 25х400</t>
  </si>
  <si>
    <t>359/17</t>
  </si>
  <si>
    <t>359/18</t>
  </si>
  <si>
    <t>359/19</t>
  </si>
  <si>
    <t>359/20</t>
  </si>
  <si>
    <t>359/21</t>
  </si>
  <si>
    <t>359/22</t>
  </si>
  <si>
    <t>359/23</t>
  </si>
  <si>
    <t>359/24</t>
  </si>
  <si>
    <t>359/25</t>
  </si>
  <si>
    <t>359/26</t>
  </si>
  <si>
    <t>359/27</t>
  </si>
  <si>
    <t>359/28</t>
  </si>
  <si>
    <t>359/29</t>
  </si>
  <si>
    <t>359/30</t>
  </si>
  <si>
    <t>359/31</t>
  </si>
  <si>
    <t>359/32</t>
  </si>
  <si>
    <t>359/33</t>
  </si>
  <si>
    <t>359/34</t>
  </si>
  <si>
    <t>359/35</t>
  </si>
  <si>
    <t>359/36</t>
  </si>
  <si>
    <t>359/37</t>
  </si>
  <si>
    <t>359/38</t>
  </si>
  <si>
    <t>359/39</t>
  </si>
  <si>
    <t>359/40</t>
  </si>
  <si>
    <t>359/41</t>
  </si>
  <si>
    <t>359/42</t>
  </si>
  <si>
    <t>359/43</t>
  </si>
  <si>
    <t>359/44</t>
  </si>
  <si>
    <t>359/45</t>
  </si>
  <si>
    <t>359/46</t>
  </si>
  <si>
    <t>359/47</t>
  </si>
  <si>
    <t>359/48</t>
  </si>
  <si>
    <t>359/49</t>
  </si>
  <si>
    <t>359/50</t>
  </si>
  <si>
    <t>359/51</t>
  </si>
  <si>
    <t>359/52</t>
  </si>
  <si>
    <t>359/53</t>
  </si>
  <si>
    <t>359/54</t>
  </si>
  <si>
    <t>359/55</t>
  </si>
  <si>
    <t>359/56</t>
  </si>
  <si>
    <t>359/57</t>
  </si>
  <si>
    <t>359/58</t>
  </si>
  <si>
    <t>359/59</t>
  </si>
  <si>
    <t>359/60</t>
  </si>
  <si>
    <t>359/61</t>
  </si>
  <si>
    <t>359/62</t>
  </si>
  <si>
    <t>Фланец 1-150х40 ст.09г2с</t>
  </si>
  <si>
    <t>ФЛАНЕЦ 3-150X63</t>
  </si>
  <si>
    <t>Фланец 2-65х40 ст. 09Г2С</t>
  </si>
  <si>
    <t>Фланец 7-80х63 ст.09г2с</t>
  </si>
  <si>
    <t>Фланец 100х210 ст.09г2с 3000r37 воронеж</t>
  </si>
  <si>
    <t>ФЛАНЕЦ 80Х40 К КЛАПАНУ 15С22НЖ</t>
  </si>
  <si>
    <t>КЛАПАН ОБР.ПОВ.19НЖ19НЖ 100х160</t>
  </si>
  <si>
    <t>ЗАТВОР ОБР.ПОВ.19ЛС11НЖ ЗХЛ 50х160</t>
  </si>
  <si>
    <t>ЗАТВОР ОБР.ПОВ.19ЛС11НЖ ЗХЛ 80х160</t>
  </si>
  <si>
    <t>ЗАТВОР ОБР.ПОВ.19НЖ10БК 50х160</t>
  </si>
  <si>
    <t>КЛАПАН 22ЛС998НЖ 25х400 ПОД ЭЛ.ПРИВ.</t>
  </si>
  <si>
    <t>КЛАПАН ЗАП.15НЖ57БК 25х160 МУФТ.</t>
  </si>
  <si>
    <t>КЛАПАН ЗАП.15С54БК 25Х160</t>
  </si>
  <si>
    <t>КЛАПАН ОБР.ПОД.16С10П 80х40 ФЛАНЦ.</t>
  </si>
  <si>
    <t>КРАН ШАРОВЫЙ 32X160 КШ М СТ.09Г2С</t>
  </si>
  <si>
    <t>КЛАПАН РЕГ.13ЛС64НЖ1 50Х400 СО ШТУЦ.</t>
  </si>
  <si>
    <t>КЛАПАН РЕГ.13C54БК 50Х160</t>
  </si>
  <si>
    <t>КЛАПАН ЗАП.15С39П 50х40 ФЛАНЦ.</t>
  </si>
  <si>
    <t>ВЕНТИЛЬ 32X25 15С 94БК1 ФЛАНЦ</t>
  </si>
  <si>
    <t>КЛАПАН ЗАП.15С22НЖ 40х40</t>
  </si>
  <si>
    <t>ЗАТВОР ОБР.ПОВ.19ЛС11НЖ 3ХЛ 100х160</t>
  </si>
  <si>
    <t>ЗАТВОР ОБР. 19ЛС11НЖ3ХЛ 50Х160</t>
  </si>
  <si>
    <t>Затвор КУ-80*1,6-лсМ</t>
  </si>
  <si>
    <t>КЛАПАН 15Б3р 32х10 МУФТ.</t>
  </si>
  <si>
    <t>КЛАПАН 15ЛС57НЖ 15X160 ФЛАНЦЕВЫЙ</t>
  </si>
  <si>
    <t>КЛАПАН 15ЛС57НЖ 25X250 ФЛ</t>
  </si>
  <si>
    <t>КЛАПАН 22ЛС999НЖ1 32Х400 С ФЛ. И КР.</t>
  </si>
  <si>
    <t>Клапан зап. 15с22нж 50х40 фланц.</t>
  </si>
  <si>
    <t>КЛАПАН ЗАП. 50х160 МУФТ.</t>
  </si>
  <si>
    <t>Клапан зап.15б1п 15х10 муфт.</t>
  </si>
  <si>
    <t>КЛАПАН ЗАП.15С54БК 20х160</t>
  </si>
  <si>
    <t>КЛАПАН ЗАП.15С57БК 25х160</t>
  </si>
  <si>
    <t>КЛАПАН ЗАП.15С57НЖ 15х160 ФЛАНЦ.</t>
  </si>
  <si>
    <t>КЛАПАН ЗАП.15С57НЖ 25х160</t>
  </si>
  <si>
    <t>КЛАПАН ЗАП.15С9БК 15х100</t>
  </si>
  <si>
    <t>КЛАПАН ЗАП.15С52НЖ 25Х63 С ФЛ. И КР.</t>
  </si>
  <si>
    <t>КЛАПАН ЗАПОРНЫЙ 13ТН2П 50X11,2 ФЛАНЦЕВЫЙ</t>
  </si>
  <si>
    <t>Клапан обр.пов. 19с38нж 50х63</t>
  </si>
  <si>
    <t>КЛАПАН КОП 19НЖ10БК 100/80Х160 ФЛАНЦ.</t>
  </si>
  <si>
    <t>359/65</t>
  </si>
  <si>
    <t>359/66</t>
  </si>
  <si>
    <t>КЛАПАН СППК 17с6нж 50х16</t>
  </si>
  <si>
    <t>КЛАПАН СППК 17С80НЖ 80х160</t>
  </si>
  <si>
    <t>359/68</t>
  </si>
  <si>
    <t>359/69</t>
  </si>
  <si>
    <t>359/70</t>
  </si>
  <si>
    <t>359/71</t>
  </si>
  <si>
    <t>359/72</t>
  </si>
  <si>
    <t>359/73</t>
  </si>
  <si>
    <t>359/74</t>
  </si>
  <si>
    <t>359/75</t>
  </si>
  <si>
    <t>359/76</t>
  </si>
  <si>
    <t>359/77</t>
  </si>
  <si>
    <t>359/78</t>
  </si>
  <si>
    <t>359/79</t>
  </si>
  <si>
    <t>359/80</t>
  </si>
  <si>
    <t>359/81</t>
  </si>
  <si>
    <t>359/82</t>
  </si>
  <si>
    <t>359/83</t>
  </si>
  <si>
    <t>359/84</t>
  </si>
  <si>
    <t>359/85</t>
  </si>
  <si>
    <t>359/86</t>
  </si>
  <si>
    <t>Клапан СППК4Р 17с89нж 100х64 пр.59</t>
  </si>
  <si>
    <t>КЛАПАН УГЛ.РЕГ.15ЛС96НЖ 3Х400 ФЛАНЦ.</t>
  </si>
  <si>
    <t>КЛАПАН УГЛ.РЕГ.22ЛС69НЖ 6Х400</t>
  </si>
  <si>
    <t>Кран шар муфт кш м. 6х160 ст.09г2с</t>
  </si>
  <si>
    <t>Кран шар.кш ф ду 10х16 фланц.ст 09г2с</t>
  </si>
  <si>
    <t>КРАН ШАР.МУФТ.КШ М 40х40 СТ09Г2С</t>
  </si>
  <si>
    <t>КРАН ШАР.ФЛАНЦ.кш ф. 15х16 ст 09г2с</t>
  </si>
  <si>
    <t>КРАН ШАР.ФЛАНЦ.КШ Ф.20х16 СТ.09Г2С</t>
  </si>
  <si>
    <t>КРАН ШАР.фланц.кш ф.25х1,6 ст.09г2с</t>
  </si>
  <si>
    <t>КРАН ШАРОВОЙ КШ 65X16 МУФТОВЫЙ 09Г2С</t>
  </si>
  <si>
    <t>Фланец 1-100-35 ст. 09Г2С</t>
  </si>
  <si>
    <t>Фланец 100Х40 СТ.12Х18Н9Т В КОМПЛЕКТЕ</t>
  </si>
  <si>
    <t>ФЛАНЕЦ 125X10</t>
  </si>
  <si>
    <t>ФЛАНЕЦ 1-250х40 СТ.09Г2С</t>
  </si>
  <si>
    <t>ФЛАНЕЦ 150х40 В КОМПЛЕКТЕ</t>
  </si>
  <si>
    <t>Фланец 1-15-16 ст. 09Г2С</t>
  </si>
  <si>
    <t>Фланец 1-200х160 ст.09г2с</t>
  </si>
  <si>
    <t>359/88</t>
  </si>
  <si>
    <t>359/89</t>
  </si>
  <si>
    <t>359/90</t>
  </si>
  <si>
    <t>359/91</t>
  </si>
  <si>
    <t>359/92</t>
  </si>
  <si>
    <t>359/93</t>
  </si>
  <si>
    <t>359/94</t>
  </si>
  <si>
    <t>359/95</t>
  </si>
  <si>
    <t>359/96</t>
  </si>
  <si>
    <t>359/97</t>
  </si>
  <si>
    <t>359/98</t>
  </si>
  <si>
    <t>ФЛАНЕЦ 2-150х16 СТ.09Г2С</t>
  </si>
  <si>
    <t>Фланец 3-25-100 ст. 09Г2С</t>
  </si>
  <si>
    <t>ФЛАНЕЦ 2-65х40 ст.10Г2</t>
  </si>
  <si>
    <t>ФЛАНЕЦ 2-300х10 ст.09Г2С</t>
  </si>
  <si>
    <t>Фланец 300х16 с прокладкой 300</t>
  </si>
  <si>
    <t>ФЛАНЕЦ 7-50х160 СТ.09Г2С</t>
  </si>
  <si>
    <t>Клапан СППКР 17с12нж 50х16 (4-8)</t>
  </si>
  <si>
    <t>Фланец 1-65х10</t>
  </si>
  <si>
    <t>Фланец 80х160 сталь 09г2с Благ</t>
  </si>
  <si>
    <t>ФЛАНЕЦ 50х63 СТ.09Г2С</t>
  </si>
  <si>
    <t>ФЛАНЕЦ 3-125Х40 СТ.20</t>
  </si>
  <si>
    <t>359/100</t>
  </si>
  <si>
    <t>359/101</t>
  </si>
  <si>
    <t>359/102</t>
  </si>
  <si>
    <t>359/103</t>
  </si>
  <si>
    <t>359/104</t>
  </si>
  <si>
    <t>359/105</t>
  </si>
  <si>
    <t>359/106</t>
  </si>
  <si>
    <t>359/107</t>
  </si>
  <si>
    <t>359/108</t>
  </si>
  <si>
    <t>359/109</t>
  </si>
  <si>
    <t>КЛАПАН ЗАП. 15ЛС68НЖ 25Х160</t>
  </si>
  <si>
    <t>КЛАПАН ЗАП. 15ЛС68НЖХЛ 15Х160</t>
  </si>
  <si>
    <t>КЛАПАН ЗАП. 15НЖ54БК 15Х160</t>
  </si>
  <si>
    <t>КЛАПАН ЗАП. 15С52НЖ10 40Х63</t>
  </si>
  <si>
    <t>КЛАПАН ЗАП. 15С52НЖ10М 20Х63</t>
  </si>
  <si>
    <t>КЛАПАН ЗАПОРН. 15ЛС68НЖХЛ25Х160</t>
  </si>
  <si>
    <t>359/120</t>
  </si>
  <si>
    <t>359/121</t>
  </si>
  <si>
    <t>359/122</t>
  </si>
  <si>
    <t>359/123</t>
  </si>
  <si>
    <t>Кран шаровой К Ш 25х16 фланцевый 09Г2С</t>
  </si>
  <si>
    <t>Кран шаровой КШ 15х16 фланцевый 09Г2С</t>
  </si>
  <si>
    <t>Кран шаровой КШ 20х16 фланцевый 09Г2С</t>
  </si>
  <si>
    <t>КРАН ШАР.11ЛС45П1 ХЛ 200х160 РУЧН.</t>
  </si>
  <si>
    <t>359/125</t>
  </si>
  <si>
    <t>359/126</t>
  </si>
  <si>
    <t>359/127</t>
  </si>
  <si>
    <t>359/128</t>
  </si>
  <si>
    <t>359/129</t>
  </si>
  <si>
    <t>359/130</t>
  </si>
  <si>
    <t>359/131</t>
  </si>
  <si>
    <t>359/132</t>
  </si>
  <si>
    <t>КРАН ШАРОВ. ФЛАНЦ 40Х16</t>
  </si>
  <si>
    <t>КРАН ШАРОВ. ФЛАНЦ. 80Х25</t>
  </si>
  <si>
    <t>КЛАПАН ЗАП.15ЛС68НЖ ХЛ 20Х160 С ФЛ. И КР</t>
  </si>
  <si>
    <t>КЛАПАН ЗАП.15С52НЖ 40х63 ФЛАНЦ.</t>
  </si>
  <si>
    <t>КЛАПАН ЗАП.15С57БК 25х160 С ФЛ. И КР.</t>
  </si>
  <si>
    <t>КЛАПАН ОБР.ПОД.19С19НЖ 100х160</t>
  </si>
  <si>
    <t>359/137</t>
  </si>
  <si>
    <t>359/138</t>
  </si>
  <si>
    <t>359/139</t>
  </si>
  <si>
    <t>359/140</t>
  </si>
  <si>
    <t>359/141</t>
  </si>
  <si>
    <t>359/142</t>
  </si>
  <si>
    <t>359/143</t>
  </si>
  <si>
    <t>359/144</t>
  </si>
  <si>
    <t>359/145</t>
  </si>
  <si>
    <t>359/146</t>
  </si>
  <si>
    <t>359/147</t>
  </si>
  <si>
    <t>359/148</t>
  </si>
  <si>
    <t>359/149</t>
  </si>
  <si>
    <t>359/150</t>
  </si>
  <si>
    <t>359/151</t>
  </si>
  <si>
    <t>359/152</t>
  </si>
  <si>
    <t>359/153</t>
  </si>
  <si>
    <t>КЛАПАН У26546 15Х40</t>
  </si>
  <si>
    <t>КОНДЕНСАТООТВОДЧИК 45С13НЖ 40Х40</t>
  </si>
  <si>
    <t>КОНДЕНСАТООТВОДЧИК 45С13НЖ 25Х40</t>
  </si>
  <si>
    <t>КЛАПАН ЗАП. 15С52НЖ 15Х63 ФЛАНЦ.</t>
  </si>
  <si>
    <t>Клапан зап. игол. 15нж54бк 15х160</t>
  </si>
  <si>
    <t>КЛАПАН ЗАП.15С52НЖ 20Х63 ФЛАНЦ.</t>
  </si>
  <si>
    <t>Клапан запорный 15с57нж 15х160 фл.</t>
  </si>
  <si>
    <t>КЛАПАН ЗАП.ГАЗ.15Б 877р 15Х8 МУФТ.</t>
  </si>
  <si>
    <t>КЛАПАН 25X40 17С14НЖ СППК</t>
  </si>
  <si>
    <t>КЛАПАН ЗАП.15КЧ33П 65Х16 МУФТ.</t>
  </si>
  <si>
    <t>КЛАПАН ЗАП.15С22НЖ 40х40 ФЛАНЦ.</t>
  </si>
  <si>
    <t>КЛАПАН ЗАП.15С9БК 10Х100</t>
  </si>
  <si>
    <t>Клапан запорный 15с57нж 25х160 фл.</t>
  </si>
  <si>
    <t>КЛАПАН ОБР.ПОД.16НЖ10П 100Х16 ФЛАНЦ.</t>
  </si>
  <si>
    <t>Клапан отсеч. 22нж38нж 50х100 фланц.</t>
  </si>
  <si>
    <t>Клапан обр. 20нж49п 20х400</t>
  </si>
  <si>
    <t>360/1</t>
  </si>
  <si>
    <t>360/2</t>
  </si>
  <si>
    <t>360/3</t>
  </si>
  <si>
    <t>360/4</t>
  </si>
  <si>
    <t>ФЛАНЕЦ 7-15х160 СТ.09Г2С</t>
  </si>
  <si>
    <t>Фланец  2-150-10 ст10Г2</t>
  </si>
  <si>
    <t>КЛАПАН ЗАП.15С57НЖ 20Х160</t>
  </si>
  <si>
    <t>359/2</t>
  </si>
  <si>
    <t>359/3</t>
  </si>
  <si>
    <t>359/4</t>
  </si>
  <si>
    <t>359/5</t>
  </si>
  <si>
    <t>359/6</t>
  </si>
  <si>
    <t>359/7</t>
  </si>
  <si>
    <t>359/8</t>
  </si>
  <si>
    <t>359/9</t>
  </si>
  <si>
    <t>359/10</t>
  </si>
  <si>
    <t>359/11</t>
  </si>
  <si>
    <t>359/12</t>
  </si>
  <si>
    <t>359/13</t>
  </si>
  <si>
    <t>359/14</t>
  </si>
  <si>
    <t>359/15</t>
  </si>
  <si>
    <t>359/16</t>
  </si>
  <si>
    <t>БОЛТ АМ 20x110</t>
  </si>
  <si>
    <t>Болт М10х60 сталь 20 ГОСТ 7805-70 (ШТ)</t>
  </si>
  <si>
    <t>Болт М14х60 ст35 ГОСТ 7798-70 (ШТ)</t>
  </si>
  <si>
    <t>Болт М16х50 ст20 ГОСТ 7805-70 (ШТ)</t>
  </si>
  <si>
    <t>Болт М16х60 ст20 ГОСТ 7805-70 (ШТ)</t>
  </si>
  <si>
    <t>Болт М16х60 ст35 ГОСТ 7798-70 (ШТ)</t>
  </si>
  <si>
    <t>Болт М18х70 ст.35 ГОСТ 7798-70</t>
  </si>
  <si>
    <t>Болт М20х120 ст20 ГОСТ 7805-70 (ШТ)</t>
  </si>
  <si>
    <t>Гайка АМ16.14H17</t>
  </si>
  <si>
    <t>ГАЙКА М16 СТ.30ХМА ГОСТ 9064-75</t>
  </si>
  <si>
    <t>ГАЙКА М20 СТ.30ХМА ГОСТ 5929-70</t>
  </si>
  <si>
    <t>ГАЙКА М24 СТ.30ХМА ГОСТ 5929-70</t>
  </si>
  <si>
    <t>Гайка М30</t>
  </si>
  <si>
    <t>Гайка М30 Воронежский з-д</t>
  </si>
  <si>
    <t>ГАЙКА М36 СТ.20ХНЗА ОСТ 26-2041-96</t>
  </si>
  <si>
    <t>364/1</t>
  </si>
  <si>
    <t>364/2</t>
  </si>
  <si>
    <t>364/3</t>
  </si>
  <si>
    <t>364/4</t>
  </si>
  <si>
    <t>364/5</t>
  </si>
  <si>
    <t>364/6</t>
  </si>
  <si>
    <t>364/7</t>
  </si>
  <si>
    <t>364/8</t>
  </si>
  <si>
    <t>364/9</t>
  </si>
  <si>
    <t>S043</t>
  </si>
  <si>
    <t>Б-Бокс КНС-25 №31</t>
  </si>
  <si>
    <t>Б/Б ВОЗД.ПДОГР З-З60-149</t>
  </si>
  <si>
    <t>Блок-бокс 908Б з-з30-114 в к-те</t>
  </si>
  <si>
    <t>Блок-бокс КНС-137В</t>
  </si>
  <si>
    <t>Блок-бокс КНС137В з-з10048 в к-те</t>
  </si>
  <si>
    <t>Блок-бокс КНС-137В з-з10049 в к-те</t>
  </si>
  <si>
    <t>СТАНЦИЯ ОБЕЗВОЖИВАНИЯ ВОС-200(1-4)</t>
  </si>
  <si>
    <t>ЬЛОК-БОКС 137В З-З30116</t>
  </si>
  <si>
    <t>Блок-бокс КТП з_з50-162</t>
  </si>
  <si>
    <t>161/15</t>
  </si>
  <si>
    <t>S044</t>
  </si>
  <si>
    <t>ОТВОД 90 1420(31)-8,5-0,75"</t>
  </si>
  <si>
    <t>161/7</t>
  </si>
  <si>
    <t>Тр-кТСН 1020х18,4-325х12-7,5ст.имп/09Г2С</t>
  </si>
  <si>
    <t>161/8</t>
  </si>
  <si>
    <t>161/10</t>
  </si>
  <si>
    <t>Тр-кТСН 1420-325 10Г2ФБЮ/09Г2С/15ХСНД</t>
  </si>
  <si>
    <t>365/1</t>
  </si>
  <si>
    <t>ДНИЩЕ 720Х16 ст. 10ХСНД</t>
  </si>
  <si>
    <t>365/9</t>
  </si>
  <si>
    <t>365/10</t>
  </si>
  <si>
    <t>ОТВОД 90" 1020Х30-10,0-0,6</t>
  </si>
  <si>
    <t>365/16</t>
  </si>
  <si>
    <t>365/17</t>
  </si>
  <si>
    <t>Днище 1220(28)-7.5-0.6-ХЛ ст.10Г2ФБЮ</t>
  </si>
  <si>
    <t>Днище 1420х32(28)-7.5-(6,4-0,6)ст10Г2СФБ</t>
  </si>
  <si>
    <t>365/25</t>
  </si>
  <si>
    <t>365/26</t>
  </si>
  <si>
    <t>365/27</t>
  </si>
  <si>
    <t>365/28</t>
  </si>
  <si>
    <t>Днище 720х20-09г2с</t>
  </si>
  <si>
    <t>ДНИЩЕ ДН 1020X22(17)-7,5-0,6-ХЛ 09Г2С</t>
  </si>
  <si>
    <t>Днище ДШ 1020х32(19)-10.0-0.6 ст.10Г2ФБЮ</t>
  </si>
  <si>
    <t>365/37</t>
  </si>
  <si>
    <t>Кольцо пер1020х15,2-1020х12,2 ст10Г2ФБЮ</t>
  </si>
  <si>
    <t>365/83</t>
  </si>
  <si>
    <t>ОТВОД 90"ОКШ 1020Х30-10-06ХЛ ст.10Г2ФБЮ</t>
  </si>
  <si>
    <t>365/88</t>
  </si>
  <si>
    <t>ОТВОД 90X 530Х16-120-3ДУ 09Г2С</t>
  </si>
  <si>
    <t>365/119</t>
  </si>
  <si>
    <t>ПЕPЕХОД 1020X28-720X20 СТ.15ХСНД</t>
  </si>
  <si>
    <t>365/134</t>
  </si>
  <si>
    <t>Переход 1020х28-720х20-7,5-0,6-15ХСНД</t>
  </si>
  <si>
    <t>365/160</t>
  </si>
  <si>
    <t>Переход 530х16-426х14-10,0-0,6ХЛ</t>
  </si>
  <si>
    <t>365/166</t>
  </si>
  <si>
    <t>Переход 720х530-7,5-0,6 ст.по Ту 75-86</t>
  </si>
  <si>
    <t>365/174</t>
  </si>
  <si>
    <t>365/175</t>
  </si>
  <si>
    <t>365/176</t>
  </si>
  <si>
    <t>ТPОЙНИК ТС 530X15-530X15</t>
  </si>
  <si>
    <t>Тр-кТСН 1020х26-720х18-10 10Г2ФБЮ/ст.имп</t>
  </si>
  <si>
    <t>Тр-кТСН 530х15-325х12-10ст.имп/09Г2С</t>
  </si>
  <si>
    <t>365/226</t>
  </si>
  <si>
    <t>365/227</t>
  </si>
  <si>
    <t>Тр-к ТСН 1020х26-720х18 10Г2ФБЮ/ст.имп.</t>
  </si>
  <si>
    <t>Тр-к ТСН 1220х20,5-426х14-7,5 ст.09Г2С</t>
  </si>
  <si>
    <t>365/235</t>
  </si>
  <si>
    <t>365/236</t>
  </si>
  <si>
    <t>365/237</t>
  </si>
  <si>
    <t>ТРОЙНИК ТСН 1420х1220-0,75-7,5</t>
  </si>
  <si>
    <t>Тр-к ТСН 530х15-325х12-0,6ст.имп/09Г2С</t>
  </si>
  <si>
    <t>365/246</t>
  </si>
  <si>
    <t>139/7</t>
  </si>
  <si>
    <t>270/6</t>
  </si>
  <si>
    <t>270/8</t>
  </si>
  <si>
    <t>270/9</t>
  </si>
  <si>
    <t>Тройник 426х40-16-09Г2С</t>
  </si>
  <si>
    <t>365/12</t>
  </si>
  <si>
    <t>ТРОЙНИК ТС 426Х28-325Х20-12,5-0,6ХЛ</t>
  </si>
  <si>
    <t>365/24</t>
  </si>
  <si>
    <t>Днище 426х32 ст.10ХСНД</t>
  </si>
  <si>
    <t>365/29</t>
  </si>
  <si>
    <t>Днище ДШ 426х32-10ХСНД-6</t>
  </si>
  <si>
    <t>365/39</t>
  </si>
  <si>
    <t>365/40</t>
  </si>
  <si>
    <t>КОЛЬЦО ПЕРЕХ.426Х30/16-12.5 ст. 09Г2С</t>
  </si>
  <si>
    <t>Кольцо переходное 426х25-426х16-09г2с</t>
  </si>
  <si>
    <t>365/44</t>
  </si>
  <si>
    <t>Днище 426х12 б/м</t>
  </si>
  <si>
    <t>365/51</t>
  </si>
  <si>
    <t>365/52</t>
  </si>
  <si>
    <t>ОТВОД 15X 426Х18-25-2ДУ 09Г2С</t>
  </si>
  <si>
    <t>365/56</t>
  </si>
  <si>
    <t>ОТВОД 30X 426X22/16-5ДУ-09Г2С</t>
  </si>
  <si>
    <t>365/61</t>
  </si>
  <si>
    <t>ОТВОД 45"426Х20-2Ду-09Г2С</t>
  </si>
  <si>
    <t>365/63</t>
  </si>
  <si>
    <t>365/64</t>
  </si>
  <si>
    <t>ОТВОД 45X426Х18/16-2ДУ 09Г2С</t>
  </si>
  <si>
    <t>365/67</t>
  </si>
  <si>
    <t>ОТВОД 45X 426Х18-2ДУ-09Г2С</t>
  </si>
  <si>
    <t>365/117</t>
  </si>
  <si>
    <t>ОТВОД 30X 426Х20(16)-5ДУ-09Г2С</t>
  </si>
  <si>
    <t>365/155</t>
  </si>
  <si>
    <t>365/156</t>
  </si>
  <si>
    <t>365/157</t>
  </si>
  <si>
    <t>ПЕРЕХОД 426X16-325X12 СТ.09Г2С</t>
  </si>
  <si>
    <t>Переход 426х18-377х16 б/марк-ки</t>
  </si>
  <si>
    <t>365/222</t>
  </si>
  <si>
    <t>Тройник 426х40-219х20-16ХЛ-09г2с</t>
  </si>
  <si>
    <t>161/6</t>
  </si>
  <si>
    <t>270/11</t>
  </si>
  <si>
    <t>Днище 219х12-09г2с</t>
  </si>
  <si>
    <t>270/4</t>
  </si>
  <si>
    <t>Отвод 90" 219Х8-10-09Г2С</t>
  </si>
  <si>
    <t>365/11</t>
  </si>
  <si>
    <t>ОТВОД 90-325Х13/12-12,5-0,75</t>
  </si>
  <si>
    <t>365/13</t>
  </si>
  <si>
    <t>Переход 219х12-114х7 ст.09Г2С</t>
  </si>
  <si>
    <t>365/19</t>
  </si>
  <si>
    <t>365/20</t>
  </si>
  <si>
    <t>365/21</t>
  </si>
  <si>
    <t>365/22</t>
  </si>
  <si>
    <t>365/23</t>
  </si>
  <si>
    <t>ДНИЩЕ 219х20-160 ст.15ХСНД-6</t>
  </si>
  <si>
    <t>ДНИЩЕ 219Х20-160-09г2с</t>
  </si>
  <si>
    <t>ДНИЩЕ 325X25 10 Г2ФБЮ</t>
  </si>
  <si>
    <t>ДНИЩЕ 325Х25 ст.10Г2ФБЮ</t>
  </si>
  <si>
    <t>Днище 325х28-10Г2ФБЮ</t>
  </si>
  <si>
    <t>365/33</t>
  </si>
  <si>
    <t>Заглушка 325х20-16 09Г2С</t>
  </si>
  <si>
    <t>365/38</t>
  </si>
  <si>
    <t>КОЛЬЦО ПЕРЕХ.325Х25-325Х18 ст.09Г2С</t>
  </si>
  <si>
    <t>365/41</t>
  </si>
  <si>
    <t>365/42</t>
  </si>
  <si>
    <t>Переход ГСД 325х12-159х8-16ГС-1</t>
  </si>
  <si>
    <t>365/57</t>
  </si>
  <si>
    <t>365/58</t>
  </si>
  <si>
    <t>365/59</t>
  </si>
  <si>
    <t>365/60</t>
  </si>
  <si>
    <t>ОТВОД 30X 5ДУ-325Х14-09Г2С</t>
  </si>
  <si>
    <t>ОТВОД 30X325Х14/12-5ДУ 09Г2С</t>
  </si>
  <si>
    <t>ОТВОД 30X 325Х14(12)-5ДУ-16,0-09Г2С</t>
  </si>
  <si>
    <t>ОТВОД 45"325Х14-09Г2С-11МПА-5Ду</t>
  </si>
  <si>
    <t>365/66</t>
  </si>
  <si>
    <t>ОТВОД 45X 325Х14(12)-3ДУ-09Г2С</t>
  </si>
  <si>
    <t>365/68</t>
  </si>
  <si>
    <t>ОТВОД 60X 219Х20(18)-2ДУ-09Г2С</t>
  </si>
  <si>
    <t>365/70</t>
  </si>
  <si>
    <t>365/71</t>
  </si>
  <si>
    <t>365/72</t>
  </si>
  <si>
    <t>ОТВОД 60X325Х14-3ДУ-25СТ.09Г2С</t>
  </si>
  <si>
    <t>365/77</t>
  </si>
  <si>
    <t>365/78</t>
  </si>
  <si>
    <t>365/79</t>
  </si>
  <si>
    <t>365/80</t>
  </si>
  <si>
    <t>Отвод 90" 325Х12-10,0-09г2с</t>
  </si>
  <si>
    <t>365/85</t>
  </si>
  <si>
    <t>365/86</t>
  </si>
  <si>
    <t>ОТВОД 90X 325Х8-10,0-09Г2С</t>
  </si>
  <si>
    <t>365/100</t>
  </si>
  <si>
    <t>ОТВОД 90X 150(219Х20)-25-09Г2С</t>
  </si>
  <si>
    <t>365/103</t>
  </si>
  <si>
    <t>365/104</t>
  </si>
  <si>
    <t>365/105</t>
  </si>
  <si>
    <t>365/106</t>
  </si>
  <si>
    <t>ОТВОД 90X 219Х6-6,3 09Г2С</t>
  </si>
  <si>
    <t>ОТВОД 90X 219Х8-10.0-09Г2С</t>
  </si>
  <si>
    <t>365/111</t>
  </si>
  <si>
    <t>ОТВОД 90X 325Х24-16.0-15ХСНД</t>
  </si>
  <si>
    <t>365/113</t>
  </si>
  <si>
    <t>ОТВОД 90X 219Х10-10-09Г2С</t>
  </si>
  <si>
    <t>365/115</t>
  </si>
  <si>
    <t>365/116</t>
  </si>
  <si>
    <t>ОТВОД 15X 325Х14-3ДУ-09Г2С</t>
  </si>
  <si>
    <t>365/121</t>
  </si>
  <si>
    <t>Пеpеход 325х16-273х14-16,0 09Г2С</t>
  </si>
  <si>
    <t>365/130</t>
  </si>
  <si>
    <t>365/131</t>
  </si>
  <si>
    <t>365/132</t>
  </si>
  <si>
    <t>ПЕPЕХОД КОНЦЕНТP.219X10-159X8 СТ.09Г2С</t>
  </si>
  <si>
    <t>ПЕPЕХОД КОНЦЕНТP.325X12-273X12 СТ.09Г2С</t>
  </si>
  <si>
    <t>365/141</t>
  </si>
  <si>
    <t>365/142</t>
  </si>
  <si>
    <t>Переход 219х12-114х7-16,0-09Г2С</t>
  </si>
  <si>
    <t>Переход 219х24-114х14-12,5-09г2с</t>
  </si>
  <si>
    <t>365/147</t>
  </si>
  <si>
    <t>Переход 219x12-168x10-1,6 ст.09Г2С</t>
  </si>
  <si>
    <t>365/151</t>
  </si>
  <si>
    <t>365/169</t>
  </si>
  <si>
    <t>365/170</t>
  </si>
  <si>
    <t>Переход концентр.К325х12-273х12ст09г2с</t>
  </si>
  <si>
    <t>Переход К 219х18-114х10-25,0-09Г2С</t>
  </si>
  <si>
    <t>365/198</t>
  </si>
  <si>
    <t>365/199</t>
  </si>
  <si>
    <t>ТРОЙНИК 219X10-100 СТ.09Г2С</t>
  </si>
  <si>
    <t>ТРОЙНИК 219Х159-10,0-0,6</t>
  </si>
  <si>
    <t>365/203</t>
  </si>
  <si>
    <t>365/204</t>
  </si>
  <si>
    <t>365/205</t>
  </si>
  <si>
    <t>365/206</t>
  </si>
  <si>
    <t>ТРОЙНИК 273Х219-10-09Г2С</t>
  </si>
  <si>
    <t>ТРОЙНИК 325X36-325-36-16 СТ.09Г2С</t>
  </si>
  <si>
    <t>ТРОЙНИК 325Х16-16 ТОЧЕНЫЙ 09Г2С</t>
  </si>
  <si>
    <t>Тройник 325х325-16 ст.09Г2С</t>
  </si>
  <si>
    <t>365/224</t>
  </si>
  <si>
    <t>ТРОЙНИК ТШ 325х16-168х14-16ХЛ 09г2с</t>
  </si>
  <si>
    <t>365/228</t>
  </si>
  <si>
    <t>Тройник Т 325х12 09г2с</t>
  </si>
  <si>
    <t>365/238</t>
  </si>
  <si>
    <t>Тройник ТШ 325х10 09г2с</t>
  </si>
  <si>
    <t>365/245</t>
  </si>
  <si>
    <t>Тройник ТШ 219х10-09Г2С</t>
  </si>
  <si>
    <t>139/1</t>
  </si>
  <si>
    <t>139/18</t>
  </si>
  <si>
    <t>139/16</t>
  </si>
  <si>
    <t>Отвод 90" 76х3,5-100 ст.09Г2С</t>
  </si>
  <si>
    <t>ОТВОД 90" 108Х7/6-09Г2С-4Ду</t>
  </si>
  <si>
    <t>139/3</t>
  </si>
  <si>
    <t>139/4</t>
  </si>
  <si>
    <t>139/5</t>
  </si>
  <si>
    <t>ОТВОД 90X 108Х6-09Г2С</t>
  </si>
  <si>
    <t>ОТВОД 90X 114Х6 09Г2С</t>
  </si>
  <si>
    <t>ОТВОД 90X 159Х8-09Г2С ГОСТ17375-2001</t>
  </si>
  <si>
    <t>161/4</t>
  </si>
  <si>
    <t>161/19</t>
  </si>
  <si>
    <t>161/2</t>
  </si>
  <si>
    <t>Отвод 90" 168Х8-10,0-09г2с</t>
  </si>
  <si>
    <t>161/3</t>
  </si>
  <si>
    <t>270/12</t>
  </si>
  <si>
    <t>270/13</t>
  </si>
  <si>
    <t>270/14</t>
  </si>
  <si>
    <t>270/1</t>
  </si>
  <si>
    <t>270/3</t>
  </si>
  <si>
    <t>ДНИЩЕ 300х18-16-09г2с Ту5146789</t>
  </si>
  <si>
    <t>ОТВОД 90" 76Х6-100-09Г2С</t>
  </si>
  <si>
    <t>ОТВОД 90 168Х8-09Г2С"</t>
  </si>
  <si>
    <t>Отвод 90" 168Х18-16,0-09г2с</t>
  </si>
  <si>
    <t>270/15</t>
  </si>
  <si>
    <t>Отвод 90А 60х7-160-1.5Ду б/марк-ки</t>
  </si>
  <si>
    <t>270/10</t>
  </si>
  <si>
    <t>ДНИЩЕ 159Х8 ст. 20</t>
  </si>
  <si>
    <t>365/2</t>
  </si>
  <si>
    <t>УГОЛЬНИК 2-50-40 ст.09Г2С</t>
  </si>
  <si>
    <t>365/18</t>
  </si>
  <si>
    <t>Днище 159х16(12) ст.09Г2С</t>
  </si>
  <si>
    <t>365/30</t>
  </si>
  <si>
    <t>365/31</t>
  </si>
  <si>
    <t>365/32</t>
  </si>
  <si>
    <t>Заглушка 25х4-25ст.09Г2С</t>
  </si>
  <si>
    <t>Заглушка 273х12-100</t>
  </si>
  <si>
    <t>365/34</t>
  </si>
  <si>
    <t>365/35</t>
  </si>
  <si>
    <t>365/36</t>
  </si>
  <si>
    <t>Заглушка 32х3-10 09Г2С</t>
  </si>
  <si>
    <t>Заглушка 45х4-10 09Г2С</t>
  </si>
  <si>
    <t>365/47</t>
  </si>
  <si>
    <t>365/48</t>
  </si>
  <si>
    <t>365/49</t>
  </si>
  <si>
    <t>365/50</t>
  </si>
  <si>
    <t>Отвод 90-80-11-114-25-4Ду-09г2с</t>
  </si>
  <si>
    <t>ОТВОД 1-45X40-25-09Г2С</t>
  </si>
  <si>
    <t>ОТВОД 45X 40-25-09Г2С</t>
  </si>
  <si>
    <t>365/53</t>
  </si>
  <si>
    <t>365/54</t>
  </si>
  <si>
    <t>365/55</t>
  </si>
  <si>
    <t>ОТВОД 90" 273Х10-10-09Г2С</t>
  </si>
  <si>
    <t>ОТВОД 90 273Х10-10 СТ.09Г2С</t>
  </si>
  <si>
    <t>ОТВОД 30" 108Х7/6-09Г2С-4Ду</t>
  </si>
  <si>
    <t>365/62</t>
  </si>
  <si>
    <t>ОТВОД 45X 40X25-09Г2С</t>
  </si>
  <si>
    <t>365/65</t>
  </si>
  <si>
    <t>ОТВОД 45X 273Х12-10,0 09Г2С</t>
  </si>
  <si>
    <t>365/69</t>
  </si>
  <si>
    <t>ОТВОД 60X 40-25-09Г2С</t>
  </si>
  <si>
    <t>365/73</t>
  </si>
  <si>
    <t>365/74</t>
  </si>
  <si>
    <t>365/75</t>
  </si>
  <si>
    <t>365/76</t>
  </si>
  <si>
    <t>ОТВОД 90 159Х4.5-100 СТ. 09Г2С</t>
  </si>
  <si>
    <t>Отвод 90 40х5-16 09Г2С</t>
  </si>
  <si>
    <t>365/81</t>
  </si>
  <si>
    <t>365/82</t>
  </si>
  <si>
    <t>Отвод 90" 40-25 09Г2С 4Ду</t>
  </si>
  <si>
    <t>365/84</t>
  </si>
  <si>
    <t>ОТВОД 90X 108Х6-4ДУ-09Г2С</t>
  </si>
  <si>
    <t>365/87</t>
  </si>
  <si>
    <t>ОТВОД 90X 40-25-09Г2С</t>
  </si>
  <si>
    <t>365/89</t>
  </si>
  <si>
    <t>365/90</t>
  </si>
  <si>
    <t>365/91</t>
  </si>
  <si>
    <t>365/92</t>
  </si>
  <si>
    <t>365/93</t>
  </si>
  <si>
    <t>365/94</t>
  </si>
  <si>
    <t>365/95</t>
  </si>
  <si>
    <t>365/96</t>
  </si>
  <si>
    <t>365/97</t>
  </si>
  <si>
    <t>365/98</t>
  </si>
  <si>
    <t>365/99</t>
  </si>
  <si>
    <t>ОТВОД 90X 76Х6-09Г2С</t>
  </si>
  <si>
    <t>Отвод 90А 100(11)-16-09Г2С</t>
  </si>
  <si>
    <t>Отвод 90А 100(12)-25-09Г2С с сертиф.</t>
  </si>
  <si>
    <t>Отвод 90" 114-108х12(7)-16-4Ду 09Г2С</t>
  </si>
  <si>
    <t>ОТВОД 90X 133Х5 Б/МАРК-КИ</t>
  </si>
  <si>
    <t>365/101</t>
  </si>
  <si>
    <t>365/102</t>
  </si>
  <si>
    <t>Отвод 90А 200х16-160-09г2с-1,5Ду</t>
  </si>
  <si>
    <t>365/107</t>
  </si>
  <si>
    <t>365/108</t>
  </si>
  <si>
    <t>365/109</t>
  </si>
  <si>
    <t>365/110</t>
  </si>
  <si>
    <t>ОТВОД 90X159Х8 СТ.09Г2С ГОСТ17375-83</t>
  </si>
  <si>
    <t>ОТВОД 90X 273Х12-10-09Г2С</t>
  </si>
  <si>
    <t>ОТВОД 90X 273Х12-10,0-09Г2С</t>
  </si>
  <si>
    <t>365/112</t>
  </si>
  <si>
    <t>Отвод 90гр.76х5-16-0,6-09Г2С-Х</t>
  </si>
  <si>
    <t>365/114</t>
  </si>
  <si>
    <t>Отвод П 30 гр.32х3-09Г2С Ру=16МПа</t>
  </si>
  <si>
    <t>365/118</t>
  </si>
  <si>
    <t>ОТВОД 90X 159Х7-4ДУ-09Г2С</t>
  </si>
  <si>
    <t>365/247</t>
  </si>
  <si>
    <t>365/248</t>
  </si>
  <si>
    <t>365/249</t>
  </si>
  <si>
    <t>365/250</t>
  </si>
  <si>
    <t>365/251</t>
  </si>
  <si>
    <t>365/252</t>
  </si>
  <si>
    <t>365/253</t>
  </si>
  <si>
    <t>365/254</t>
  </si>
  <si>
    <t>Угольник 2-25-32 ст.09Г2С</t>
  </si>
  <si>
    <t>УГОЛЬНИК 2-65-40 09Г2С</t>
  </si>
  <si>
    <t>Угольник 2-Д25х32 ст 20</t>
  </si>
  <si>
    <t>Угольник 2-Д25х40-09Г2С</t>
  </si>
  <si>
    <t>Угольник 2-6-40-09г2с</t>
  </si>
  <si>
    <t>Угольник 2-40-40-09Г2С</t>
  </si>
  <si>
    <t>139/12</t>
  </si>
  <si>
    <t>139/9</t>
  </si>
  <si>
    <t>139/8</t>
  </si>
  <si>
    <t>139/11</t>
  </si>
  <si>
    <t>Переход 168(8)-114(6)-16-09Г2С</t>
  </si>
  <si>
    <t>Тройник 159х8-108х6-10-09г2с</t>
  </si>
  <si>
    <t>Тройник 108х8-89х8-10 ст.09Г2С</t>
  </si>
  <si>
    <t>Тройник 168х18-89х10-16,0 09г2с</t>
  </si>
  <si>
    <t>139/10</t>
  </si>
  <si>
    <t>139/6</t>
  </si>
  <si>
    <t>Тройник 168х18-114х12-09Г2С</t>
  </si>
  <si>
    <t>Тр-к ТСНР 1420х26х26,7-7,5ст.имп/Х70</t>
  </si>
  <si>
    <t>161/1</t>
  </si>
  <si>
    <t>Переход 89х6-76х5-10,0-09Г2С</t>
  </si>
  <si>
    <t>161/11</t>
  </si>
  <si>
    <t>270/7</t>
  </si>
  <si>
    <t>Тpойник 159х6-10 ст.09Г2С</t>
  </si>
  <si>
    <t>365/3</t>
  </si>
  <si>
    <t>365/4</t>
  </si>
  <si>
    <t>365/5</t>
  </si>
  <si>
    <t>365/6</t>
  </si>
  <si>
    <t>365/7</t>
  </si>
  <si>
    <t>365/8</t>
  </si>
  <si>
    <t>Переход 108х6-89х6 09г2с</t>
  </si>
  <si>
    <t>Тройник 114х12-89х9-16ХЛ 09г2с</t>
  </si>
  <si>
    <t>ТРОЙНИК 2-25х15-40 ст.09Г2С</t>
  </si>
  <si>
    <t>365/14</t>
  </si>
  <si>
    <t>365/15</t>
  </si>
  <si>
    <t>Переход К 114(6)-89(5)-16-09Г2С</t>
  </si>
  <si>
    <t>Переход 4-15х10-63 09Г2С</t>
  </si>
  <si>
    <t>365/43</t>
  </si>
  <si>
    <t>Переход 57х7-35х5-25 ст.09Г2С</t>
  </si>
  <si>
    <t>365/45</t>
  </si>
  <si>
    <t>365/46</t>
  </si>
  <si>
    <t>Тройник 57х5-10 ст.09Г2С</t>
  </si>
  <si>
    <t>Тройник 76х4-45х3-10 ст.09Г2С</t>
  </si>
  <si>
    <t>365/120</t>
  </si>
  <si>
    <t>Пеpеход 273х14-168х10-16 09Г2С</t>
  </si>
  <si>
    <t>365/122</t>
  </si>
  <si>
    <t>365/123</t>
  </si>
  <si>
    <t>365/124</t>
  </si>
  <si>
    <t>365/125</t>
  </si>
  <si>
    <t>365/126</t>
  </si>
  <si>
    <t>365/127</t>
  </si>
  <si>
    <t>365/128</t>
  </si>
  <si>
    <t>365/129</t>
  </si>
  <si>
    <t>ПЕPЕХОД 4X15-10X63 СТ.09Г2С</t>
  </si>
  <si>
    <t>Пеpеход 4х10-6х63 ст. 09Г2С</t>
  </si>
  <si>
    <t>Пеpеход 4х15-10х63 ст.09Г2С</t>
  </si>
  <si>
    <t>ПЕPЕХОД 57X5-45X4 СТ.09Г2С</t>
  </si>
  <si>
    <t>ПЕPЕХОД К 159X8-108X6 СТ.09Г2С</t>
  </si>
  <si>
    <t>Пеpеход К76х6-57х5 ст.09Г2С</t>
  </si>
  <si>
    <t>ПЕPЕХОД КОНЦЕНТP.108X6-89X6 СТ.09Г2С</t>
  </si>
  <si>
    <t>365/133</t>
  </si>
  <si>
    <t>365/135</t>
  </si>
  <si>
    <t>365/136</t>
  </si>
  <si>
    <t>365/137</t>
  </si>
  <si>
    <t>365/138</t>
  </si>
  <si>
    <t>365/139</t>
  </si>
  <si>
    <t>365/140</t>
  </si>
  <si>
    <t>Переход 108х6-89х6 ст.09Г2С</t>
  </si>
  <si>
    <t>Переход 114х6-57х4-12,5 09г2с</t>
  </si>
  <si>
    <t>Переход 114х6-89х5-16,0-09Г2С</t>
  </si>
  <si>
    <t>Переход 159х8-108х6 ст.09Г2С</t>
  </si>
  <si>
    <t>ПЕРЕХОД 168х8-114х6-16-ст.09Г2С</t>
  </si>
  <si>
    <t>365/143</t>
  </si>
  <si>
    <t>365/144</t>
  </si>
  <si>
    <t>365/145</t>
  </si>
  <si>
    <t>365/146</t>
  </si>
  <si>
    <t>Переход 22х3-14х2.5 ст 09г2с</t>
  </si>
  <si>
    <t>ПЕРЕХОД 2-40Х25-25 СТ.09Г2С</t>
  </si>
  <si>
    <t>Переход 2-40х25-40-09Г2С</t>
  </si>
  <si>
    <t>Переход 2-40х32-40-09Г2С</t>
  </si>
  <si>
    <t>365/148</t>
  </si>
  <si>
    <t>365/149</t>
  </si>
  <si>
    <t>365/150</t>
  </si>
  <si>
    <t>Переход 2-50х40-40-09Г2С</t>
  </si>
  <si>
    <t>Переход 2-65х40-40 ст.09Г2С</t>
  </si>
  <si>
    <t>Переход 2-65х50-40 ст 09г2с</t>
  </si>
  <si>
    <t>365/152</t>
  </si>
  <si>
    <t>365/153</t>
  </si>
  <si>
    <t>365/154</t>
  </si>
  <si>
    <t>ПЕРЕХОД 32X4-25ХЗ-160 09Г2С</t>
  </si>
  <si>
    <t>Переход 4-10х6-40-09г2с</t>
  </si>
  <si>
    <t>365/158</t>
  </si>
  <si>
    <t>365/159</t>
  </si>
  <si>
    <t>Переход 45х4-32х3-100-09Г2С</t>
  </si>
  <si>
    <t>Переход 4-10х6х63-09Г2С</t>
  </si>
  <si>
    <t>365/161</t>
  </si>
  <si>
    <t>365/162</t>
  </si>
  <si>
    <t>365/163</t>
  </si>
  <si>
    <t>365/164</t>
  </si>
  <si>
    <t>365/165</t>
  </si>
  <si>
    <t>ПЕРЕХОД 57X5-32X3 СТ.10Г2</t>
  </si>
  <si>
    <t>Переход 57х4-32х2-10,0-09Г2С</t>
  </si>
  <si>
    <t>ПЕРЕХОД 57х5-45х4-10 ст.09Г2С</t>
  </si>
  <si>
    <t>ПЕРЕХОД 57Х6-24х4 ст. 09Г2С</t>
  </si>
  <si>
    <t>365/167</t>
  </si>
  <si>
    <t>365/168</t>
  </si>
  <si>
    <t>365/171</t>
  </si>
  <si>
    <t>365/172</t>
  </si>
  <si>
    <t>365/173</t>
  </si>
  <si>
    <t>Тpойник 168х18-168х16-16 09Г2С</t>
  </si>
  <si>
    <t>365/177</t>
  </si>
  <si>
    <t>365/178</t>
  </si>
  <si>
    <t>365/179</t>
  </si>
  <si>
    <t>365/180</t>
  </si>
  <si>
    <t>365/181</t>
  </si>
  <si>
    <t>365/182</t>
  </si>
  <si>
    <t>365/183</t>
  </si>
  <si>
    <t>365/184</t>
  </si>
  <si>
    <t>365/185</t>
  </si>
  <si>
    <t>365/186</t>
  </si>
  <si>
    <t>365/187</t>
  </si>
  <si>
    <t>365/188</t>
  </si>
  <si>
    <t>365/189</t>
  </si>
  <si>
    <t>365/190</t>
  </si>
  <si>
    <t>365/191</t>
  </si>
  <si>
    <t>365/192</t>
  </si>
  <si>
    <t>365/193</t>
  </si>
  <si>
    <t>365/194</t>
  </si>
  <si>
    <t>365/195</t>
  </si>
  <si>
    <t>365/196</t>
  </si>
  <si>
    <t>365/197</t>
  </si>
  <si>
    <t>ТРОЙНИК 114х12 ст.09Г2С</t>
  </si>
  <si>
    <t>ТРОЙНИК 114X12-114X12-16ХЛ</t>
  </si>
  <si>
    <t>ТРОЙНИК 114X12-89X9 СТ09Г2С</t>
  </si>
  <si>
    <t>ТРОЙНИК 114X11-16,0-09Г2С</t>
  </si>
  <si>
    <t>ТРОЙНИК 114х11-16,0-09г2с</t>
  </si>
  <si>
    <t>Тройник 114х12-25 ст.09Г2С</t>
  </si>
  <si>
    <t>ТРОЙНИК 114х12-89х9-16ХЛ-09г2с</t>
  </si>
  <si>
    <t>Тройник 114х6-57х4-16ХЛ-09г2с</t>
  </si>
  <si>
    <t>Тройник 114х6-57х4-12.5ХЛ 09г2с</t>
  </si>
  <si>
    <t>Тройник 114х8-89х7-16 ст.09Г2С</t>
  </si>
  <si>
    <t>Тройник 159х10 ст.09Г2С</t>
  </si>
  <si>
    <t>Тройник 159х8-108х6-10 ст 09г2с</t>
  </si>
  <si>
    <t>Тройник 159х6-100 ст.09Г2С</t>
  </si>
  <si>
    <t>Тройник 168х18-89х9-16ХЛ-09г2с</t>
  </si>
  <si>
    <t>ТРОЙНИК 2-125X125-40 СТ.09Г2С</t>
  </si>
  <si>
    <t>365/200</t>
  </si>
  <si>
    <t>365/201</t>
  </si>
  <si>
    <t>365/202</t>
  </si>
  <si>
    <t>Тройник 22х3-16ХЛ ст.09Г2С</t>
  </si>
  <si>
    <t>Тройник 273-30-16 ст.09Г2С</t>
  </si>
  <si>
    <t>365/207</t>
  </si>
  <si>
    <t>365/208</t>
  </si>
  <si>
    <t>365/209</t>
  </si>
  <si>
    <t>365/210</t>
  </si>
  <si>
    <t>365/211</t>
  </si>
  <si>
    <t>365/212</t>
  </si>
  <si>
    <t>365/213</t>
  </si>
  <si>
    <t>365/214</t>
  </si>
  <si>
    <t>365/215</t>
  </si>
  <si>
    <t>365/216</t>
  </si>
  <si>
    <t>365/217</t>
  </si>
  <si>
    <t>365/218</t>
  </si>
  <si>
    <t>365/219</t>
  </si>
  <si>
    <t>365/220</t>
  </si>
  <si>
    <t>365/221</t>
  </si>
  <si>
    <t>Тройник 32х3-18х3.5-25ХЛ 09г2с</t>
  </si>
  <si>
    <t>ТРОЙНИК 89X6-57X5-10 СТ.09Г2С</t>
  </si>
  <si>
    <t>Тройник 89х6-10-09г2с</t>
  </si>
  <si>
    <t>Тройник 89х9/6-89х9/6-16 09Г2Симп.</t>
  </si>
  <si>
    <t>Тройник 2-15х6-40 ст.09Г2С</t>
  </si>
  <si>
    <t>Тройник 1-32х15-25-09Г2С</t>
  </si>
  <si>
    <t>Тройник 32х2,5-25х2 09г2с</t>
  </si>
  <si>
    <t>Тройник 2-40х40-09Г2С</t>
  </si>
  <si>
    <t>Тройник 2-50х50-40-09г2с</t>
  </si>
  <si>
    <t>Тройник 2-6х6-40-09Г2С</t>
  </si>
  <si>
    <t>Тройник 25х2.5-25х3-160 09г2с</t>
  </si>
  <si>
    <t>Тройник 168х18-89х9-16-09Г2С</t>
  </si>
  <si>
    <t>365/223</t>
  </si>
  <si>
    <t>Тройник 100х40-40-09Г2С</t>
  </si>
  <si>
    <t>365/225</t>
  </si>
  <si>
    <t>Тройник ТС 114х9-57х6-12.0-09г2с</t>
  </si>
  <si>
    <t>365/229</t>
  </si>
  <si>
    <t>365/230</t>
  </si>
  <si>
    <t>365/231</t>
  </si>
  <si>
    <t>365/232</t>
  </si>
  <si>
    <t>365/233</t>
  </si>
  <si>
    <t>365/234</t>
  </si>
  <si>
    <t>ТРОЙНИК ТС 114X12-89X9-16-0,6-ХЛ 09Г2С</t>
  </si>
  <si>
    <t>Тройник 168х18-16ХЛ-09г2с</t>
  </si>
  <si>
    <t>ТРОЙНИК 114X12-89X9-16 09Г2С</t>
  </si>
  <si>
    <t>Тройник Т273х12 09г2с</t>
  </si>
  <si>
    <t>Тройник ТС 89х9-16 ст.09Г2С Япония</t>
  </si>
  <si>
    <t>365/239</t>
  </si>
  <si>
    <t>365/240</t>
  </si>
  <si>
    <t>365/241</t>
  </si>
  <si>
    <t>365/242</t>
  </si>
  <si>
    <t>365/243</t>
  </si>
  <si>
    <t>365/244</t>
  </si>
  <si>
    <t>Тройник ТШ 108х6-89х6-10-09Г2С</t>
  </si>
  <si>
    <t>Тройник ТШ 108х8-10-09Г2С</t>
  </si>
  <si>
    <t>Тройник ТШ 76х6-10 ст.10Г2</t>
  </si>
  <si>
    <t>365/255</t>
  </si>
  <si>
    <t>365/256</t>
  </si>
  <si>
    <t>Переход 76х6-57х5-10,0 ст.09Г2С</t>
  </si>
  <si>
    <t>361/1</t>
  </si>
  <si>
    <t>361/2</t>
  </si>
  <si>
    <t>S045</t>
  </si>
  <si>
    <t>Резистор С2-33М-0.5 1.5кОм</t>
  </si>
  <si>
    <t>Диод полупроводниковый КД522А</t>
  </si>
  <si>
    <t>362/2</t>
  </si>
  <si>
    <t>362/3</t>
  </si>
  <si>
    <t>362/4</t>
  </si>
  <si>
    <t>362/5</t>
  </si>
  <si>
    <t>362/6</t>
  </si>
  <si>
    <t>362/7</t>
  </si>
  <si>
    <t>362/8</t>
  </si>
  <si>
    <t>362/9</t>
  </si>
  <si>
    <t>362/10</t>
  </si>
  <si>
    <t>362/11</t>
  </si>
  <si>
    <t>362/12</t>
  </si>
  <si>
    <t>362/13</t>
  </si>
  <si>
    <t>362/14</t>
  </si>
  <si>
    <t>362/15</t>
  </si>
  <si>
    <t>362/16</t>
  </si>
  <si>
    <t>362/17</t>
  </si>
  <si>
    <t>362/18</t>
  </si>
  <si>
    <t>362/19</t>
  </si>
  <si>
    <t>362/20</t>
  </si>
  <si>
    <t>362/21</t>
  </si>
  <si>
    <t>362/22</t>
  </si>
  <si>
    <t>362/23</t>
  </si>
  <si>
    <t>362/24</t>
  </si>
  <si>
    <t>362/25</t>
  </si>
  <si>
    <t>362/26</t>
  </si>
  <si>
    <t>362/27</t>
  </si>
  <si>
    <t>362/28</t>
  </si>
  <si>
    <t>362/29</t>
  </si>
  <si>
    <t>362/30</t>
  </si>
  <si>
    <t>362/31</t>
  </si>
  <si>
    <t>362/32</t>
  </si>
  <si>
    <t>362/33</t>
  </si>
  <si>
    <t>362/34</t>
  </si>
  <si>
    <t>362/35</t>
  </si>
  <si>
    <t>362/36</t>
  </si>
  <si>
    <t>362/37</t>
  </si>
  <si>
    <t>362/38</t>
  </si>
  <si>
    <t>362/39</t>
  </si>
  <si>
    <t>362/40</t>
  </si>
  <si>
    <t>362/41</t>
  </si>
  <si>
    <t>362/42</t>
  </si>
  <si>
    <t>362/43</t>
  </si>
  <si>
    <t>362/44</t>
  </si>
  <si>
    <t>362/45</t>
  </si>
  <si>
    <t>362/46</t>
  </si>
  <si>
    <t>362/47</t>
  </si>
  <si>
    <t>362/48</t>
  </si>
  <si>
    <t>362/49</t>
  </si>
  <si>
    <t>362/50</t>
  </si>
  <si>
    <t>362/51</t>
  </si>
  <si>
    <t>362/52</t>
  </si>
  <si>
    <t>362/53</t>
  </si>
  <si>
    <t>362/54</t>
  </si>
  <si>
    <t>362/55</t>
  </si>
  <si>
    <t>362/56</t>
  </si>
  <si>
    <t>362/58</t>
  </si>
  <si>
    <t>362/59</t>
  </si>
  <si>
    <t>362/60</t>
  </si>
  <si>
    <t>362/61</t>
  </si>
  <si>
    <t>362/62</t>
  </si>
  <si>
    <t>362/63</t>
  </si>
  <si>
    <t>362/64</t>
  </si>
  <si>
    <t>362/65</t>
  </si>
  <si>
    <t>362/66</t>
  </si>
  <si>
    <t>362/67</t>
  </si>
  <si>
    <t>362/68</t>
  </si>
  <si>
    <t>362/69</t>
  </si>
  <si>
    <t>362/70</t>
  </si>
  <si>
    <t>362/71</t>
  </si>
  <si>
    <t>362/72</t>
  </si>
  <si>
    <t>362/73</t>
  </si>
  <si>
    <t>362/74</t>
  </si>
  <si>
    <t>362/75</t>
  </si>
  <si>
    <t>362/76</t>
  </si>
  <si>
    <t>362/77</t>
  </si>
  <si>
    <t>362/78</t>
  </si>
  <si>
    <t>362/79</t>
  </si>
  <si>
    <t>362/80</t>
  </si>
  <si>
    <t>362/81</t>
  </si>
  <si>
    <t>362/82</t>
  </si>
  <si>
    <t>362/83</t>
  </si>
  <si>
    <t>362/84</t>
  </si>
  <si>
    <t>362/85</t>
  </si>
  <si>
    <t>362/86</t>
  </si>
  <si>
    <t>362/87</t>
  </si>
  <si>
    <t>362/88</t>
  </si>
  <si>
    <t>362/89</t>
  </si>
  <si>
    <t>362/90</t>
  </si>
  <si>
    <t>362/91</t>
  </si>
  <si>
    <t>362/92</t>
  </si>
  <si>
    <t>362/93</t>
  </si>
  <si>
    <t>362/94</t>
  </si>
  <si>
    <t>362/95</t>
  </si>
  <si>
    <t>362/96</t>
  </si>
  <si>
    <t>362/97</t>
  </si>
  <si>
    <t>362/98</t>
  </si>
  <si>
    <t>362/99</t>
  </si>
  <si>
    <t>362/100</t>
  </si>
  <si>
    <t>362/101</t>
  </si>
  <si>
    <t>362/102</t>
  </si>
  <si>
    <t>362/103</t>
  </si>
  <si>
    <t>362/104</t>
  </si>
  <si>
    <t>362/105</t>
  </si>
  <si>
    <t>362/106</t>
  </si>
  <si>
    <t>362/107</t>
  </si>
  <si>
    <t>362/108</t>
  </si>
  <si>
    <t>362/109</t>
  </si>
  <si>
    <t>362/110</t>
  </si>
  <si>
    <t>362/111</t>
  </si>
  <si>
    <t>362/112</t>
  </si>
  <si>
    <t>362/113</t>
  </si>
  <si>
    <t>362/114</t>
  </si>
  <si>
    <t>362/115</t>
  </si>
  <si>
    <t>362/116</t>
  </si>
  <si>
    <t>362/117</t>
  </si>
  <si>
    <t>362/118</t>
  </si>
  <si>
    <t>362/119</t>
  </si>
  <si>
    <t>362/120</t>
  </si>
  <si>
    <t>362/121</t>
  </si>
  <si>
    <t>362/122</t>
  </si>
  <si>
    <t>362/123</t>
  </si>
  <si>
    <t>362/124</t>
  </si>
  <si>
    <t>362/125</t>
  </si>
  <si>
    <t>362/126</t>
  </si>
  <si>
    <t>362/127</t>
  </si>
  <si>
    <t>362/128</t>
  </si>
  <si>
    <t>362/129</t>
  </si>
  <si>
    <t>362/130</t>
  </si>
  <si>
    <t>362/131</t>
  </si>
  <si>
    <t>362/132</t>
  </si>
  <si>
    <t>362/133</t>
  </si>
  <si>
    <t>362/134</t>
  </si>
  <si>
    <t>362/135</t>
  </si>
  <si>
    <t>362/136</t>
  </si>
  <si>
    <t>362/137</t>
  </si>
  <si>
    <t>362/138</t>
  </si>
  <si>
    <t>362/139</t>
  </si>
  <si>
    <t>Термопреоб.ТСМ1187 100М 320мм 150С</t>
  </si>
  <si>
    <t>Аппарат телефонный ТА-15370/10</t>
  </si>
  <si>
    <t>Измеритель сопротивления Ф4103-М</t>
  </si>
  <si>
    <t>Прибор Ц-4502</t>
  </si>
  <si>
    <t>ТЕРМОМЕТР ТН-8М -80+60С</t>
  </si>
  <si>
    <t>ТЕЛЕФОН "СПЕКТР" ВТА-4</t>
  </si>
  <si>
    <t>Амперметр М2027 М1 5МА</t>
  </si>
  <si>
    <t>Амперметр М381 75 А</t>
  </si>
  <si>
    <t>Набор ареометров АОН-1 (19шт.)</t>
  </si>
  <si>
    <t>Вольтметр Э-365.1-3 ~7,5-15В кл.т.1,5</t>
  </si>
  <si>
    <t>Вольтметр ЭВ 2231 15/300В</t>
  </si>
  <si>
    <t>Вольтметр ЭВ 2231 30/300В</t>
  </si>
  <si>
    <t>Извещатель ИП 103-3-А2-1М</t>
  </si>
  <si>
    <t>Извещатель ИП-105-2/1</t>
  </si>
  <si>
    <t>Извещатель ИП-103 МАК-1</t>
  </si>
  <si>
    <t>Извещатель МАК-1 ИБ</t>
  </si>
  <si>
    <t>ИНДИКАТОP НАПPЯЖЕНИЯ ЦИФPОВОЙ DSG-1</t>
  </si>
  <si>
    <t>Манометр ДМ2005СГ Ех У3 250кПа</t>
  </si>
  <si>
    <t>Манометр ДМ2010Сг 250кгс/см2</t>
  </si>
  <si>
    <t>Манометр МО 11202 16кгс/см.кв 0,4</t>
  </si>
  <si>
    <t>Манометр МП 2У 40 кг/см</t>
  </si>
  <si>
    <t>Манометр МП3-УУ2 0-0,06МПа</t>
  </si>
  <si>
    <t>Манометр МП3-УУ2-60кгс/см2-ФОШ</t>
  </si>
  <si>
    <t>Манометр МП3-Уф 1,6кгс/см2 КИС IP40 1,5</t>
  </si>
  <si>
    <t>Манометр МП3-Уф 400кгс/см2 IP40 кл.т1,5</t>
  </si>
  <si>
    <t>МАНОМЕТР МТП-2М 160кг/см</t>
  </si>
  <si>
    <t>Манометр ТМ-110Т.00 10МРа М10Х1 кл.2,5</t>
  </si>
  <si>
    <t>ПУЛЬТ П/ПОЖ ППС 3/60-ЛУЧЕЙ</t>
  </si>
  <si>
    <t>Пульт ППКОП 8/8</t>
  </si>
  <si>
    <t>Пульт приемно-контрольный ППК-2К 10.10</t>
  </si>
  <si>
    <t>Диодный мост КЦ405А</t>
  </si>
  <si>
    <t>Диодный мост КЦ405В</t>
  </si>
  <si>
    <t>Конденсатор К50-35 6,3V 47мкФ</t>
  </si>
  <si>
    <t>Транзистор КТ872А</t>
  </si>
  <si>
    <t>САПФИР 22МТ ДА 2040-02 100кРа 4-20мА</t>
  </si>
  <si>
    <t>Извещатель  ИПР</t>
  </si>
  <si>
    <t>Сапфир 22МТДИ2150-02(+50+50С) 1МРа 0-5мА</t>
  </si>
  <si>
    <t>Теплосчетчик СТВГД-100</t>
  </si>
  <si>
    <t>Вольтампеpметp ЭВ - 2234</t>
  </si>
  <si>
    <t>КОММУТАТОР ДОНЕЦ</t>
  </si>
  <si>
    <t>БЛОК ЭЛЕКТРОННЫЙ БЭУ</t>
  </si>
  <si>
    <t>ЭЛЕКТРОД КОНТРОЛЬНЫ - 2, 310ММ</t>
  </si>
  <si>
    <t>УСТРОЙСТВО ФЩЛ 502</t>
  </si>
  <si>
    <t>Регулятор УРРД-М-25</t>
  </si>
  <si>
    <t>ПРИБОР ФЩЛ 501</t>
  </si>
  <si>
    <t>ПРИБОР РЕГУЛИРУЮЩИЙ РС 29.2.32.М</t>
  </si>
  <si>
    <t>ПРИБОР РЕГУЛИРУЮЩИЙ РС 29.0.12М</t>
  </si>
  <si>
    <t>Сапфир 22МТ ДИВ 2310</t>
  </si>
  <si>
    <t>Сапфир 22ДДВн2440 0,1МПа 60кг/см</t>
  </si>
  <si>
    <t>МАНОМЕТР ВЭ-16 РБ 400кг, ЕХ 1,5</t>
  </si>
  <si>
    <t>Манометр ДМ 2010 сг 60КГ/СМ, исп.5</t>
  </si>
  <si>
    <t>Извещатель ОКНО-1 (ИО 303)</t>
  </si>
  <si>
    <t>Анализатор КГА-2</t>
  </si>
  <si>
    <t>Блок питания БПД-40-4к</t>
  </si>
  <si>
    <t>Вольтметр Э-365.1-3 ~75-150В кл.т.1,5</t>
  </si>
  <si>
    <t>Дифманометр ДСС-712-2СМ1 0.63кг/см 160кг</t>
  </si>
  <si>
    <t>Комплекс ИПДЦ 89018 (2,5; 4; 6)МПа 0,06%</t>
  </si>
  <si>
    <t>ЭЛЕКТРОД КОНТРОЛЬНЫЙ КЭ-02-4 820мм</t>
  </si>
  <si>
    <t>Концентpатоp Топаз М 10луч</t>
  </si>
  <si>
    <t>Концентpатоp топаз м 50 лучей</t>
  </si>
  <si>
    <t>Концентpатоp топаз м на 50лучей</t>
  </si>
  <si>
    <t>Концентpатоp Топаз-М 30луч.(01041-30-1/1</t>
  </si>
  <si>
    <t>Концентpатоp топаз м10лучей</t>
  </si>
  <si>
    <t>Концентpатоp топаз м-30лучей</t>
  </si>
  <si>
    <t>Концентратор топаз м 50лучей</t>
  </si>
  <si>
    <t>Манометр МП4-УУ2 4кг/см</t>
  </si>
  <si>
    <t>МАНОМЕТР ДА2005СГ -1..9КГС\СМ</t>
  </si>
  <si>
    <t>Манометр ДМ 2005 СГ Ех 1кгс/см.кв.</t>
  </si>
  <si>
    <t>МАНОМЕТР ДМ2005 СГ 25КГ/СМ ИСП.5</t>
  </si>
  <si>
    <t>Манометр ДМ 2005 Сг 1кг/см.кв.</t>
  </si>
  <si>
    <t>Манометр ДМ 2005 Сг Ех 0-1кгс/см.кв.</t>
  </si>
  <si>
    <t>Манометр ДМ 2005 Сг Ех 16кгс/см.кв.</t>
  </si>
  <si>
    <t>Манометр ДМ 2005Сг1ЕхУ3 2,5кгс/см2 исп.5</t>
  </si>
  <si>
    <t>Манометр ДМ 2005сг1ЕхУ3 4кгс/см.кв.исп.5</t>
  </si>
  <si>
    <t>МАНОМЕТР ДМ 2005Сг1ЕхУ3 2.5кгс/см2 исп.4</t>
  </si>
  <si>
    <t>Манометр ДМ 2010 4кг/см.кв.</t>
  </si>
  <si>
    <t>Манометр ДМ 2010 Сг У2 4кг/см.кв.</t>
  </si>
  <si>
    <t>Манометр ДМ 1001 1.6МПа</t>
  </si>
  <si>
    <t>Манометр ДМ2005 Сг1Ех-V-2,5 кгс/см2</t>
  </si>
  <si>
    <t>МАНОМЕТР ДМ2005СГ 2.5КГ/СМ</t>
  </si>
  <si>
    <t>Манометр ДМ2005Сг1ЕхУ3 160кгс/см2-4-IP54</t>
  </si>
  <si>
    <t>Манометр ДМ2005СгУ3 4кгс/см2 исп.5 IP40</t>
  </si>
  <si>
    <t>Манометр МО 11202 10кгс/см2 0,4</t>
  </si>
  <si>
    <t>Манометр МП2-У 6кгс/см.кв.</t>
  </si>
  <si>
    <t>Манометр МП2-У У2 16кг/см.кв. (1,6мПа)</t>
  </si>
  <si>
    <t>Манометр МП3-У 4кгс/см.кв.</t>
  </si>
  <si>
    <t>МАНОМЕТР МП3-УУ2 1КГС/СМ2 1,5 IP40</t>
  </si>
  <si>
    <t>Манометр МП3-УУ2 1кг/см.кв.</t>
  </si>
  <si>
    <t>Манометр МО 1226 100кгс/см2 0,15</t>
  </si>
  <si>
    <t>Манометр МП4-У 60кПА</t>
  </si>
  <si>
    <t>Манометр МП4-УУ2 4кгс/см.кв. 1.5</t>
  </si>
  <si>
    <t>Манометр МТ-712 100кгс/см.кв.</t>
  </si>
  <si>
    <t>Манометр МТМ-1 60кг/см.кв.</t>
  </si>
  <si>
    <t>Манометр МТС-712М 25кг/см.кв.</t>
  </si>
  <si>
    <t>Манометр МО 1226 10МПа</t>
  </si>
  <si>
    <t>Манометр показывающий МП3-УУ2-4 кгс/см2</t>
  </si>
  <si>
    <t>Манометр МП3-У ОШБ 25кг/см</t>
  </si>
  <si>
    <t>М-ВАКУУМЕТP ДА2005СГ -1:0.6КГС/СМ2</t>
  </si>
  <si>
    <t>ИЗВЕЩАТЕЛЬ ОХРАННЫЙ ИО 102-5 СМК-5</t>
  </si>
  <si>
    <t>ТЕРМОПРЕОБРАЗОВ.ТСМ-11.100 50М 250мм</t>
  </si>
  <si>
    <t>Оповещатель ОПОП-1-1-023 Свирель 12В</t>
  </si>
  <si>
    <t>Пpеобразователь температуры ПТ1-1 10-90С</t>
  </si>
  <si>
    <t>Сапфир 22РДИ-Вн-2151 1.0Мпа 0-5мА -30+50</t>
  </si>
  <si>
    <t>Прибор Диск250И4311 0-5мА 600С ХК(L)(Хак</t>
  </si>
  <si>
    <t>Прибор ФЩЛ 501-20 1к:50С 50М;2,3к:100%</t>
  </si>
  <si>
    <t>Пульт "Корунд-20И" 12лучей</t>
  </si>
  <si>
    <t>Пульт ППК -2 20ЛУЧЕЙ</t>
  </si>
  <si>
    <t>Пульт ППС-3-20луч</t>
  </si>
  <si>
    <t>Регулятор давл. УРРД2-25-222</t>
  </si>
  <si>
    <t>Регулятор УРРД2-80-222 0.04-1.6МПа</t>
  </si>
  <si>
    <t>Регулятор давл.УРРД2-80-132(0,16-0,6МПа)</t>
  </si>
  <si>
    <t>СИГНАЛИЗАТОР СУ -113Б 1,0м-1С</t>
  </si>
  <si>
    <t>Сигнализатор Рубин-3</t>
  </si>
  <si>
    <t>СИГНАЛИЗАТОР СУ-313И 1,2/1,0/0,5М</t>
  </si>
  <si>
    <t>Сигнализатор ИСУ-125 6.5м</t>
  </si>
  <si>
    <t>Сигнализатоp СУ213И 1,0/1,0м</t>
  </si>
  <si>
    <t>Сигнализатор СУ313И 1.2/0.8/0.7м</t>
  </si>
  <si>
    <t>Сигнализатор уровня аккуст.ЭХО-5С-1.5-4м</t>
  </si>
  <si>
    <t>Счетчик Взлет ЭРСВ-420Л Ду-20</t>
  </si>
  <si>
    <t>Устpойство Топаз-1 30луч.(01041-30-1/1А)</t>
  </si>
  <si>
    <t>Устpойство ТУДЭ-1М1"з" -60+40С 505мм</t>
  </si>
  <si>
    <t>Устройство регулирующее ФР 0092</t>
  </si>
  <si>
    <t>Устройство ФЩЛ 501-04 1кан:100М -50+100С</t>
  </si>
  <si>
    <t>УСТР ФЩЛ501-19 1.2к:50М -50+100С;3к:100</t>
  </si>
  <si>
    <t>Комплекс ИПД 89008 (2,5; 4; 6)МПа 0,06%</t>
  </si>
  <si>
    <t>Щит з-з2228 №1166 ЩТА-32 АСА4.124.220</t>
  </si>
  <si>
    <t>Датчик-реле Т21ВМ-1-04-2-1 ОБ</t>
  </si>
  <si>
    <t>Манометр ДМ2010сг У2 6кгс/см2 исп.5 IP53</t>
  </si>
  <si>
    <t>Щит з-з2475 №1598 ЩТА-22 АСА4.124.204</t>
  </si>
  <si>
    <t>Диод КД105В</t>
  </si>
  <si>
    <t>ДИОД ПОЛУПРОВОДНИКОВЫЙ КД521А</t>
  </si>
  <si>
    <t>Динамометр ДПУ-50</t>
  </si>
  <si>
    <t>ПРОБООТБОРНИК ПП-4</t>
  </si>
  <si>
    <t>363/1</t>
  </si>
  <si>
    <t>363/2</t>
  </si>
  <si>
    <t>363/3</t>
  </si>
  <si>
    <t>363/4</t>
  </si>
  <si>
    <t>363/5</t>
  </si>
  <si>
    <t>363/6</t>
  </si>
  <si>
    <t>363/7</t>
  </si>
  <si>
    <t>363/8</t>
  </si>
  <si>
    <t>СТОЙКА "БАЙКАЛ"</t>
  </si>
  <si>
    <t>Мановакууметр МВТС 712М1; 0,6кг/см</t>
  </si>
  <si>
    <t>Манометр МТС-711М 4кг/см.кв.</t>
  </si>
  <si>
    <t>Манометр МТС-712М1 4кгс/см.кв. 1,0</t>
  </si>
  <si>
    <t>Щит автоматики ЩТА-32 №1056,1059,1060</t>
  </si>
  <si>
    <t>Дифманометр ДСП-4Сг-М1 2,5кгс/см 16МПа</t>
  </si>
  <si>
    <t>ЩИТ Щ2 з-з 1311 № 15</t>
  </si>
  <si>
    <t>ЩИТ Щ1 з-з 1311 № 14</t>
  </si>
  <si>
    <t>301/43</t>
  </si>
  <si>
    <t>301/62</t>
  </si>
  <si>
    <t>S049</t>
  </si>
  <si>
    <t>ПРЕДОХРАНИТЕЛЬ ВПТ-6 10А</t>
  </si>
  <si>
    <t>Предохранитель ВПТ-6 6.3А</t>
  </si>
  <si>
    <t>366/1</t>
  </si>
  <si>
    <t>366/2</t>
  </si>
  <si>
    <t>366/3</t>
  </si>
  <si>
    <t>366/4</t>
  </si>
  <si>
    <t>366/5</t>
  </si>
  <si>
    <t>366/6</t>
  </si>
  <si>
    <t>366/7</t>
  </si>
  <si>
    <t>366/8</t>
  </si>
  <si>
    <t>366/9</t>
  </si>
  <si>
    <t>366/10</t>
  </si>
  <si>
    <t>366/11</t>
  </si>
  <si>
    <t>366/12</t>
  </si>
  <si>
    <t>366/13</t>
  </si>
  <si>
    <t>366/14</t>
  </si>
  <si>
    <t>366/15</t>
  </si>
  <si>
    <t>366/16</t>
  </si>
  <si>
    <t>366/17</t>
  </si>
  <si>
    <t>366/18</t>
  </si>
  <si>
    <t>366/19</t>
  </si>
  <si>
    <t>366/20</t>
  </si>
  <si>
    <t>366/21</t>
  </si>
  <si>
    <t>366/22</t>
  </si>
  <si>
    <t>366/23</t>
  </si>
  <si>
    <t>366/24</t>
  </si>
  <si>
    <t>366/25</t>
  </si>
  <si>
    <t>366/26</t>
  </si>
  <si>
    <t>366/27</t>
  </si>
  <si>
    <t>366/28</t>
  </si>
  <si>
    <t>366/29</t>
  </si>
  <si>
    <t>366/30</t>
  </si>
  <si>
    <t>366/31</t>
  </si>
  <si>
    <t>366/32</t>
  </si>
  <si>
    <t>366/33</t>
  </si>
  <si>
    <t>366/34</t>
  </si>
  <si>
    <t>366/35</t>
  </si>
  <si>
    <t>366/36</t>
  </si>
  <si>
    <t>366/37</t>
  </si>
  <si>
    <t>366/38</t>
  </si>
  <si>
    <t>366/39</t>
  </si>
  <si>
    <t>366/40</t>
  </si>
  <si>
    <t>366/41</t>
  </si>
  <si>
    <t>366/42</t>
  </si>
  <si>
    <t>366/43</t>
  </si>
  <si>
    <t>366/44</t>
  </si>
  <si>
    <t>366/45</t>
  </si>
  <si>
    <t>366/46</t>
  </si>
  <si>
    <t>366/47</t>
  </si>
  <si>
    <t>366/48</t>
  </si>
  <si>
    <t>366/49</t>
  </si>
  <si>
    <t>366/50</t>
  </si>
  <si>
    <t>366/51</t>
  </si>
  <si>
    <t>366/52</t>
  </si>
  <si>
    <t>366/53</t>
  </si>
  <si>
    <t>366/54</t>
  </si>
  <si>
    <t>366/55</t>
  </si>
  <si>
    <t>366/56</t>
  </si>
  <si>
    <t>366/57</t>
  </si>
  <si>
    <t>366/58</t>
  </si>
  <si>
    <t>366/59</t>
  </si>
  <si>
    <t>366/60</t>
  </si>
  <si>
    <t>366/61</t>
  </si>
  <si>
    <t>366/62</t>
  </si>
  <si>
    <t>ТРАНСФОРМАТОР ТМЗ-1000/6-82У1</t>
  </si>
  <si>
    <t>Шкаф ШР</t>
  </si>
  <si>
    <t>ЯЩИК ВВОДНОЙ ЯВЗ-21Б УХЛ3 25А</t>
  </si>
  <si>
    <t>Ящик Я 5111-1874 0,63А</t>
  </si>
  <si>
    <t>Реле РУ-21, УХЛ4; 0,025А</t>
  </si>
  <si>
    <t>Реле РУ-21, УХЛ4; 0,1А</t>
  </si>
  <si>
    <t>Реле РУ-21, УХЛ4, 1,0А</t>
  </si>
  <si>
    <t>ВЫКЛЮЧАТЕЛЬ ВА 57-31-340010 20УХЛ3, 16А</t>
  </si>
  <si>
    <t>Шина ал. 8х80</t>
  </si>
  <si>
    <t>Шина алюминевая 8х80</t>
  </si>
  <si>
    <t>ВЫКЛЮЧАТЕЛЬ АП 50Б-2МТ, 1,6А</t>
  </si>
  <si>
    <t>ВЫКЛЮЧАТЕЛЬ АП 50Б-3МТ У3, 6,3А</t>
  </si>
  <si>
    <t>Выключатель АЕ 2046-10Б-00У3,УХЛ4,16А</t>
  </si>
  <si>
    <t>Выключатель АЕ2034-100,У3, 8А</t>
  </si>
  <si>
    <t>Выключатель АЕ 2046-10Б 20А</t>
  </si>
  <si>
    <t>ВЫКЛЮЧАТЕЛЬ АП50-3МТ 4А</t>
  </si>
  <si>
    <t>Выключатель ВА 60-26-34 31.5А 220/380В</t>
  </si>
  <si>
    <t>ПЕРЕКЛЮЧАТЕЛЬ ПК 16-54С УХЛ2, 16А</t>
  </si>
  <si>
    <t>Преобразователь TSP-180-124 180V 6-16A</t>
  </si>
  <si>
    <t>Промзвено ПРТ-7-1/узел крепления</t>
  </si>
  <si>
    <t>Промзвено ПРТ 7-1</t>
  </si>
  <si>
    <t>РЕЛЕ РТТ 5-10-1 УХЛ4, 1,6А</t>
  </si>
  <si>
    <t>РЕЛЕ РТТ 5-10-1,УХЛ4 (7,0-8,5-10,0А)</t>
  </si>
  <si>
    <t>РЕЛЕ РЭУ 11-21-2-40 У3,  0,08А</t>
  </si>
  <si>
    <t>Реле РТТ-111 УХЛ4 (0,43-0,58А)</t>
  </si>
  <si>
    <t>Реле РП-23 УХЛ4; 24V</t>
  </si>
  <si>
    <t>Соединитель электрический ВП-16-4ВIК</t>
  </si>
  <si>
    <t>ВЫКЛЮЧАТЕЛЬ ПОТОЛОЧНый 6А 220ВТ</t>
  </si>
  <si>
    <t>КОРОБКА КТА-20,тройниковая  ответвительн</t>
  </si>
  <si>
    <t>КОРОБКА КПД-25, проходная через дно В4Т5</t>
  </si>
  <si>
    <t>КОРОБКА КМ 65-10 (43-01, 43-10)</t>
  </si>
  <si>
    <t>ВИБРОГАСИТЕЛЬ ГПГ-1-13</t>
  </si>
  <si>
    <t>ПЕРЕКЛЮЧАТЕЛЬ ПП 2-16/Н2-М2-56, 16А</t>
  </si>
  <si>
    <t>ТЭН для возд.среды 60А 13/0,63 О 127</t>
  </si>
  <si>
    <t>ТЭН для возд.среды 710А 10/0,4 S220</t>
  </si>
  <si>
    <t>ЯЩИК ЯБПВ-2У3 200А</t>
  </si>
  <si>
    <t>Изолятор ПС-120</t>
  </si>
  <si>
    <t>ВЫКЛЮЧАТЕЛЬ АП 50Б-2МТ 1.6А</t>
  </si>
  <si>
    <t>ИЗОЛЯТОР ИОР-10-3,75 II УХЛ Т2</t>
  </si>
  <si>
    <t>ИЗОЛЯТОР ИОС-35-500</t>
  </si>
  <si>
    <t>Изолятор ИОС-20/2000</t>
  </si>
  <si>
    <t>АГРЕГАТ ВАСТ 20-800М-У2</t>
  </si>
  <si>
    <t>Предохранитель ПЭ 1.2-40-31.5 У2 6кВ 40А</t>
  </si>
  <si>
    <t>АГРЕГАТ ВАСТ-24-800М-У2</t>
  </si>
  <si>
    <t>Промзвено ПТР-7-1</t>
  </si>
  <si>
    <t>Реле РТТ- 310П УХЛ4, 50А</t>
  </si>
  <si>
    <t>Реле РТТ-310П УХЛ4, 100А</t>
  </si>
  <si>
    <t>Реле РТТ 325П УХЛ4, 63А</t>
  </si>
  <si>
    <t>Реле РТТ 325П УХЛ4, 50А</t>
  </si>
  <si>
    <t>Реле РТТ-326П УХЛ4, 125А</t>
  </si>
  <si>
    <t>Реле РТТ-211, УХЛ4, 50А</t>
  </si>
  <si>
    <t>РЕЛЕ РТТ-211-40А</t>
  </si>
  <si>
    <t>РЕЛЕ РТТ-111 УХЛ4 (10,6 - 14,3А)</t>
  </si>
  <si>
    <t>Изолятор А-632</t>
  </si>
  <si>
    <t>Реле РТТ-111 УХЛ4,  3,2А</t>
  </si>
  <si>
    <t>Реле РТТ-211 УХЛ4; 12,5А</t>
  </si>
  <si>
    <t>Реле РТТ-211 32А</t>
  </si>
  <si>
    <t>Реле РТТ-211 63А</t>
  </si>
  <si>
    <t>367/1</t>
  </si>
  <si>
    <t>367/2</t>
  </si>
  <si>
    <t>367/3</t>
  </si>
  <si>
    <t>367/4</t>
  </si>
  <si>
    <t>367/5</t>
  </si>
  <si>
    <t>367/6</t>
  </si>
  <si>
    <t>367/7</t>
  </si>
  <si>
    <t>367/8</t>
  </si>
  <si>
    <t>367/9</t>
  </si>
  <si>
    <t>367/10</t>
  </si>
  <si>
    <t>367/11</t>
  </si>
  <si>
    <t>367/12</t>
  </si>
  <si>
    <t>367/13</t>
  </si>
  <si>
    <t>367/14</t>
  </si>
  <si>
    <t>367/15</t>
  </si>
  <si>
    <t>S059</t>
  </si>
  <si>
    <t>Соленоид Рmax-170Bar NW-0,8мм 24V</t>
  </si>
  <si>
    <t>Коробка телефонная КРТП</t>
  </si>
  <si>
    <t>Р/СТ "ВИОЛА-Н"А-39</t>
  </si>
  <si>
    <t>АНТЕННА АКТОН-98 С БЛОКОМ ПИТАНИЯ</t>
  </si>
  <si>
    <t>ДИФМАНОМЕТРДСС712-2СМ1/0.063кг/см2-160кг</t>
  </si>
  <si>
    <t>Извещатель охранный ИО102("А"МКИ-10)</t>
  </si>
  <si>
    <t>Извещатель охранный ИО-102/1</t>
  </si>
  <si>
    <t>Осциллограф С9-27</t>
  </si>
  <si>
    <t>САПФИР ПР.22М ДИ Ех2160-02/0,5кПа/4МПа</t>
  </si>
  <si>
    <t>Сигнализатор давления СДУ-11А-90</t>
  </si>
  <si>
    <t>Сигнализатор перепада дав.ДЕМ102-1-01А-2</t>
  </si>
  <si>
    <t>Коробка универсальная</t>
  </si>
  <si>
    <t>Транзистор IGBT 1001603</t>
  </si>
  <si>
    <t>Гарнитура Motorola ENMN-4018 Helmet-com</t>
  </si>
  <si>
    <t>Гарнитура MOTOROLA ENMN4018 с РТТ-модул</t>
  </si>
  <si>
    <t>368/1</t>
  </si>
  <si>
    <t>368/2</t>
  </si>
  <si>
    <t>368/3</t>
  </si>
  <si>
    <t>S063</t>
  </si>
  <si>
    <t>ТPОС СТАЛЬНОЙ 1ММ-2ММ/ХP.МЕЖГАЗИНВЕСТ/</t>
  </si>
  <si>
    <t>Болт М16х100 ч/м</t>
  </si>
  <si>
    <t>БОЛТ С ГАЙКОЙ 24X140</t>
  </si>
  <si>
    <t>323/1</t>
  </si>
  <si>
    <t>323/2</t>
  </si>
  <si>
    <t>323/3</t>
  </si>
  <si>
    <t>323/4</t>
  </si>
  <si>
    <t>Н002</t>
  </si>
  <si>
    <t>ДНИЩЕ 2.324.022</t>
  </si>
  <si>
    <t>шт</t>
  </si>
  <si>
    <t>КОРПУС D=1800 (ТОЛ. 50) 2.366.318</t>
  </si>
  <si>
    <t>ПОЛОТНО D=1772 (ТОЛ.30) 2.511.196</t>
  </si>
  <si>
    <t>Фланец 7-400-100 09Г2С</t>
  </si>
  <si>
    <t>158/1</t>
  </si>
  <si>
    <t>158/2</t>
  </si>
  <si>
    <t>158/12</t>
  </si>
  <si>
    <t>158/14</t>
  </si>
  <si>
    <t>158/16</t>
  </si>
  <si>
    <t>158/19</t>
  </si>
  <si>
    <t>ЗАДВИЖКА 30ЛС41НЖХЛ 100Х16</t>
  </si>
  <si>
    <t>ЗАДВИЖКА 31ЛС45НЖ ХЛ 100Х160 флан 09г02с</t>
  </si>
  <si>
    <t>Кран шаровой КШ 25х16муфт 09Г2С</t>
  </si>
  <si>
    <t>159/33</t>
  </si>
  <si>
    <t>159/8</t>
  </si>
  <si>
    <t>Шпилька М14х90 в компл. с гайкой</t>
  </si>
  <si>
    <t>ЗАДВИЖКА 30ЛС18НЖХЛ1 80Х63 С ФЛАНЦ.И КРЕ</t>
  </si>
  <si>
    <t>ЛОТ № 83</t>
  </si>
  <si>
    <t>ЗРА (S040)</t>
  </si>
  <si>
    <t>Болт, гайка (S040)</t>
  </si>
  <si>
    <t>Блок-боксы (S043)</t>
  </si>
  <si>
    <t>Отвод, днище, тройник  (S044)</t>
  </si>
  <si>
    <t>Отвод, угольник, заглушка  (S044)</t>
  </si>
  <si>
    <t>Переход, тройник (S044)</t>
  </si>
  <si>
    <t>КИПиА (S045)</t>
  </si>
  <si>
    <t>КИПиА (S049)</t>
  </si>
  <si>
    <t>КИПиА (S059)</t>
  </si>
  <si>
    <t>Днище, корпус, фланец (Н002)</t>
  </si>
  <si>
    <t>Сумма НДС (20%)</t>
  </si>
  <si>
    <t>г.Волгоград</t>
  </si>
  <si>
    <t>ЯНАО, г. Новый Уренгой</t>
  </si>
  <si>
    <t>ЛОТ № 3</t>
  </si>
  <si>
    <t>ЛОТ № 51</t>
  </si>
  <si>
    <t>ЛОТ № 52</t>
  </si>
  <si>
    <t>ЛОТ № 58</t>
  </si>
  <si>
    <t>ЛОТ № 59</t>
  </si>
  <si>
    <t>ЛОТ № 60</t>
  </si>
  <si>
    <t>ЛОТ № 61</t>
  </si>
  <si>
    <t>ЛОТ № 62</t>
  </si>
  <si>
    <t>ЛОТ № 63</t>
  </si>
  <si>
    <t>ЛОТ № 64</t>
  </si>
  <si>
    <t>ЛОТ № 65</t>
  </si>
  <si>
    <t>ЛОТ № 66</t>
  </si>
  <si>
    <t>ЛОТ № 67</t>
  </si>
  <si>
    <t>ЛОТ № 68</t>
  </si>
  <si>
    <t>ЛОТ № 69</t>
  </si>
  <si>
    <t>ЛОТ № 70</t>
  </si>
  <si>
    <t>ЛОТ № 71</t>
  </si>
  <si>
    <t>ЛОТ № 72</t>
  </si>
  <si>
    <t>ЛОТ № 73</t>
  </si>
  <si>
    <t>ЛОТ № 74</t>
  </si>
  <si>
    <t>ЛОТ № 75</t>
  </si>
  <si>
    <t>ЛОТ № 76</t>
  </si>
  <si>
    <t>ЛОТ № 77</t>
  </si>
  <si>
    <t>ЛОТ № 78</t>
  </si>
  <si>
    <t>ЛОТ № 79</t>
  </si>
  <si>
    <t>ЛОТ № 80</t>
  </si>
  <si>
    <t>ЛОТ № 81</t>
  </si>
  <si>
    <t>ЛОТ № 82</t>
  </si>
  <si>
    <t>ЛОТ № 84</t>
  </si>
  <si>
    <t>г. Волгоград</t>
  </si>
  <si>
    <t>ЯНАО, г.Новый Уренгой</t>
  </si>
  <si>
    <t>Приложение № 3</t>
  </si>
  <si>
    <t>Приложение № 5</t>
  </si>
  <si>
    <t>Приложение № 43</t>
  </si>
  <si>
    <t>Приложение № 51</t>
  </si>
  <si>
    <t>Приложение № 52</t>
  </si>
  <si>
    <t>Приложение № 53</t>
  </si>
  <si>
    <t>Приложение № 54</t>
  </si>
  <si>
    <t>Приложение № 55</t>
  </si>
  <si>
    <t>Приложение № 56</t>
  </si>
  <si>
    <t>Приложение № 57</t>
  </si>
  <si>
    <t>Приложение № 58</t>
  </si>
  <si>
    <t>Приложение № 59</t>
  </si>
  <si>
    <t>Приложение № 60</t>
  </si>
  <si>
    <t>Приложение № 61</t>
  </si>
  <si>
    <t>Приложение № 62</t>
  </si>
  <si>
    <t>Приложение № 63</t>
  </si>
  <si>
    <t>Приложение № 64</t>
  </si>
  <si>
    <t>Приложение № 65</t>
  </si>
  <si>
    <t>Приложение № 66</t>
  </si>
  <si>
    <t>Приложение № 67</t>
  </si>
  <si>
    <t>Приложение № 68</t>
  </si>
  <si>
    <t>Приложение № 69</t>
  </si>
  <si>
    <t>Приложение № 70</t>
  </si>
  <si>
    <t>Приложение № 71</t>
  </si>
  <si>
    <t>Приложение № 72</t>
  </si>
  <si>
    <t>Приложение № 73</t>
  </si>
  <si>
    <t>Приложение № 74</t>
  </si>
  <si>
    <t>Приложение № 75</t>
  </si>
  <si>
    <t>Приложение № 76</t>
  </si>
  <si>
    <t>Приложение № 77</t>
  </si>
  <si>
    <t>Приложение № 78</t>
  </si>
  <si>
    <t>Приложение № 79</t>
  </si>
  <si>
    <t>Приложение № 80</t>
  </si>
  <si>
    <t>Приложение № 81</t>
  </si>
  <si>
    <t>Приложение № 82</t>
  </si>
  <si>
    <t>Приложение № 83</t>
  </si>
  <si>
    <t>Приложение № 84</t>
  </si>
  <si>
    <t>Приложение № 85</t>
  </si>
  <si>
    <t>ЛОТ № 85</t>
  </si>
  <si>
    <t>Приложение № 86</t>
  </si>
  <si>
    <t>ЛОТ № 86</t>
  </si>
  <si>
    <t>Соединительные детали (S021)</t>
  </si>
  <si>
    <t>Приложение №2</t>
  </si>
  <si>
    <t>к приказу №_____от "_____"___________2019 г.</t>
  </si>
  <si>
    <t>Перечень ННА (основные средства) ООО "Газпром добыча Ямбург" подлежащих реализации на открытых торгах</t>
  </si>
  <si>
    <t>№ карточки объекта ННА</t>
  </si>
  <si>
    <t>Инвентарный номер (ИУС ПД)</t>
  </si>
  <si>
    <t>Наименование основного средства</t>
  </si>
  <si>
    <t>Первначальная (восстановительная) стоимость, руб.</t>
  </si>
  <si>
    <t>Остаточная стоимость, руб.</t>
  </si>
  <si>
    <t>Стоимость реализации  без НДС, руб.</t>
  </si>
  <si>
    <t>Сумма НДС, руб.</t>
  </si>
  <si>
    <t>Стоимость реализации с  НДС, руб.</t>
  </si>
  <si>
    <t xml:space="preserve">Дата ввода </t>
  </si>
  <si>
    <t>NAGDY/2000000000329</t>
  </si>
  <si>
    <t>СТАНОК ТОКАРНО-ВИНТОРЕЗНЫЙ1К-625Д</t>
  </si>
  <si>
    <t>NAGDY/2000000000331</t>
  </si>
  <si>
    <t>СТАНОК ТОЧИЛЬНО-ШЛИФОВАЛЬНЫЙ3К.633.02</t>
  </si>
  <si>
    <t>NAGDY/2000000000332</t>
  </si>
  <si>
    <t>СТАНОК КООPДИНАТНО-РАСТОЧНОЙ2440СФ4</t>
  </si>
  <si>
    <t>NAGDY/2000000000334</t>
  </si>
  <si>
    <t>СТАНОК СФР -250</t>
  </si>
  <si>
    <t>NAGDY/2000000000335</t>
  </si>
  <si>
    <t>СТАНОК ТОКАРНО-ВИНТОРЕЗНЫЙ1М-63Н</t>
  </si>
  <si>
    <t>NAGDY/2000000000336</t>
  </si>
  <si>
    <t>Горелка для напыленияGASTODUN DS 8000</t>
  </si>
  <si>
    <t>NAGDY/2000000000337</t>
  </si>
  <si>
    <t>ВЕНТИЛЯТОРВРП 6-45-6,315 КВТ</t>
  </si>
  <si>
    <t>NAGDY/2000000000338</t>
  </si>
  <si>
    <t>ПУНКТ РАСПРЕДИЛИТЕЛЬНЫЙ8503-2054</t>
  </si>
  <si>
    <t>NAGDY/2000000000339</t>
  </si>
  <si>
    <t>NAGDY/2000000000340</t>
  </si>
  <si>
    <t>ИСПЫТАТ.МАШИНАИП 5150-50</t>
  </si>
  <si>
    <t>NAGDY/2000000000341</t>
  </si>
  <si>
    <t>Машина для испыт.образцов из асфальтобет.смесей насжатие типа ПС-I</t>
  </si>
  <si>
    <t>NAGDY/2000000000342</t>
  </si>
  <si>
    <t>СТАНЦИЯ  КОМПРЕССОРНАЯ ПЕРЕНОСНАЯ ПКС-7АМ</t>
  </si>
  <si>
    <t>NAGDY/2000000000344</t>
  </si>
  <si>
    <t>СТАНОК ЦМЗ-3Б</t>
  </si>
  <si>
    <t>NAGDY/2000000000345</t>
  </si>
  <si>
    <t>СТАНОК ФРЕЗЕРНЫЙСТ 1229</t>
  </si>
  <si>
    <t>NAGDY/2000000000348</t>
  </si>
  <si>
    <t>СТАНОК ФРЕЗЕРНЫЙСВФ-1</t>
  </si>
  <si>
    <t>NAGDY/2000000000350</t>
  </si>
  <si>
    <t>СТАНОК ТОЧИЛЬНО-ШЛИФОВАЛЬНЫЙ(ОТЕЧ.)3К 634</t>
  </si>
  <si>
    <t>NAGDY/2000000000351</t>
  </si>
  <si>
    <t>КОМПРЕССОР ШЕСТЕРЕНЧАТЫЙ 23ВФ-11/1</t>
  </si>
  <si>
    <t>NAGDY/2000000000354</t>
  </si>
  <si>
    <t>Станок для холодной гибки труб ГТ-531</t>
  </si>
  <si>
    <t>01.07.2001</t>
  </si>
  <si>
    <t>NAGDY/2000000000355</t>
  </si>
  <si>
    <t>СВАРОЧНЫЙ ВЫПРЯМИТЕЛЬ ВДМ 1201</t>
  </si>
  <si>
    <t>NAGDY/2000000000356</t>
  </si>
  <si>
    <t>СТАНОКСУН-1</t>
  </si>
  <si>
    <t>NAGDY/2000000000357</t>
  </si>
  <si>
    <t>МАЛЯРНАЯ СТАНЦИЯСО-115</t>
  </si>
  <si>
    <t>NAGDY/2000000000358</t>
  </si>
  <si>
    <t>NAGDY/2000000000359</t>
  </si>
  <si>
    <t>КОМПРЕССОР ПЕРЕДВИЖНОЙ МЗА-9ПВ5/0.7</t>
  </si>
  <si>
    <t>NAGDY/2000000000362</t>
  </si>
  <si>
    <t>65001078</t>
  </si>
  <si>
    <t>Станок СУН-1</t>
  </si>
  <si>
    <t>NAGDY/2000000000363</t>
  </si>
  <si>
    <t>Вальцы СТД-518</t>
  </si>
  <si>
    <t>NAGDY/2000000000364</t>
  </si>
  <si>
    <t>Аэродинамич.камера д/сушки пиломатериала</t>
  </si>
  <si>
    <t>NAGDY/2000000000365</t>
  </si>
  <si>
    <t>Кран 3-х тонный электрич.</t>
  </si>
  <si>
    <t>NAGDY/2000000000383</t>
  </si>
  <si>
    <t>Солярий горизонтальный  LUXURA  X-5  34</t>
  </si>
  <si>
    <t xml:space="preserve">Начальник  филиала </t>
  </si>
  <si>
    <t xml:space="preserve">Управление  материально -технического                                          </t>
  </si>
  <si>
    <t>снабжения и комплектации</t>
  </si>
  <si>
    <t>Ю.Г. Сицинская</t>
  </si>
  <si>
    <t xml:space="preserve">Начальник ОСК СО                                                                                </t>
  </si>
  <si>
    <t>Е.В. Юрский</t>
  </si>
  <si>
    <t>№ лота</t>
  </si>
  <si>
    <t xml:space="preserve">Инвентарный номер </t>
  </si>
  <si>
    <t>Приложение № 87</t>
  </si>
  <si>
    <t>ЛОТ № 87</t>
  </si>
  <si>
    <t>110000079567</t>
  </si>
  <si>
    <t>ОС</t>
  </si>
  <si>
    <t>Приложение № 88</t>
  </si>
  <si>
    <t>ЛОТ № 88</t>
  </si>
  <si>
    <t>Приложение № 89</t>
  </si>
  <si>
    <t>ЛОТ № 89</t>
  </si>
  <si>
    <t>Приложение № 90</t>
  </si>
  <si>
    <t>ЛОТ № 90</t>
  </si>
  <si>
    <t>Приложение № 91</t>
  </si>
  <si>
    <t>ЛОТ № 91</t>
  </si>
  <si>
    <t>Приложение № 92</t>
  </si>
  <si>
    <t>ЛОТ № 92</t>
  </si>
  <si>
    <t>Приложение № 93</t>
  </si>
  <si>
    <t>ЛОТ № 93</t>
  </si>
  <si>
    <t>Приложение № 94</t>
  </si>
  <si>
    <t>ЛОТ № 94</t>
  </si>
  <si>
    <t>Приложение № 95</t>
  </si>
  <si>
    <t>ЛОТ № 95</t>
  </si>
  <si>
    <t>Приложение № 96</t>
  </si>
  <si>
    <t>ЛОТ № 96</t>
  </si>
  <si>
    <t>Приложение № 97</t>
  </si>
  <si>
    <t>ЛОТ № 97</t>
  </si>
  <si>
    <t>Приложение № 98</t>
  </si>
  <si>
    <t>ЛОТ № 98</t>
  </si>
  <si>
    <t>Приложение № 99</t>
  </si>
  <si>
    <t>ЛОТ № 99</t>
  </si>
  <si>
    <t>Приложение № 100</t>
  </si>
  <si>
    <t>ЛОТ № 100</t>
  </si>
  <si>
    <t>Солярий горизонтальный</t>
  </si>
  <si>
    <t>Станки</t>
  </si>
  <si>
    <t>Компрессорное оборудование</t>
  </si>
  <si>
    <t>ИСПЫТАТ.МАШИНА</t>
  </si>
  <si>
    <t>25000796, 65000514, 65001001</t>
  </si>
  <si>
    <t>20000054, 20000146, 20000192, 20000267, 20000608, 65000498, 65000511</t>
  </si>
  <si>
    <t>Малярные станции</t>
  </si>
  <si>
    <t>65000998, 65000999</t>
  </si>
  <si>
    <t>25000207, 65001079</t>
  </si>
  <si>
    <t>Оборудование</t>
  </si>
  <si>
    <t>Пункты распределительные</t>
  </si>
  <si>
    <t>20000924, 20000925</t>
  </si>
  <si>
    <t>Горелка для напыления</t>
  </si>
  <si>
    <t>65000987, 65001078</t>
  </si>
  <si>
    <t>65000966, 65001096, 20000921</t>
  </si>
  <si>
    <t>Прочее оборудование</t>
  </si>
  <si>
    <t>к Агентскому поручению № 1 от 25.06.2019</t>
  </si>
  <si>
    <t>к Агентскому поручению от 25.06.2019 №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</si>
</sst>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6">
    <numFmt numFmtId="43" formatCode="_-* #,##0.00_-;\-* #,##0.00_-;_-* &quot;-&quot;??_-;_-@_-"/>
    <numFmt numFmtId="164" formatCode="_-* #,##0.00\ _₽_-;\-* #,##0.00\ _₽_-;_-* &quot;-&quot;??\ _₽_-;_-@_-"/>
    <numFmt numFmtId="165" formatCode="0.000"/>
    <numFmt numFmtId="166" formatCode="#,##0.000"/>
    <numFmt numFmtId="167" formatCode="000000"/>
    <numFmt numFmtId="168" formatCode="_-* #,##0.00&quot;р.&quot;_-;\-* #,##0.00&quot;р.&quot;_-;_-* &quot;-&quot;??&quot;р.&quot;_-;_-@_-"/>
    <numFmt numFmtId="169" formatCode="_-* #,##0.00_р_._-;\-* #,##0.00_р_._-;_-* &quot;-&quot;??_р_._-;_-@_-"/>
    <numFmt numFmtId="170" formatCode="_-* #,##0_р_._-;\-* #,##0_р_._-;_-* &quot;-&quot;_р_._-;_-@_-"/>
    <numFmt numFmtId="171" formatCode="#,##0\ ;\(#,##0\)"/>
    <numFmt numFmtId="172" formatCode="_(&quot;$&quot;* #,##0.00_);_(&quot;$&quot;* \(#,##0.00\);_(&quot;$&quot;* &quot;-&quot;??_);_(@_)"/>
    <numFmt numFmtId="173" formatCode="_(&quot;$&quot;* #,##0_);_(&quot;$&quot;* \(#,##0\);_(&quot;$&quot;* &quot;-&quot;_);_(@_)"/>
    <numFmt numFmtId="174" formatCode="0.00;0;"/>
    <numFmt numFmtId="175" formatCode="0,"/>
    <numFmt numFmtId="176" formatCode="#,##0.0;\(#,##0.0\)"/>
    <numFmt numFmtId="177" formatCode="#,##0.00;\(#,##0.00\)"/>
    <numFmt numFmtId="178" formatCode="_(* #,##0_);_(* \(#,##0\);_(* &quot;-&quot;??_);_(@_)"/>
    <numFmt numFmtId="179" formatCode="#,##0;[Red]#,##0"/>
    <numFmt numFmtId="180" formatCode="&quot;\&quot;#,##0;[Red]\-&quot;\&quot;#,##0"/>
    <numFmt numFmtId="181" formatCode="0.0_)"/>
    <numFmt numFmtId="182" formatCode="&quot;$&quot;#,##0;\-&quot;$&quot;#,##0"/>
    <numFmt numFmtId="183" formatCode="\£#,##0_);\(\£#,##0\)"/>
    <numFmt numFmtId="184" formatCode="0.0%"/>
    <numFmt numFmtId="185" formatCode="#,##0.00_ "/>
    <numFmt numFmtId="186" formatCode="&quot;error&quot;;&quot;error&quot;;&quot;OK&quot;;&quot;  &quot;@"/>
    <numFmt numFmtId="187" formatCode="0000"/>
    <numFmt numFmtId="188" formatCode="_(* #,##0.00_);[Red]_(* \(#,##0.00\);_(* &quot;-&quot;??_);_(@_)"/>
    <numFmt numFmtId="189" formatCode="&quot;$&quot;#,##0_-;\-&quot;$&quot;#,##0_-;_-&quot;$&quot;&quot;-&quot;??_-;_-@_-"/>
    <numFmt numFmtId="190" formatCode="\$#,##0\ ;\(\$#,##0\)"/>
    <numFmt numFmtId="191" formatCode="dd\.mm\.yyyy&quot;г.&quot;"/>
    <numFmt numFmtId="192" formatCode="dd\ mmm\ yyyy_);;;&quot;  &quot;@"/>
    <numFmt numFmtId="193" formatCode="#,##0_);\(#,##0\);&quot;- &quot;;&quot;  &quot;@"/>
    <numFmt numFmtId="194" formatCode="_(* #,##0_);_(* \(#,##0\);_(* &quot;-&quot;_);_(@_)"/>
    <numFmt numFmtId="195" formatCode="_(* #,##0.00_);_(* \(#,##0.00\);_(* &quot;-&quot;??_);_(@_)"/>
    <numFmt numFmtId="196" formatCode="0.0\x"/>
    <numFmt numFmtId="197" formatCode="General_)"/>
    <numFmt numFmtId="198" formatCode="_-* #,##0.00[$€-1]_-;\-* #,##0.00[$€-1]_-;_-* &quot;-&quot;??[$€-1]_-"/>
    <numFmt numFmtId="199" formatCode="_-* #,##0\ _F_B_-;\-* #,##0\ _F_B_-;_-* &quot;-&quot;\ _F_B_-;_-@_-"/>
    <numFmt numFmtId="200" formatCode="_-* #,##0.00\ _F_B_-;\-* #,##0.00\ _F_B_-;_-* &quot;-&quot;??\ _F_B_-;_-@_-"/>
    <numFmt numFmtId="201" formatCode="#,##0.0000_);\(#,##0.0000\);&quot;- &quot;;&quot;  &quot;@"/>
    <numFmt numFmtId="202" formatCode="#,##0.0_);[Red]\(#,##0.0\)"/>
    <numFmt numFmtId="203" formatCode="_-* #,##0_-;_-* #,##0\-;_-* &quot;-&quot;_-;_-@_-"/>
    <numFmt numFmtId="204" formatCode="_-* #,##0.00_-;_-* #,##0.00\-;_-* &quot;-&quot;??_-;_-@_-"/>
    <numFmt numFmtId="205" formatCode="_(* #,##0.0_);_(* \(#,##0.0\);_(* &quot;-&quot;??_);_(@_)"/>
    <numFmt numFmtId="206" formatCode="_(* #,##0.0000_);_(* \(#,##0.0000\);_(* &quot;-&quot;??_);_(@_)"/>
    <numFmt numFmtId="207" formatCode="_(* #,##0.000_);[Red]_(* \(#,##0.000\);_(* &quot;-&quot;??_);_(@_)"/>
    <numFmt numFmtId="208" formatCode="&quot;$&quot;#,##0.0_);\(&quot;$&quot;#,##0.0\)"/>
    <numFmt numFmtId="209" formatCode="0.00\x"/>
    <numFmt numFmtId="210" formatCode="#,##0.00\ ;\(#,##0.00\)"/>
    <numFmt numFmtId="211" formatCode="_-* #,##0\ _d_._-;\-* #,##0\ _d_._-;_-* &quot;-&quot;\ _d_._-;_-@_-"/>
    <numFmt numFmtId="212" formatCode="_-* #,##0.00\ _d_._-;\-* #,##0.00\ _d_._-;_-* &quot;-&quot;??\ _d_._-;_-@_-"/>
    <numFmt numFmtId="213" formatCode="_ * #,##0.00_ ;_ * \-#,##0.00_ ;_ * &quot;-&quot;??_ ;_ @_ "/>
    <numFmt numFmtId="214" formatCode="_ * #,##0_ ;_ * \-#,##0_ ;_ * &quot;-&quot;_ ;_ @_ "/>
    <numFmt numFmtId="215" formatCode="_-* #,##0\ &quot;FB&quot;_-;\-* #,##0\ &quot;FB&quot;_-;_-* &quot;-&quot;\ &quot;FB&quot;_-;_-@_-"/>
    <numFmt numFmtId="216" formatCode="_-* #,##0.00\ &quot;FB&quot;_-;\-* #,##0.00\ &quot;FB&quot;_-;_-* &quot;-&quot;??\ &quot;FB&quot;_-;_-@_-"/>
    <numFmt numFmtId="217" formatCode="0%;\(0%\)"/>
    <numFmt numFmtId="218" formatCode="_-&quot;F&quot;\ * #,##0_-;_-&quot;F&quot;\ * #,##0\-;_-&quot;F&quot;\ * &quot;-&quot;_-;_-@_-"/>
    <numFmt numFmtId="219" formatCode="_-&quot;F&quot;\ * #,##0.00_-;_-&quot;F&quot;\ * #,##0.00\-;_-&quot;F&quot;\ * &quot;-&quot;??_-;_-@_-"/>
    <numFmt numFmtId="220" formatCode="&quot;$&quot;#,##0_);[Red]\(&quot;$&quot;#,##0\)"/>
    <numFmt numFmtId="221" formatCode="&quot;$&quot;#,##0.00_);[Red]\(&quot;$&quot;#,##0.00\)"/>
    <numFmt numFmtId="222" formatCode="_-* #,##0\ &quot;DM&quot;_-;\-* #,##0\ &quot;DM&quot;_-;_-* &quot;-&quot;\ &quot;DM&quot;_-;_-@_-"/>
    <numFmt numFmtId="223" formatCode="#,##0.00&quot; DM&quot;;[Red]\-#,##0.00&quot; DM&quot;"/>
    <numFmt numFmtId="224" formatCode="yyyy"/>
    <numFmt numFmtId="225" formatCode="yyyy\ &quot;год&quot;"/>
    <numFmt numFmtId="226" formatCode="\¥#,##0_);\(\¥#,##0\)"/>
    <numFmt numFmtId="227" formatCode=";;&quot;zero&quot;;&quot;  &quot;@"/>
    <numFmt numFmtId="228" formatCode="&quot;$&quot;#,##0;[Red]\-&quot;$&quot;#,##0"/>
    <numFmt numFmtId="229" formatCode="#,##0_ ;[Red]\-#,##0\ "/>
    <numFmt numFmtId="230" formatCode="#,##0.00&quot;р.&quot;;\-#,##0.00&quot;р.&quot;"/>
    <numFmt numFmtId="231" formatCode="#,##0.0000_ ;[Red]\-#,##0.0000\ "/>
    <numFmt numFmtId="232" formatCode="#,##0\т"/>
    <numFmt numFmtId="233" formatCode="#,###,;[Red]\-#,##0,"/>
    <numFmt numFmtId="234" formatCode="#\ ##0.0_ ;[Red]\-#\ ##0.0\ "/>
    <numFmt numFmtId="235" formatCode="#,##0.000_ ;[Red]\-#,##0.000\ "/>
    <numFmt numFmtId="236" formatCode="#,##0.0;[Red]\-#,##0.0"/>
    <numFmt numFmtId="237" formatCode="_-* #,##0\ _р_._-;\-* #,##0\ _р_._-;_-* &quot;-&quot;\ _р_._-;_-@_-"/>
    <numFmt numFmtId="238" formatCode="_-* #,##0.00\ _р_._-;\-* #,##0.00\ _р_._-;_-* &quot;-&quot;??\ _р_._-;_-@_-"/>
  </numFmts>
  <fonts count="234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Helv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b/>
      <sz val="14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4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0"/>
      <name val="Book Antiqua"/>
      <family val="1"/>
      <charset val="204"/>
    </font>
    <font>
      <sz val="1"/>
      <color indexed="8"/>
      <name val="Courier"/>
      <family val="3"/>
    </font>
    <font>
      <sz val="10"/>
      <color indexed="8"/>
      <name val="Arial Cyr"/>
      <family val="2"/>
      <charset val="204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9"/>
      <color indexed="18"/>
      <name val="Arial"/>
      <family val="2"/>
    </font>
    <font>
      <b/>
      <sz val="8"/>
      <color indexed="18"/>
      <name val="Arial"/>
      <family val="2"/>
    </font>
    <font>
      <b/>
      <sz val="16"/>
      <color indexed="18"/>
      <name val="Arial"/>
      <family val="2"/>
    </font>
    <font>
      <sz val="10"/>
      <name val="Helv"/>
    </font>
    <font>
      <sz val="10"/>
      <name val="Courier"/>
      <family val="3"/>
    </font>
    <font>
      <sz val="10"/>
      <name val="Times New Roman Cyr"/>
      <family val="1"/>
      <charset val="204"/>
    </font>
    <font>
      <sz val="10"/>
      <name val="Helv"/>
      <charset val="238"/>
    </font>
    <font>
      <sz val="12"/>
      <name val="Times New Roman"/>
      <family val="1"/>
    </font>
    <font>
      <sz val="10"/>
      <color indexed="8"/>
      <name val="Arial"/>
      <family val="2"/>
      <charset val="204"/>
    </font>
    <font>
      <sz val="1"/>
      <color indexed="8"/>
      <name val="Courier"/>
      <family val="1"/>
      <charset val="204"/>
    </font>
    <font>
      <sz val="10"/>
      <name val="Arial"/>
      <family val="2"/>
    </font>
    <font>
      <b/>
      <sz val="1"/>
      <color indexed="8"/>
      <name val="Courier"/>
      <family val="1"/>
      <charset val="204"/>
    </font>
    <font>
      <u/>
      <sz val="10"/>
      <color indexed="14"/>
      <name val="MS Sans Serif"/>
      <family val="2"/>
    </font>
    <font>
      <sz val="11"/>
      <name val="?? ?????"/>
      <family val="3"/>
    </font>
    <font>
      <sz val="10"/>
      <name val="Arial Cyr"/>
    </font>
    <font>
      <sz val="9"/>
      <name val="Arial"/>
      <family val="2"/>
    </font>
    <font>
      <sz val="8"/>
      <name val="Helv"/>
    </font>
    <font>
      <sz val="10"/>
      <name val="MS Sans Serif"/>
      <family val="2"/>
      <charset val="204"/>
    </font>
    <font>
      <b/>
      <i/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indexed="9"/>
      <name val="Arial"/>
      <family val="2"/>
    </font>
    <font>
      <b/>
      <sz val="14"/>
      <color indexed="9"/>
      <name val="Arial"/>
      <family val="2"/>
      <charset val="204"/>
    </font>
    <font>
      <b/>
      <i/>
      <sz val="14"/>
      <name val="Arial"/>
      <family val="2"/>
    </font>
    <font>
      <b/>
      <i/>
      <sz val="20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i/>
      <sz val="22"/>
      <name val="Arial"/>
      <family val="2"/>
    </font>
    <font>
      <sz val="10"/>
      <name val="Geneva"/>
      <family val="2"/>
    </font>
    <font>
      <sz val="9"/>
      <color indexed="11"/>
      <name val="Arial"/>
      <family val="2"/>
      <charset val="204"/>
    </font>
    <font>
      <sz val="8"/>
      <name val="Helv"/>
      <charset val="204"/>
    </font>
    <font>
      <u/>
      <sz val="10"/>
      <color indexed="12"/>
      <name val="Arial Cyr"/>
      <charset val="204"/>
    </font>
    <font>
      <sz val="10"/>
      <name val="Courier New"/>
      <family val="3"/>
      <charset val="204"/>
    </font>
    <font>
      <sz val="12"/>
      <name val="Arial"/>
      <family val="2"/>
    </font>
    <font>
      <sz val="8"/>
      <name val="Arial Cyr"/>
      <family val="2"/>
      <charset val="204"/>
    </font>
    <font>
      <sz val="10"/>
      <name val="Times New Roman"/>
      <family val="1"/>
      <charset val="204"/>
    </font>
    <font>
      <sz val="9"/>
      <name val="Times New Roman"/>
      <family val="1"/>
    </font>
    <font>
      <b/>
      <sz val="10"/>
      <color indexed="8"/>
      <name val="Arial"/>
      <family val="2"/>
    </font>
    <font>
      <sz val="10"/>
      <color indexed="8"/>
      <name val="Tms Rmn"/>
    </font>
    <font>
      <sz val="10"/>
      <color indexed="12"/>
      <name val="Times New Roman"/>
      <family val="1"/>
    </font>
    <font>
      <sz val="12"/>
      <name val="Tms Rmn"/>
    </font>
    <font>
      <b/>
      <sz val="10"/>
      <name val="MS Sans Serif"/>
      <family val="2"/>
      <charset val="204"/>
    </font>
    <font>
      <u val="singleAccounting"/>
      <sz val="10"/>
      <name val="Arial"/>
      <family val="2"/>
    </font>
    <font>
      <sz val="12"/>
      <name val="±???A?"/>
      <charset val="129"/>
    </font>
    <font>
      <sz val="12"/>
      <name val="±¼¸²Ã¼"/>
      <family val="3"/>
      <charset val="129"/>
    </font>
    <font>
      <b/>
      <sz val="12"/>
      <name val="Times New Roman"/>
      <family val="1"/>
    </font>
    <font>
      <b/>
      <sz val="8"/>
      <name val="Arial"/>
      <family val="2"/>
      <charset val="204"/>
    </font>
    <font>
      <sz val="8"/>
      <color indexed="12"/>
      <name val="Times New Roman"/>
      <family val="1"/>
    </font>
    <font>
      <sz val="8"/>
      <name val="Palatino"/>
      <family val="1"/>
    </font>
    <font>
      <sz val="10"/>
      <color indexed="22"/>
      <name val="Arial"/>
      <family val="2"/>
      <charset val="204"/>
    </font>
    <font>
      <b/>
      <i/>
      <sz val="12"/>
      <color indexed="13"/>
      <name val="Arial"/>
      <family val="2"/>
    </font>
    <font>
      <sz val="10"/>
      <name val="MS Serif"/>
      <family val="2"/>
      <charset val="204"/>
    </font>
    <font>
      <sz val="10"/>
      <color indexed="12"/>
      <name val="Arial"/>
      <family val="2"/>
      <charset val="204"/>
    </font>
    <font>
      <sz val="9"/>
      <name val="Arial"/>
      <family val="2"/>
      <charset val="204"/>
    </font>
    <font>
      <sz val="10"/>
      <name val="Times New Roman CYR"/>
    </font>
    <font>
      <b/>
      <sz val="10"/>
      <name val="Arial Cyr"/>
      <family val="2"/>
      <charset val="204"/>
    </font>
    <font>
      <b/>
      <sz val="10"/>
      <name val="Times New Roman"/>
      <family val="1"/>
      <charset val="204"/>
    </font>
    <font>
      <b/>
      <sz val="10"/>
      <name val="Arial"/>
      <family val="2"/>
    </font>
    <font>
      <i/>
      <sz val="10"/>
      <name val="Arial"/>
      <family val="2"/>
      <charset val="204"/>
    </font>
    <font>
      <u val="doubleAccounting"/>
      <sz val="10"/>
      <name val="Arial"/>
      <family val="2"/>
    </font>
    <font>
      <sz val="10"/>
      <name val="Times New Roman CE"/>
    </font>
    <font>
      <sz val="10"/>
      <color indexed="16"/>
      <name val="MS Serif"/>
      <family val="2"/>
      <charset val="204"/>
    </font>
    <font>
      <i/>
      <sz val="1"/>
      <color indexed="8"/>
      <name val="Courier"/>
      <family val="3"/>
    </font>
    <font>
      <u/>
      <sz val="11"/>
      <color indexed="12"/>
      <name val="‚l‚r ‚oƒSƒVƒbƒN"/>
      <family val="3"/>
      <charset val="128"/>
    </font>
    <font>
      <u/>
      <sz val="10"/>
      <color indexed="36"/>
      <name val="Arial Cyr"/>
      <charset val="204"/>
    </font>
    <font>
      <sz val="7"/>
      <name val="Palatino"/>
      <family val="1"/>
    </font>
    <font>
      <sz val="10"/>
      <color indexed="12"/>
      <name val="Arial"/>
      <family val="2"/>
    </font>
    <font>
      <sz val="10"/>
      <color indexed="17"/>
      <name val="Times New Roman"/>
      <family val="1"/>
    </font>
    <font>
      <sz val="8"/>
      <name val="Arial"/>
      <family val="2"/>
    </font>
    <font>
      <b/>
      <sz val="10"/>
      <name val="Palatino"/>
      <family val="1"/>
    </font>
    <font>
      <b/>
      <sz val="12"/>
      <name val="Arial"/>
      <family val="2"/>
    </font>
    <font>
      <b/>
      <sz val="8"/>
      <name val="Palatino"/>
      <family val="1"/>
    </font>
    <font>
      <b/>
      <i/>
      <sz val="22"/>
      <name val="Times New Roman"/>
      <family val="1"/>
      <charset val="204"/>
    </font>
    <font>
      <b/>
      <sz val="18"/>
      <name val="Times New Roman"/>
      <family val="1"/>
      <charset val="204"/>
    </font>
    <font>
      <sz val="10"/>
      <color indexed="9"/>
      <name val="Times New Roman"/>
      <family val="1"/>
    </font>
    <font>
      <b/>
      <i/>
      <sz val="12"/>
      <color indexed="12"/>
      <name val="Arial"/>
      <family val="2"/>
    </font>
    <font>
      <b/>
      <u/>
      <sz val="16"/>
      <name val="Arial"/>
      <family val="2"/>
      <charset val="204"/>
    </font>
    <font>
      <sz val="10"/>
      <name val="Times New Roman"/>
      <family val="1"/>
    </font>
    <font>
      <u/>
      <sz val="10"/>
      <color indexed="36"/>
      <name val="Times New Roman"/>
      <family val="1"/>
      <charset val="204"/>
    </font>
    <font>
      <u/>
      <sz val="10"/>
      <color indexed="12"/>
      <name val="Times New Roman"/>
      <family val="1"/>
      <charset val="204"/>
    </font>
    <font>
      <i/>
      <sz val="10"/>
      <color indexed="10"/>
      <name val="Arial"/>
      <family val="2"/>
    </font>
    <font>
      <b/>
      <sz val="11"/>
      <name val="Helv"/>
    </font>
    <font>
      <sz val="7"/>
      <name val="Small Fonts"/>
      <family val="2"/>
      <charset val="204"/>
    </font>
    <font>
      <sz val="8"/>
      <name val="Tahoma"/>
      <family val="2"/>
    </font>
    <font>
      <sz val="10"/>
      <name val="Times New Roman CE"/>
      <charset val="238"/>
    </font>
    <font>
      <sz val="10"/>
      <name val="Palatino"/>
      <family val="1"/>
    </font>
    <font>
      <sz val="10"/>
      <name val="Arial CE"/>
      <charset val="238"/>
    </font>
    <font>
      <sz val="8"/>
      <name val="Arial CE"/>
    </font>
    <font>
      <sz val="10"/>
      <color indexed="8"/>
      <name val="Arial"/>
      <family val="2"/>
    </font>
    <font>
      <sz val="12"/>
      <name val="№ЩЕБГј"/>
      <charset val="129"/>
    </font>
    <font>
      <sz val="10"/>
      <name val="Times New Roman Cyr"/>
      <charset val="204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20"/>
      <name val="Times New Roman"/>
      <family val="1"/>
      <charset val="204"/>
    </font>
    <font>
      <sz val="10"/>
      <color indexed="16"/>
      <name val="Helvetica-Black"/>
    </font>
    <font>
      <sz val="10"/>
      <color indexed="10"/>
      <name val="Times New Roman"/>
      <family val="1"/>
    </font>
    <font>
      <sz val="8"/>
      <color indexed="8"/>
      <name val="Arial"/>
      <family val="2"/>
    </font>
    <font>
      <sz val="7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i/>
      <sz val="7"/>
      <color indexed="8"/>
      <name val="Times New Roman"/>
      <family val="1"/>
      <charset val="204"/>
    </font>
    <font>
      <b/>
      <i/>
      <sz val="8"/>
      <color indexed="8"/>
      <name val="Times New Roman"/>
      <family val="1"/>
      <charset val="204"/>
    </font>
    <font>
      <u/>
      <sz val="8"/>
      <color indexed="8"/>
      <name val="Arial"/>
      <family val="2"/>
    </font>
    <font>
      <u/>
      <sz val="8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8"/>
      <color indexed="8"/>
      <name val="Arial"/>
      <family val="2"/>
    </font>
    <font>
      <b/>
      <sz val="10"/>
      <color indexed="8"/>
      <name val="Arial"/>
      <family val="2"/>
      <charset val="204"/>
    </font>
    <font>
      <sz val="9.5"/>
      <color indexed="23"/>
      <name val="Helvetica-Black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sz val="10"/>
      <name val="Tms Rmn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9"/>
      <color indexed="20"/>
      <name val="Arial"/>
      <family val="2"/>
    </font>
    <font>
      <b/>
      <sz val="8"/>
      <color indexed="8"/>
      <name val="Helv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color indexed="8"/>
      <name val="Helvetica-Black"/>
    </font>
    <font>
      <b/>
      <i/>
      <sz val="10"/>
      <color indexed="11"/>
      <name val="Arial"/>
      <family val="2"/>
    </font>
    <font>
      <b/>
      <i/>
      <sz val="10"/>
      <color indexed="9"/>
      <name val="Arial"/>
      <family val="2"/>
    </font>
    <font>
      <b/>
      <sz val="14"/>
      <name val="Arial"/>
      <family val="2"/>
      <charset val="204"/>
    </font>
    <font>
      <sz val="12"/>
      <name val="Arial"/>
      <family val="2"/>
      <charset val="204"/>
    </font>
    <font>
      <b/>
      <i/>
      <sz val="8"/>
      <name val="Helv"/>
    </font>
    <font>
      <b/>
      <sz val="9"/>
      <name val="Arial Cyr"/>
      <family val="2"/>
      <charset val="204"/>
    </font>
    <font>
      <b/>
      <sz val="8"/>
      <name val="Arial CYR"/>
      <family val="2"/>
      <charset val="204"/>
    </font>
    <font>
      <u/>
      <sz val="10"/>
      <color indexed="12"/>
      <name val="Futuris"/>
    </font>
    <font>
      <u/>
      <sz val="10"/>
      <color indexed="12"/>
      <name val="Arial"/>
      <family val="2"/>
      <charset val="204"/>
    </font>
    <font>
      <sz val="8"/>
      <name val="Arial Cyr"/>
    </font>
    <font>
      <sz val="10"/>
      <color indexed="12"/>
      <name val="Times New Roman CYR"/>
      <family val="1"/>
      <charset val="204"/>
    </font>
    <font>
      <b/>
      <i/>
      <sz val="11"/>
      <name val="Times New Roman Cyr"/>
      <family val="1"/>
      <charset val="204"/>
    </font>
    <font>
      <sz val="20"/>
      <color indexed="18"/>
      <name val="Impact"/>
      <family val="2"/>
    </font>
    <font>
      <b/>
      <i/>
      <sz val="14"/>
      <name val="Times New Roman Cyr"/>
      <family val="1"/>
      <charset val="204"/>
    </font>
    <font>
      <b/>
      <sz val="12"/>
      <name val="Times New Roman Cyr"/>
      <family val="1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11"/>
      <name val="µёїт"/>
      <charset val="129"/>
    </font>
    <font>
      <sz val="9"/>
      <name val="Tahoma"/>
      <family val="2"/>
      <charset val="204"/>
    </font>
    <font>
      <sz val="9"/>
      <name val="Times New Roman"/>
      <family val="1"/>
      <charset val="204"/>
    </font>
    <font>
      <sz val="10"/>
      <color indexed="9"/>
      <name val="Arial"/>
      <family val="2"/>
    </font>
    <font>
      <sz val="10"/>
      <color indexed="9"/>
      <name val="Arial Cyr"/>
      <family val="2"/>
      <charset val="204"/>
    </font>
    <font>
      <b/>
      <sz val="12"/>
      <name val="Arial Cyr"/>
      <family val="2"/>
      <charset val="204"/>
    </font>
    <font>
      <sz val="8"/>
      <color indexed="25"/>
      <name val="Times New Roman Cyr"/>
      <family val="1"/>
      <charset val="204"/>
    </font>
    <font>
      <sz val="8"/>
      <name val="Arial"/>
      <family val="2"/>
      <charset val="204"/>
    </font>
    <font>
      <u/>
      <sz val="10"/>
      <name val="Mangal"/>
      <family val="2"/>
      <charset val="204"/>
    </font>
    <font>
      <sz val="12"/>
      <name val="Times New Roman Cyr"/>
      <family val="1"/>
      <charset val="204"/>
    </font>
    <font>
      <sz val="11"/>
      <name val="Times New Roman Cyr"/>
      <charset val="204"/>
    </font>
    <font>
      <sz val="12"/>
      <name val="Arial Cyr"/>
      <family val="2"/>
      <charset val="204"/>
    </font>
    <font>
      <sz val="14"/>
      <name val="Arial Cyr"/>
      <family val="2"/>
      <charset val="204"/>
    </font>
    <font>
      <sz val="12"/>
      <name val="Modern"/>
      <family val="3"/>
      <charset val="255"/>
    </font>
    <font>
      <sz val="10"/>
      <name val="Arial Narrow"/>
      <family val="2"/>
      <charset val="204"/>
    </font>
    <font>
      <b/>
      <sz val="10"/>
      <color indexed="12"/>
      <name val="Times New Roman Cyr"/>
      <charset val="204"/>
    </font>
    <font>
      <b/>
      <sz val="10"/>
      <name val="Arial Cyr"/>
      <charset val="204"/>
    </font>
    <font>
      <sz val="9"/>
      <name val="Times New Roman Cyr"/>
      <family val="1"/>
      <charset val="204"/>
    </font>
    <font>
      <sz val="9"/>
      <name val="Arial Cy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u/>
      <sz val="10"/>
      <color theme="10"/>
      <name val="Arial"/>
      <family val="2"/>
      <charset val="204"/>
    </font>
    <font>
      <u/>
      <sz val="11"/>
      <color theme="10"/>
      <name val="Calibri"/>
      <family val="2"/>
      <charset val="204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i/>
      <sz val="12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scheme val="minor"/>
    </font>
    <font>
      <i/>
      <sz val="12"/>
      <color theme="1"/>
      <name val="Times New Roman"/>
      <family val="1"/>
      <charset val="204"/>
    </font>
    <font>
      <sz val="14"/>
      <color theme="1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scheme val="minor"/>
    </font>
    <font>
      <sz val="8"/>
      <color theme="1"/>
      <name val="Times New Roman"/>
      <family val="1"/>
      <charset val="204"/>
    </font>
  </fonts>
  <fills count="90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indexed="42"/>
      </patternFill>
    </fill>
    <fill>
      <patternFill patternType="solid">
        <fgColor indexed="44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0"/>
        <bgColor indexed="64"/>
      </patternFill>
    </fill>
    <fill>
      <patternFill patternType="lightGray">
        <fgColor indexed="22"/>
      </patternFill>
    </fill>
    <fill>
      <patternFill patternType="solid">
        <fgColor indexed="6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1"/>
        <bgColor indexed="11"/>
      </patternFill>
    </fill>
    <fill>
      <patternFill patternType="lightGray">
        <fgColor indexed="15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33"/>
        <bgColor indexed="33"/>
      </patternFill>
    </fill>
    <fill>
      <patternFill patternType="solid">
        <fgColor indexed="14"/>
      </patternFill>
    </fill>
    <fill>
      <patternFill patternType="lightGray"/>
    </fill>
    <fill>
      <patternFill patternType="gray06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gray125">
        <fgColor indexed="9"/>
        <bgColor indexed="44"/>
      </patternFill>
    </fill>
    <fill>
      <patternFill patternType="solid">
        <fgColor indexed="43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0" tint="-0.249977111117893"/>
        <bgColor indexed="64"/>
      </patternFill>
    </fill>
  </fills>
  <borders count="5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3137">
    <xf numFmtId="0" fontId="0" fillId="0" borderId="0"/>
    <xf numFmtId="0" fontId="5" fillId="0" borderId="0"/>
    <xf numFmtId="0" fontId="6" fillId="0" borderId="0"/>
    <xf numFmtId="0" fontId="6" fillId="0" borderId="0"/>
    <xf numFmtId="0" fontId="35" fillId="0" borderId="0" applyFont="0" applyFill="0" applyBorder="0" applyAlignment="0"/>
    <xf numFmtId="0" fontId="36" fillId="0" borderId="1">
      <protection locked="0"/>
    </xf>
    <xf numFmtId="0" fontId="5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3" fontId="5" fillId="0" borderId="0">
      <alignment horizontal="center"/>
    </xf>
    <xf numFmtId="3" fontId="5" fillId="0" borderId="0">
      <alignment horizont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4" fillId="0" borderId="0">
      <alignment vertical="center"/>
    </xf>
    <xf numFmtId="0" fontId="43" fillId="0" borderId="0"/>
    <xf numFmtId="0" fontId="43" fillId="0" borderId="0"/>
    <xf numFmtId="0" fontId="4" fillId="0" borderId="0"/>
    <xf numFmtId="0" fontId="4" fillId="0" borderId="0"/>
    <xf numFmtId="4" fontId="45" fillId="0" borderId="0">
      <alignment vertical="center"/>
    </xf>
    <xf numFmtId="0" fontId="43" fillId="0" borderId="0"/>
    <xf numFmtId="0" fontId="43" fillId="0" borderId="0"/>
    <xf numFmtId="0" fontId="4" fillId="0" borderId="0"/>
    <xf numFmtId="0" fontId="43" fillId="0" borderId="0"/>
    <xf numFmtId="0" fontId="43" fillId="0" borderId="0"/>
    <xf numFmtId="0" fontId="44" fillId="0" borderId="0" applyFont="0" applyFill="0" applyBorder="0" applyAlignment="0" applyProtection="0">
      <alignment vertical="center"/>
    </xf>
    <xf numFmtId="0" fontId="44" fillId="0" borderId="0" applyFont="0" applyFill="0" applyBorder="0" applyAlignment="0" applyProtection="0">
      <alignment vertical="center"/>
    </xf>
    <xf numFmtId="0" fontId="44" fillId="0" borderId="0" applyFont="0" applyFill="0" applyBorder="0" applyAlignment="0" applyProtection="0">
      <alignment vertical="center"/>
    </xf>
    <xf numFmtId="0" fontId="44" fillId="0" borderId="0" applyFont="0" applyFill="0" applyBorder="0" applyAlignment="0" applyProtection="0">
      <alignment vertical="center"/>
    </xf>
    <xf numFmtId="0" fontId="44" fillId="0" borderId="0" applyFont="0" applyFill="0" applyBorder="0" applyAlignment="0" applyProtection="0">
      <alignment vertical="center"/>
    </xf>
    <xf numFmtId="0" fontId="43" fillId="0" borderId="0"/>
    <xf numFmtId="0" fontId="46" fillId="0" borderId="0"/>
    <xf numFmtId="0" fontId="43" fillId="0" borderId="0"/>
    <xf numFmtId="0" fontId="43" fillId="0" borderId="0"/>
    <xf numFmtId="0" fontId="43" fillId="0" borderId="0"/>
    <xf numFmtId="0" fontId="5" fillId="0" borderId="0"/>
    <xf numFmtId="171" fontId="47" fillId="7" borderId="0" applyNumberFormat="0" applyFont="0"/>
    <xf numFmtId="0" fontId="5" fillId="0" borderId="0"/>
    <xf numFmtId="0" fontId="4" fillId="0" borderId="0"/>
    <xf numFmtId="0" fontId="43" fillId="0" borderId="0"/>
    <xf numFmtId="0" fontId="37" fillId="0" borderId="0">
      <alignment vertical="center"/>
    </xf>
    <xf numFmtId="0" fontId="37" fillId="0" borderId="0">
      <alignment vertical="center"/>
    </xf>
    <xf numFmtId="0" fontId="32" fillId="0" borderId="0"/>
    <xf numFmtId="0" fontId="32" fillId="0" borderId="0"/>
    <xf numFmtId="0" fontId="3" fillId="0" borderId="0" applyNumberFormat="0" applyFill="0" applyBorder="0" applyAlignment="0" applyProtection="0"/>
    <xf numFmtId="0" fontId="37" fillId="0" borderId="0">
      <alignment vertical="center"/>
    </xf>
    <xf numFmtId="0" fontId="37" fillId="0" borderId="0">
      <alignment vertical="center"/>
    </xf>
    <xf numFmtId="0" fontId="43" fillId="0" borderId="0"/>
    <xf numFmtId="0" fontId="44" fillId="0" borderId="0" applyFont="0" applyFill="0" applyBorder="0" applyAlignment="0" applyProtection="0">
      <alignment vertical="center"/>
    </xf>
    <xf numFmtId="0" fontId="43" fillId="0" borderId="0"/>
    <xf numFmtId="0" fontId="43" fillId="0" borderId="0"/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7" fillId="0" borderId="0">
      <alignment vertical="center"/>
    </xf>
    <xf numFmtId="0" fontId="5" fillId="0" borderId="0" applyNumberFormat="0" applyFill="0" applyBorder="0" applyAlignment="0" applyProtection="0"/>
    <xf numFmtId="0" fontId="43" fillId="0" borderId="0"/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44" fillId="0" borderId="0">
      <alignment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43" fillId="0" borderId="0"/>
    <xf numFmtId="0" fontId="43" fillId="0" borderId="0"/>
    <xf numFmtId="0" fontId="4" fillId="0" borderId="0"/>
    <xf numFmtId="0" fontId="4" fillId="0" borderId="0"/>
    <xf numFmtId="0" fontId="32" fillId="0" borderId="0"/>
    <xf numFmtId="0" fontId="32" fillId="0" borderId="0"/>
    <xf numFmtId="0" fontId="4" fillId="0" borderId="0"/>
    <xf numFmtId="0" fontId="43" fillId="0" borderId="0"/>
    <xf numFmtId="0" fontId="6" fillId="0" borderId="0"/>
    <xf numFmtId="0" fontId="4" fillId="0" borderId="0"/>
    <xf numFmtId="0" fontId="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2" fillId="0" borderId="0"/>
    <xf numFmtId="0" fontId="43" fillId="0" borderId="0"/>
    <xf numFmtId="0" fontId="44" fillId="0" borderId="0">
      <alignment vertical="center"/>
    </xf>
    <xf numFmtId="3" fontId="5" fillId="0" borderId="0">
      <alignment horizontal="center"/>
    </xf>
    <xf numFmtId="0" fontId="43" fillId="0" borderId="0"/>
    <xf numFmtId="0" fontId="4" fillId="0" borderId="0"/>
    <xf numFmtId="0" fontId="43" fillId="0" borderId="0"/>
    <xf numFmtId="0" fontId="4" fillId="0" borderId="0"/>
    <xf numFmtId="0" fontId="43" fillId="0" borderId="0"/>
    <xf numFmtId="0" fontId="4" fillId="0" borderId="0"/>
    <xf numFmtId="0" fontId="4" fillId="0" borderId="0"/>
    <xf numFmtId="0" fontId="4" fillId="0" borderId="0"/>
    <xf numFmtId="0" fontId="43" fillId="0" borderId="0"/>
    <xf numFmtId="0" fontId="43" fillId="0" borderId="0"/>
    <xf numFmtId="0" fontId="4" fillId="0" borderId="0"/>
    <xf numFmtId="0" fontId="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6" fillId="0" borderId="0"/>
    <xf numFmtId="0" fontId="5" fillId="0" borderId="0"/>
    <xf numFmtId="0" fontId="43" fillId="0" borderId="0"/>
    <xf numFmtId="0" fontId="43" fillId="0" borderId="0"/>
    <xf numFmtId="0" fontId="5" fillId="0" borderId="0"/>
    <xf numFmtId="0" fontId="48" fillId="0" borderId="0">
      <alignment vertical="top"/>
    </xf>
    <xf numFmtId="0" fontId="48" fillId="0" borderId="0">
      <alignment vertical="top"/>
    </xf>
    <xf numFmtId="0" fontId="48" fillId="0" borderId="0">
      <alignment vertical="top"/>
    </xf>
    <xf numFmtId="0" fontId="48" fillId="0" borderId="0">
      <alignment vertical="top"/>
    </xf>
    <xf numFmtId="0" fontId="32" fillId="0" borderId="0"/>
    <xf numFmtId="0" fontId="4" fillId="0" borderId="0"/>
    <xf numFmtId="0" fontId="46" fillId="0" borderId="0"/>
    <xf numFmtId="0" fontId="5" fillId="0" borderId="0"/>
    <xf numFmtId="0" fontId="4" fillId="0" borderId="0"/>
    <xf numFmtId="0" fontId="4" fillId="0" borderId="0"/>
    <xf numFmtId="0" fontId="48" fillId="0" borderId="0">
      <alignment vertical="top"/>
    </xf>
    <xf numFmtId="0" fontId="5" fillId="0" borderId="0"/>
    <xf numFmtId="0" fontId="43" fillId="0" borderId="0"/>
    <xf numFmtId="0" fontId="43" fillId="0" borderId="0"/>
    <xf numFmtId="0" fontId="4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2" fillId="0" borderId="0"/>
    <xf numFmtId="0" fontId="4" fillId="0" borderId="0"/>
    <xf numFmtId="0" fontId="4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>
      <alignment vertical="center"/>
    </xf>
    <xf numFmtId="0" fontId="44" fillId="0" borderId="0">
      <alignment vertical="center"/>
    </xf>
    <xf numFmtId="0" fontId="44" fillId="0" borderId="0" applyFont="0" applyFill="0" applyBorder="0" applyAlignment="0" applyProtection="0">
      <alignment vertical="center"/>
    </xf>
    <xf numFmtId="0" fontId="44" fillId="0" borderId="0" applyFont="0" applyFill="0" applyBorder="0" applyAlignment="0" applyProtection="0">
      <alignment vertical="center"/>
    </xf>
    <xf numFmtId="0" fontId="44" fillId="0" borderId="0" applyFont="0" applyFill="0" applyBorder="0" applyAlignment="0" applyProtection="0">
      <alignment vertical="center"/>
    </xf>
    <xf numFmtId="0" fontId="4" fillId="0" borderId="0"/>
    <xf numFmtId="0" fontId="44" fillId="0" borderId="0" applyFont="0" applyFill="0" applyBorder="0" applyAlignment="0" applyProtection="0">
      <alignment vertical="center"/>
    </xf>
    <xf numFmtId="0" fontId="6" fillId="0" borderId="0"/>
    <xf numFmtId="0" fontId="4" fillId="0" borderId="0"/>
    <xf numFmtId="0" fontId="4" fillId="0" borderId="0"/>
    <xf numFmtId="0" fontId="4" fillId="0" borderId="0"/>
    <xf numFmtId="0" fontId="43" fillId="0" borderId="0"/>
    <xf numFmtId="0" fontId="43" fillId="0" borderId="0"/>
    <xf numFmtId="0" fontId="4" fillId="0" borderId="0"/>
    <xf numFmtId="0" fontId="32" fillId="0" borderId="0"/>
    <xf numFmtId="0" fontId="4" fillId="0" borderId="0"/>
    <xf numFmtId="0" fontId="43" fillId="0" borderId="0"/>
    <xf numFmtId="0" fontId="48" fillId="0" borderId="0">
      <alignment vertical="top"/>
    </xf>
    <xf numFmtId="0" fontId="43" fillId="0" borderId="0"/>
    <xf numFmtId="0" fontId="43" fillId="0" borderId="0"/>
    <xf numFmtId="0" fontId="5" fillId="0" borderId="0"/>
    <xf numFmtId="0" fontId="43" fillId="0" borderId="0"/>
    <xf numFmtId="0" fontId="43" fillId="0" borderId="0"/>
    <xf numFmtId="0" fontId="4" fillId="0" borderId="0"/>
    <xf numFmtId="0" fontId="4" fillId="0" borderId="0"/>
    <xf numFmtId="0" fontId="4" fillId="0" borderId="0"/>
    <xf numFmtId="0" fontId="43" fillId="0" borderId="0"/>
    <xf numFmtId="0" fontId="4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3" fillId="0" borderId="0"/>
    <xf numFmtId="0" fontId="43" fillId="0" borderId="0"/>
    <xf numFmtId="0" fontId="43" fillId="0" borderId="0"/>
    <xf numFmtId="0" fontId="4" fillId="0" borderId="0"/>
    <xf numFmtId="0" fontId="4" fillId="0" borderId="0"/>
    <xf numFmtId="0" fontId="43" fillId="0" borderId="0"/>
    <xf numFmtId="0" fontId="4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3" fillId="0" borderId="0"/>
    <xf numFmtId="0" fontId="4" fillId="0" borderId="0"/>
    <xf numFmtId="0" fontId="4" fillId="0" borderId="0"/>
    <xf numFmtId="0" fontId="4" fillId="0" borderId="0"/>
    <xf numFmtId="0" fontId="44" fillId="0" borderId="0">
      <alignment vertical="center"/>
    </xf>
    <xf numFmtId="0" fontId="44" fillId="0" borderId="0">
      <alignment vertical="center"/>
    </xf>
    <xf numFmtId="0" fontId="43" fillId="0" borderId="0"/>
    <xf numFmtId="0" fontId="4" fillId="0" borderId="0"/>
    <xf numFmtId="0" fontId="4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3" fontId="5" fillId="0" borderId="0">
      <alignment horizontal="center"/>
    </xf>
    <xf numFmtId="0" fontId="4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3" fillId="0" borderId="0"/>
    <xf numFmtId="0" fontId="4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3" fillId="0" borderId="0"/>
    <xf numFmtId="0" fontId="4" fillId="0" borderId="0"/>
    <xf numFmtId="0" fontId="4" fillId="0" borderId="0"/>
    <xf numFmtId="0" fontId="4" fillId="0" borderId="0"/>
    <xf numFmtId="0" fontId="4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3" fillId="0" borderId="0"/>
    <xf numFmtId="0" fontId="4" fillId="0" borderId="0"/>
    <xf numFmtId="0" fontId="43" fillId="0" borderId="0"/>
    <xf numFmtId="0" fontId="4" fillId="0" borderId="0"/>
    <xf numFmtId="0" fontId="43" fillId="0" borderId="0"/>
    <xf numFmtId="0" fontId="4" fillId="0" borderId="0"/>
    <xf numFmtId="0" fontId="4" fillId="0" borderId="0"/>
    <xf numFmtId="0" fontId="4" fillId="0" borderId="0"/>
    <xf numFmtId="0" fontId="4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3" fillId="0" borderId="0"/>
    <xf numFmtId="0" fontId="4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" fillId="0" borderId="0"/>
    <xf numFmtId="0" fontId="43" fillId="0" borderId="0"/>
    <xf numFmtId="0" fontId="4" fillId="0" borderId="0"/>
    <xf numFmtId="0" fontId="43" fillId="0" borderId="0"/>
    <xf numFmtId="0" fontId="43" fillId="0" borderId="0"/>
    <xf numFmtId="0" fontId="4" fillId="0" borderId="0"/>
    <xf numFmtId="0" fontId="43" fillId="0" borderId="0"/>
    <xf numFmtId="0" fontId="43" fillId="0" borderId="0"/>
    <xf numFmtId="0" fontId="4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3" fillId="0" borderId="0"/>
    <xf numFmtId="0" fontId="49" fillId="0" borderId="0">
      <alignment horizontal="center"/>
      <protection locked="0"/>
    </xf>
    <xf numFmtId="172" fontId="50" fillId="0" borderId="0" applyFont="0" applyFill="0" applyBorder="0" applyAlignment="0" applyProtection="0"/>
    <xf numFmtId="173" fontId="50" fillId="0" borderId="0" applyFont="0" applyFill="0" applyBorder="0" applyAlignment="0" applyProtection="0"/>
    <xf numFmtId="38" fontId="36" fillId="0" borderId="0">
      <protection locked="0"/>
    </xf>
    <xf numFmtId="38" fontId="36" fillId="0" borderId="0">
      <protection locked="0"/>
    </xf>
    <xf numFmtId="38" fontId="36" fillId="0" borderId="0">
      <protection locked="0"/>
    </xf>
    <xf numFmtId="38" fontId="36" fillId="0" borderId="0">
      <protection locked="0"/>
    </xf>
    <xf numFmtId="0" fontId="49" fillId="0" borderId="0">
      <protection locked="0"/>
    </xf>
    <xf numFmtId="0" fontId="49" fillId="0" borderId="0">
      <protection locked="0"/>
    </xf>
    <xf numFmtId="0" fontId="49" fillId="0" borderId="0">
      <protection locked="0"/>
    </xf>
    <xf numFmtId="0" fontId="36" fillId="0" borderId="0">
      <protection locked="0"/>
    </xf>
    <xf numFmtId="0" fontId="36" fillId="0" borderId="1">
      <protection locked="0"/>
    </xf>
    <xf numFmtId="0" fontId="5" fillId="0" borderId="0"/>
    <xf numFmtId="0" fontId="5" fillId="0" borderId="0"/>
    <xf numFmtId="0" fontId="51" fillId="0" borderId="0">
      <protection locked="0"/>
    </xf>
    <xf numFmtId="0" fontId="51" fillId="0" borderId="0">
      <protection locked="0"/>
    </xf>
    <xf numFmtId="0" fontId="52" fillId="0" borderId="0" applyNumberFormat="0" applyFill="0" applyBorder="0" applyAlignment="0" applyProtection="0"/>
    <xf numFmtId="0" fontId="53" fillId="0" borderId="0"/>
    <xf numFmtId="0" fontId="49" fillId="0" borderId="1">
      <protection locked="0"/>
    </xf>
    <xf numFmtId="174" fontId="54" fillId="0" borderId="0">
      <alignment horizontal="center"/>
    </xf>
    <xf numFmtId="175" fontId="55" fillId="0" borderId="0" applyFont="0" applyFill="0" applyBorder="0" applyAlignment="0" applyProtection="0"/>
    <xf numFmtId="176" fontId="56" fillId="0" borderId="0" applyFont="0" applyAlignment="0" applyProtection="0">
      <protection locked="0" hidden="1"/>
    </xf>
    <xf numFmtId="0" fontId="57" fillId="8" borderId="0"/>
    <xf numFmtId="0" fontId="58" fillId="9" borderId="2" applyNumberFormat="0" applyFill="0" applyBorder="0" applyAlignment="0">
      <alignment horizontal="left"/>
    </xf>
    <xf numFmtId="0" fontId="59" fillId="9" borderId="0" applyNumberFormat="0" applyFill="0" applyBorder="0" applyAlignment="0"/>
    <xf numFmtId="0" fontId="60" fillId="10" borderId="2" applyNumberFormat="0" applyFill="0" applyBorder="0" applyAlignment="0">
      <alignment horizontal="left"/>
    </xf>
    <xf numFmtId="0" fontId="61" fillId="11" borderId="0" applyNumberFormat="0" applyFill="0" applyBorder="0" applyAlignment="0"/>
    <xf numFmtId="0" fontId="62" fillId="0" borderId="0" applyNumberFormat="0" applyFill="0" applyBorder="0" applyAlignment="0"/>
    <xf numFmtId="0" fontId="63" fillId="0" borderId="3" applyNumberFormat="0" applyFill="0" applyBorder="0" applyAlignment="0">
      <alignment horizontal="left"/>
    </xf>
    <xf numFmtId="0" fontId="64" fillId="12" borderId="4" applyNumberFormat="0" applyFill="0" applyBorder="0" applyAlignment="0">
      <alignment horizontal="centerContinuous"/>
    </xf>
    <xf numFmtId="0" fontId="65" fillId="0" borderId="0" applyNumberFormat="0" applyFill="0" applyBorder="0" applyAlignment="0"/>
    <xf numFmtId="0" fontId="65" fillId="13" borderId="5" applyNumberFormat="0" applyFill="0" applyBorder="0" applyAlignment="0"/>
    <xf numFmtId="0" fontId="66" fillId="0" borderId="3" applyNumberFormat="0" applyFill="0" applyBorder="0" applyAlignment="0"/>
    <xf numFmtId="0" fontId="65" fillId="0" borderId="0" applyNumberFormat="0" applyFill="0" applyBorder="0" applyAlignment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02" fillId="6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2" fillId="6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02" fillId="6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2" fillId="6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02" fillId="6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02" fillId="69" borderId="0" applyNumberFormat="0" applyBorder="0" applyAlignment="0" applyProtection="0"/>
    <xf numFmtId="177" fontId="56" fillId="0" borderId="0" applyFill="0" applyBorder="0" applyProtection="0">
      <alignment horizontal="right"/>
    </xf>
    <xf numFmtId="0" fontId="67" fillId="0" borderId="0" applyFont="0" applyFill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02" fillId="7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02" fillId="7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2" fillId="7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2" fillId="7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02" fillId="7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2" fillId="75" borderId="0" applyNumberFormat="0" applyBorder="0" applyAlignment="0" applyProtection="0"/>
    <xf numFmtId="0" fontId="16" fillId="21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167" fontId="68" fillId="0" borderId="0" applyFont="0" applyFill="0" applyBorder="0">
      <alignment horizontal="center"/>
    </xf>
    <xf numFmtId="0" fontId="69" fillId="0" borderId="0">
      <alignment horizontal="right"/>
    </xf>
    <xf numFmtId="173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16" fillId="25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8" borderId="0" applyNumberFormat="0" applyBorder="0" applyAlignment="0" applyProtection="0"/>
    <xf numFmtId="178" fontId="5" fillId="0" borderId="0" applyFont="0" applyFill="0" applyBorder="0" applyProtection="0"/>
    <xf numFmtId="17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50" fillId="0" borderId="0"/>
    <xf numFmtId="181" fontId="71" fillId="0" borderId="0">
      <alignment horizontal="left"/>
    </xf>
    <xf numFmtId="0" fontId="50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0"/>
    <xf numFmtId="0" fontId="75" fillId="0" borderId="0"/>
    <xf numFmtId="171" fontId="47" fillId="7" borderId="0" applyNumberFormat="0" applyFont="0"/>
    <xf numFmtId="0" fontId="27" fillId="15" borderId="0" applyNumberFormat="0" applyBorder="0" applyAlignment="0" applyProtection="0"/>
    <xf numFmtId="0" fontId="44" fillId="29" borderId="0"/>
    <xf numFmtId="0" fontId="76" fillId="29" borderId="0"/>
    <xf numFmtId="0" fontId="77" fillId="0" borderId="0" applyNumberFormat="0" applyFill="0" applyBorder="0" applyAlignment="0" applyProtection="0"/>
    <xf numFmtId="38" fontId="78" fillId="0" borderId="0" applyNumberFormat="0" applyFill="0" applyBorder="0" applyAlignment="0" applyProtection="0">
      <alignment horizontal="right"/>
      <protection locked="0"/>
    </xf>
    <xf numFmtId="0" fontId="79" fillId="0" borderId="0" applyNumberFormat="0" applyFill="0" applyBorder="0" applyAlignment="0" applyProtection="0"/>
    <xf numFmtId="182" fontId="80" fillId="0" borderId="6" applyAlignment="0" applyProtection="0"/>
    <xf numFmtId="183" fontId="81" fillId="0" borderId="0" applyFont="0" applyFill="0" applyBorder="0" applyAlignment="0" applyProtection="0"/>
    <xf numFmtId="0" fontId="82" fillId="0" borderId="0"/>
    <xf numFmtId="0" fontId="67" fillId="0" borderId="0"/>
    <xf numFmtId="0" fontId="83" fillId="0" borderId="0"/>
    <xf numFmtId="0" fontId="5" fillId="0" borderId="0" applyFill="0" applyBorder="0" applyAlignment="0"/>
    <xf numFmtId="184" fontId="50" fillId="0" borderId="0" applyFill="0" applyBorder="0" applyAlignment="0"/>
    <xf numFmtId="185" fontId="5" fillId="0" borderId="0" applyFill="0" applyBorder="0" applyAlignment="0"/>
    <xf numFmtId="0" fontId="19" fillId="2" borderId="7" applyNumberFormat="0" applyAlignment="0" applyProtection="0"/>
    <xf numFmtId="0" fontId="5" fillId="30" borderId="0" applyNumberFormat="0" applyFont="0" applyBorder="0" applyAlignment="0"/>
    <xf numFmtId="0" fontId="84" fillId="0" borderId="5" applyNumberFormat="0" applyFont="0" applyFill="0" applyProtection="0">
      <alignment horizontal="centerContinuous" vertical="center"/>
    </xf>
    <xf numFmtId="186" fontId="50" fillId="0" borderId="0" applyFont="0" applyFill="0" applyBorder="0" applyAlignment="0" applyProtection="0"/>
    <xf numFmtId="0" fontId="24" fillId="31" borderId="8" applyNumberFormat="0" applyAlignment="0" applyProtection="0"/>
    <xf numFmtId="187" fontId="5" fillId="0" borderId="9" applyFont="0" applyFill="0" applyBorder="0" applyProtection="0">
      <alignment horizontal="center"/>
      <protection locked="0"/>
    </xf>
    <xf numFmtId="0" fontId="84" fillId="0" borderId="0" applyNumberFormat="0" applyFill="0" applyBorder="0" applyProtection="0">
      <alignment horizontal="center" vertical="center"/>
    </xf>
    <xf numFmtId="0" fontId="85" fillId="0" borderId="10">
      <alignment horizontal="center"/>
    </xf>
    <xf numFmtId="0" fontId="86" fillId="0" borderId="0" applyFont="0" applyFill="0" applyBorder="0" applyAlignment="0" applyProtection="0"/>
    <xf numFmtId="0" fontId="87" fillId="0" borderId="0" applyFont="0" applyFill="0" applyBorder="0" applyAlignment="0" applyProtection="0">
      <alignment horizontal="right"/>
    </xf>
    <xf numFmtId="0" fontId="87" fillId="0" borderId="0" applyFont="0" applyFill="0" applyBorder="0" applyAlignment="0" applyProtection="0"/>
    <xf numFmtId="0" fontId="87" fillId="0" borderId="0" applyFont="0" applyFill="0" applyBorder="0" applyAlignment="0" applyProtection="0">
      <alignment horizontal="right"/>
    </xf>
    <xf numFmtId="43" fontId="5" fillId="0" borderId="0" applyFont="0" applyFill="0" applyBorder="0" applyAlignment="0" applyProtection="0"/>
    <xf numFmtId="3" fontId="88" fillId="0" borderId="0" applyFont="0" applyFill="0" applyBorder="0" applyAlignment="0" applyProtection="0"/>
    <xf numFmtId="0" fontId="89" fillId="32" borderId="0">
      <alignment vertical="center"/>
    </xf>
    <xf numFmtId="0" fontId="90" fillId="0" borderId="0" applyNumberFormat="0" applyAlignment="0">
      <alignment horizontal="left"/>
    </xf>
    <xf numFmtId="188" fontId="35" fillId="0" borderId="0" applyFont="0" applyFill="0" applyBorder="0" applyAlignment="0" applyProtection="0"/>
    <xf numFmtId="0" fontId="87" fillId="0" borderId="0" applyFont="0" applyFill="0" applyBorder="0" applyAlignment="0" applyProtection="0">
      <alignment horizontal="right"/>
    </xf>
    <xf numFmtId="0" fontId="87" fillId="0" borderId="0" applyFont="0" applyFill="0" applyBorder="0" applyAlignment="0" applyProtection="0">
      <alignment horizontal="right"/>
    </xf>
    <xf numFmtId="37" fontId="48" fillId="0" borderId="11" applyFont="0" applyFill="0" applyBorder="0"/>
    <xf numFmtId="37" fontId="91" fillId="0" borderId="11" applyFont="0" applyFill="0" applyBorder="0">
      <protection locked="0"/>
    </xf>
    <xf numFmtId="37" fontId="92" fillId="33" borderId="12" applyFill="0" applyBorder="0" applyProtection="0"/>
    <xf numFmtId="37" fontId="91" fillId="0" borderId="11" applyFill="0" applyBorder="0">
      <protection locked="0"/>
    </xf>
    <xf numFmtId="189" fontId="75" fillId="0" borderId="0" applyFont="0" applyFill="0" applyAlignment="0"/>
    <xf numFmtId="190" fontId="93" fillId="0" borderId="0" applyFont="0" applyFill="0" applyBorder="0" applyAlignment="0" applyProtection="0"/>
    <xf numFmtId="0" fontId="44" fillId="34" borderId="0"/>
    <xf numFmtId="0" fontId="76" fillId="35" borderId="0"/>
    <xf numFmtId="0" fontId="88" fillId="0" borderId="0" applyFont="0" applyFill="0" applyBorder="0" applyAlignment="0" applyProtection="0"/>
    <xf numFmtId="0" fontId="87" fillId="0" borderId="0" applyFont="0" applyFill="0" applyBorder="0" applyAlignment="0" applyProtection="0"/>
    <xf numFmtId="15" fontId="94" fillId="0" borderId="13" applyFont="0" applyFill="0" applyBorder="0" applyAlignment="0">
      <alignment horizontal="centerContinuous"/>
    </xf>
    <xf numFmtId="191" fontId="94" fillId="0" borderId="13" applyFont="0" applyFill="0" applyBorder="0" applyAlignment="0">
      <alignment horizontal="centerContinuous"/>
    </xf>
    <xf numFmtId="192" fontId="50" fillId="0" borderId="0" applyFont="0" applyFill="0" applyBorder="0" applyAlignment="0" applyProtection="0"/>
    <xf numFmtId="0" fontId="95" fillId="33" borderId="14" applyFont="0" applyFill="0" applyBorder="0" applyProtection="0">
      <alignment horizontal="right" vertical="center"/>
    </xf>
    <xf numFmtId="38" fontId="74" fillId="0" borderId="0" applyFont="0" applyFill="0" applyBorder="0" applyAlignment="0" applyProtection="0"/>
    <xf numFmtId="193" fontId="96" fillId="36" borderId="0" applyNumberFormat="0" applyBorder="0" applyAlignment="0" applyProtection="0"/>
    <xf numFmtId="194" fontId="5" fillId="0" borderId="0" applyFont="0" applyFill="0" applyBorder="0" applyAlignment="0" applyProtection="0"/>
    <xf numFmtId="195" fontId="5" fillId="0" borderId="0" applyFont="0" applyFill="0" applyBorder="0" applyAlignment="0" applyProtection="0"/>
    <xf numFmtId="196" fontId="35" fillId="0" borderId="0" applyFont="0" applyFill="0" applyBorder="0" applyAlignment="0" applyProtection="0"/>
    <xf numFmtId="197" fontId="97" fillId="0" borderId="0">
      <alignment horizontal="center"/>
    </xf>
    <xf numFmtId="0" fontId="87" fillId="0" borderId="15" applyNumberFormat="0" applyFont="0" applyFill="0" applyAlignment="0" applyProtection="0"/>
    <xf numFmtId="0" fontId="98" fillId="0" borderId="0" applyFill="0" applyBorder="0" applyAlignment="0" applyProtection="0"/>
    <xf numFmtId="38" fontId="57" fillId="0" borderId="0" applyFont="0" applyFill="0" applyBorder="0" applyAlignment="0" applyProtection="0"/>
    <xf numFmtId="0" fontId="99" fillId="0" borderId="0" applyFont="0" applyFill="0" applyBorder="0" applyAlignment="0" applyProtection="0"/>
    <xf numFmtId="0" fontId="5" fillId="0" borderId="0" applyFill="0" applyBorder="0" applyAlignment="0"/>
    <xf numFmtId="0" fontId="100" fillId="0" borderId="0" applyNumberFormat="0" applyAlignment="0">
      <alignment horizontal="left"/>
    </xf>
    <xf numFmtId="198" fontId="6" fillId="0" borderId="0" applyFont="0" applyFill="0" applyBorder="0" applyAlignment="0" applyProtection="0"/>
    <xf numFmtId="0" fontId="28" fillId="0" borderId="0" applyNumberFormat="0" applyFill="0" applyBorder="0" applyAlignment="0" applyProtection="0"/>
    <xf numFmtId="199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38" fontId="36" fillId="0" borderId="0">
      <protection locked="0"/>
    </xf>
    <xf numFmtId="38" fontId="36" fillId="0" borderId="0">
      <protection locked="0"/>
    </xf>
    <xf numFmtId="38" fontId="101" fillId="0" borderId="0">
      <protection locked="0"/>
    </xf>
    <xf numFmtId="38" fontId="36" fillId="0" borderId="0">
      <protection locked="0"/>
    </xf>
    <xf numFmtId="38" fontId="36" fillId="0" borderId="0">
      <protection locked="0"/>
    </xf>
    <xf numFmtId="38" fontId="36" fillId="0" borderId="0">
      <protection locked="0"/>
    </xf>
    <xf numFmtId="38" fontId="101" fillId="0" borderId="0">
      <protection locked="0"/>
    </xf>
    <xf numFmtId="201" fontId="50" fillId="0" borderId="0" applyFont="0" applyFill="0" applyBorder="0" applyAlignment="0" applyProtection="0"/>
    <xf numFmtId="2" fontId="93" fillId="0" borderId="0" applyFont="0" applyFill="0" applyBorder="0" applyAlignment="0" applyProtection="0"/>
    <xf numFmtId="0" fontId="102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15" fontId="5" fillId="0" borderId="0">
      <alignment vertical="center"/>
    </xf>
    <xf numFmtId="0" fontId="104" fillId="0" borderId="0" applyFill="0" applyBorder="0" applyProtection="0">
      <alignment horizontal="left"/>
    </xf>
    <xf numFmtId="193" fontId="105" fillId="0" borderId="0" applyNumberFormat="0" applyFill="0" applyBorder="0" applyAlignment="0" applyProtection="0"/>
    <xf numFmtId="1" fontId="32" fillId="0" borderId="0" applyNumberFormat="0" applyFont="0" applyBorder="0" applyAlignment="0">
      <alignment horizontal="centerContinuous"/>
    </xf>
    <xf numFmtId="0" fontId="31" fillId="3" borderId="0" applyNumberFormat="0" applyBorder="0" applyAlignment="0" applyProtection="0"/>
    <xf numFmtId="195" fontId="106" fillId="0" borderId="0" applyNumberFormat="0" applyFill="0" applyBorder="0" applyAlignment="0" applyProtection="0">
      <alignment horizontal="center"/>
    </xf>
    <xf numFmtId="38" fontId="107" fillId="33" borderId="0" applyNumberFormat="0" applyBorder="0" applyAlignment="0" applyProtection="0"/>
    <xf numFmtId="0" fontId="87" fillId="0" borderId="0" applyFont="0" applyFill="0" applyBorder="0" applyAlignment="0" applyProtection="0">
      <alignment horizontal="right"/>
    </xf>
    <xf numFmtId="0" fontId="108" fillId="0" borderId="0"/>
    <xf numFmtId="0" fontId="109" fillId="0" borderId="16" applyNumberFormat="0" applyAlignment="0" applyProtection="0">
      <alignment horizontal="left" vertical="center"/>
    </xf>
    <xf numFmtId="0" fontId="109" fillId="0" borderId="2">
      <alignment horizontal="left" vertical="center"/>
    </xf>
    <xf numFmtId="0" fontId="110" fillId="0" borderId="0">
      <alignment horizontal="center"/>
    </xf>
    <xf numFmtId="0" fontId="20" fillId="0" borderId="17" applyNumberFormat="0" applyFill="0" applyAlignment="0" applyProtection="0"/>
    <xf numFmtId="0" fontId="21" fillId="0" borderId="18" applyNumberFormat="0" applyFill="0" applyAlignment="0" applyProtection="0"/>
    <xf numFmtId="0" fontId="22" fillId="0" borderId="19" applyNumberFormat="0" applyFill="0" applyAlignment="0" applyProtection="0"/>
    <xf numFmtId="0" fontId="22" fillId="0" borderId="0" applyNumberFormat="0" applyFill="0" applyBorder="0" applyAlignment="0" applyProtection="0"/>
    <xf numFmtId="0" fontId="111" fillId="0" borderId="20" applyNumberFormat="0" applyFill="0" applyBorder="0" applyAlignment="0" applyProtection="0">
      <alignment horizontal="left"/>
    </xf>
    <xf numFmtId="0" fontId="112" fillId="37" borderId="0"/>
    <xf numFmtId="0" fontId="7" fillId="38" borderId="0"/>
    <xf numFmtId="0" fontId="10" fillId="0" borderId="0"/>
    <xf numFmtId="202" fontId="113" fillId="39" borderId="0" applyNumberFormat="0" applyBorder="0" applyAlignment="0" applyProtection="0"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5" fillId="0" borderId="0"/>
    <xf numFmtId="0" fontId="17" fillId="17" borderId="7" applyNumberFormat="0" applyAlignment="0" applyProtection="0"/>
    <xf numFmtId="10" fontId="107" fillId="40" borderId="12" applyNumberFormat="0" applyBorder="0" applyAlignment="0" applyProtection="0"/>
    <xf numFmtId="0" fontId="114" fillId="32" borderId="0">
      <alignment vertical="center"/>
    </xf>
    <xf numFmtId="3" fontId="56" fillId="0" borderId="0"/>
    <xf numFmtId="0" fontId="103" fillId="0" borderId="0" applyNumberFormat="0" applyFill="0" applyBorder="0" applyAlignment="0" applyProtection="0">
      <alignment vertical="top"/>
      <protection locked="0"/>
    </xf>
    <xf numFmtId="0" fontId="115" fillId="0" borderId="0">
      <alignment vertical="center"/>
    </xf>
    <xf numFmtId="0" fontId="38" fillId="32" borderId="0">
      <alignment horizontal="left" vertical="center"/>
    </xf>
    <xf numFmtId="203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0" fontId="116" fillId="0" borderId="0" applyNumberFormat="0" applyFont="0" applyFill="0" applyBorder="0" applyProtection="0">
      <alignment horizontal="left" vertical="center"/>
    </xf>
    <xf numFmtId="0" fontId="117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5" fillId="0" borderId="0" applyFill="0" applyBorder="0" applyAlignment="0"/>
    <xf numFmtId="0" fontId="29" fillId="0" borderId="21" applyNumberFormat="0" applyFill="0" applyAlignment="0" applyProtection="0"/>
    <xf numFmtId="0" fontId="119" fillId="0" borderId="0"/>
    <xf numFmtId="49" fontId="39" fillId="41" borderId="22">
      <alignment horizontal="left" vertical="top" wrapText="1"/>
    </xf>
    <xf numFmtId="0" fontId="43" fillId="0" borderId="0"/>
    <xf numFmtId="205" fontId="5" fillId="0" borderId="0" applyFont="0" applyFill="0" applyBorder="0" applyAlignment="0" applyProtection="0"/>
    <xf numFmtId="205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5" fontId="5" fillId="0" borderId="0" applyFont="0" applyFill="0" applyBorder="0" applyAlignment="0" applyProtection="0"/>
    <xf numFmtId="0" fontId="120" fillId="0" borderId="3"/>
    <xf numFmtId="206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207" fontId="35" fillId="0" borderId="0" applyFont="0" applyFill="0" applyBorder="0" applyAlignment="0" applyProtection="0"/>
    <xf numFmtId="208" fontId="35" fillId="0" borderId="0" applyFont="0" applyFill="0" applyBorder="0" applyAlignment="0" applyProtection="0"/>
    <xf numFmtId="209" fontId="35" fillId="0" borderId="0" applyFont="0" applyFill="0" applyBorder="0" applyAlignment="0" applyProtection="0"/>
    <xf numFmtId="196" fontId="47" fillId="0" borderId="0" applyFont="0" applyFill="0" applyBorder="0" applyAlignment="0" applyProtection="0"/>
    <xf numFmtId="0" fontId="26" fillId="42" borderId="0" applyNumberFormat="0" applyBorder="0" applyAlignment="0" applyProtection="0"/>
    <xf numFmtId="37" fontId="121" fillId="0" borderId="0"/>
    <xf numFmtId="0" fontId="94" fillId="33" borderId="12" applyFont="0" applyBorder="0" applyAlignment="0">
      <alignment horizontal="center" vertical="center"/>
    </xf>
    <xf numFmtId="0" fontId="57" fillId="0" borderId="23"/>
    <xf numFmtId="0" fontId="5" fillId="0" borderId="0"/>
    <xf numFmtId="37" fontId="122" fillId="39" borderId="2" applyBorder="0">
      <alignment horizontal="left" vertical="center" indent="2"/>
    </xf>
    <xf numFmtId="0" fontId="5" fillId="0" borderId="0"/>
    <xf numFmtId="0" fontId="123" fillId="0" borderId="0"/>
    <xf numFmtId="0" fontId="50" fillId="0" borderId="0"/>
    <xf numFmtId="0" fontId="69" fillId="0" borderId="0"/>
    <xf numFmtId="0" fontId="124" fillId="0" borderId="0"/>
    <xf numFmtId="0" fontId="125" fillId="0" borderId="0"/>
    <xf numFmtId="0" fontId="126" fillId="0" borderId="0"/>
    <xf numFmtId="0" fontId="43" fillId="0" borderId="0"/>
    <xf numFmtId="0" fontId="5" fillId="5" borderId="24" applyNumberFormat="0" applyFont="0" applyAlignment="0" applyProtection="0"/>
    <xf numFmtId="0" fontId="127" fillId="26" borderId="0">
      <alignment vertical="center"/>
    </xf>
    <xf numFmtId="210" fontId="56" fillId="0" borderId="0" applyBorder="0" applyProtection="0">
      <protection locked="0" hidden="1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9" fontId="128" fillId="0" borderId="0" applyFont="0" applyFill="0" applyBorder="0" applyAlignment="0" applyProtection="0"/>
    <xf numFmtId="211" fontId="129" fillId="0" borderId="0" applyFont="0" applyFill="0" applyBorder="0" applyAlignment="0" applyProtection="0"/>
    <xf numFmtId="212" fontId="129" fillId="0" borderId="0" applyFont="0" applyFill="0" applyBorder="0" applyAlignment="0" applyProtection="0"/>
    <xf numFmtId="213" fontId="50" fillId="0" borderId="0" applyFont="0" applyFill="0" applyBorder="0" applyAlignment="0" applyProtection="0"/>
    <xf numFmtId="214" fontId="50" fillId="0" borderId="0" applyFont="0" applyFill="0" applyBorder="0" applyAlignment="0" applyProtection="0"/>
    <xf numFmtId="0" fontId="50" fillId="0" borderId="0"/>
    <xf numFmtId="170" fontId="12" fillId="0" borderId="12">
      <alignment horizontal="right" vertical="center" wrapText="1"/>
    </xf>
    <xf numFmtId="0" fontId="18" fillId="2" borderId="25" applyNumberFormat="0" applyAlignment="0" applyProtection="0"/>
    <xf numFmtId="40" fontId="127" fillId="32" borderId="0">
      <alignment horizontal="right"/>
    </xf>
    <xf numFmtId="0" fontId="130" fillId="43" borderId="0">
      <alignment horizontal="center"/>
    </xf>
    <xf numFmtId="0" fontId="131" fillId="44" borderId="0"/>
    <xf numFmtId="0" fontId="132" fillId="32" borderId="0" applyBorder="0">
      <alignment horizontal="centerContinuous"/>
    </xf>
    <xf numFmtId="0" fontId="133" fillId="44" borderId="0" applyBorder="0">
      <alignment horizontal="centerContinuous"/>
    </xf>
    <xf numFmtId="0" fontId="109" fillId="0" borderId="0" applyNumberFormat="0" applyFill="0" applyBorder="0" applyAlignment="0" applyProtection="0"/>
    <xf numFmtId="0" fontId="134" fillId="0" borderId="0"/>
    <xf numFmtId="1" fontId="135" fillId="0" borderId="0" applyProtection="0">
      <alignment horizontal="right" vertical="center"/>
    </xf>
    <xf numFmtId="215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50" fillId="0" borderId="0">
      <protection locked="0"/>
    </xf>
    <xf numFmtId="9" fontId="5" fillId="0" borderId="0" applyFont="0" applyFill="0" applyBorder="0" applyAlignment="0" applyProtection="0"/>
    <xf numFmtId="0" fontId="56" fillId="0" borderId="0" applyNumberFormat="0">
      <alignment horizontal="left"/>
    </xf>
    <xf numFmtId="0" fontId="57" fillId="0" borderId="0" applyNumberFormat="0" applyFont="0" applyFill="0" applyBorder="0" applyAlignment="0" applyProtection="0">
      <alignment horizontal="left"/>
    </xf>
    <xf numFmtId="15" fontId="57" fillId="0" borderId="0" applyFont="0" applyFill="0" applyBorder="0" applyAlignment="0" applyProtection="0"/>
    <xf numFmtId="4" fontId="57" fillId="0" borderId="0" applyFont="0" applyFill="0" applyBorder="0" applyAlignment="0" applyProtection="0"/>
    <xf numFmtId="0" fontId="80" fillId="0" borderId="3">
      <alignment horizontal="center"/>
    </xf>
    <xf numFmtId="3" fontId="57" fillId="0" borderId="0" applyFont="0" applyFill="0" applyBorder="0" applyAlignment="0" applyProtection="0"/>
    <xf numFmtId="0" fontId="57" fillId="45" borderId="0" applyNumberFormat="0" applyFont="0" applyBorder="0" applyAlignment="0" applyProtection="0"/>
    <xf numFmtId="0" fontId="134" fillId="0" borderId="0"/>
    <xf numFmtId="0" fontId="136" fillId="0" borderId="0" applyNumberFormat="0" applyFill="0" applyBorder="0" applyAlignment="0" applyProtection="0">
      <alignment horizontal="left"/>
      <protection locked="0"/>
    </xf>
    <xf numFmtId="217" fontId="5" fillId="0" borderId="0" applyNumberFormat="0" applyFill="0" applyBorder="0" applyAlignment="0" applyProtection="0">
      <alignment horizontal="left"/>
    </xf>
    <xf numFmtId="0" fontId="137" fillId="32" borderId="0">
      <alignment horizontal="left" vertical="center"/>
    </xf>
    <xf numFmtId="0" fontId="48" fillId="39" borderId="0">
      <alignment horizontal="left" vertical="top"/>
    </xf>
    <xf numFmtId="0" fontId="138" fillId="39" borderId="0">
      <alignment horizontal="left" vertical="top"/>
    </xf>
    <xf numFmtId="0" fontId="48" fillId="39" borderId="0">
      <alignment horizontal="left" vertical="top"/>
    </xf>
    <xf numFmtId="0" fontId="48" fillId="39" borderId="0">
      <alignment horizontal="left" vertical="top"/>
    </xf>
    <xf numFmtId="0" fontId="139" fillId="39" borderId="0">
      <alignment horizontal="left" vertical="center"/>
    </xf>
    <xf numFmtId="0" fontId="138" fillId="39" borderId="0">
      <alignment horizontal="left" vertical="top"/>
    </xf>
    <xf numFmtId="0" fontId="139" fillId="39" borderId="0">
      <alignment horizontal="left" vertical="center"/>
    </xf>
    <xf numFmtId="0" fontId="139" fillId="39" borderId="0">
      <alignment horizontal="left" vertical="center"/>
    </xf>
    <xf numFmtId="0" fontId="139" fillId="39" borderId="0">
      <alignment horizontal="left" vertical="center"/>
    </xf>
    <xf numFmtId="0" fontId="139" fillId="39" borderId="0">
      <alignment horizontal="left" vertical="center"/>
    </xf>
    <xf numFmtId="0" fontId="139" fillId="39" borderId="0">
      <alignment horizontal="left" vertical="center"/>
    </xf>
    <xf numFmtId="0" fontId="48" fillId="39" borderId="0">
      <alignment horizontal="left" vertical="top"/>
    </xf>
    <xf numFmtId="0" fontId="138" fillId="39" borderId="0">
      <alignment horizontal="left" vertical="top"/>
    </xf>
    <xf numFmtId="0" fontId="137" fillId="32" borderId="0">
      <alignment horizontal="right" vertical="center"/>
    </xf>
    <xf numFmtId="0" fontId="138" fillId="39" borderId="0">
      <alignment horizontal="left" vertical="top"/>
    </xf>
    <xf numFmtId="0" fontId="140" fillId="39" borderId="0">
      <alignment horizontal="right" vertical="top"/>
    </xf>
    <xf numFmtId="0" fontId="138" fillId="39" borderId="0">
      <alignment horizontal="left" vertical="top"/>
    </xf>
    <xf numFmtId="0" fontId="138" fillId="39" borderId="0">
      <alignment horizontal="left" vertical="top"/>
    </xf>
    <xf numFmtId="0" fontId="139" fillId="39" borderId="0">
      <alignment horizontal="right" vertical="center"/>
    </xf>
    <xf numFmtId="0" fontId="141" fillId="39" borderId="0">
      <alignment horizontal="right" vertical="top"/>
    </xf>
    <xf numFmtId="0" fontId="139" fillId="39" borderId="0">
      <alignment horizontal="right" vertical="center"/>
    </xf>
    <xf numFmtId="0" fontId="139" fillId="39" borderId="0">
      <alignment horizontal="right" vertical="center"/>
    </xf>
    <xf numFmtId="0" fontId="139" fillId="39" borderId="0">
      <alignment horizontal="right" vertical="center"/>
    </xf>
    <xf numFmtId="0" fontId="139" fillId="39" borderId="0">
      <alignment horizontal="right" vertical="center"/>
    </xf>
    <xf numFmtId="0" fontId="139" fillId="39" borderId="0">
      <alignment horizontal="right" vertical="center"/>
    </xf>
    <xf numFmtId="0" fontId="138" fillId="39" borderId="0">
      <alignment horizontal="left" vertical="top"/>
    </xf>
    <xf numFmtId="0" fontId="141" fillId="39" borderId="0">
      <alignment horizontal="right" vertical="top"/>
    </xf>
    <xf numFmtId="0" fontId="142" fillId="32" borderId="0">
      <alignment horizontal="left" vertical="center"/>
    </xf>
    <xf numFmtId="0" fontId="139" fillId="39" borderId="0">
      <alignment horizontal="left" vertical="center"/>
    </xf>
    <xf numFmtId="0" fontId="139" fillId="39" borderId="0">
      <alignment horizontal="right" vertical="center"/>
    </xf>
    <xf numFmtId="0" fontId="139" fillId="39" borderId="0">
      <alignment horizontal="left" vertical="center"/>
    </xf>
    <xf numFmtId="0" fontId="139" fillId="39" borderId="0">
      <alignment horizontal="left" vertical="center"/>
    </xf>
    <xf numFmtId="0" fontId="143" fillId="39" borderId="0">
      <alignment horizontal="left" vertical="center"/>
    </xf>
    <xf numFmtId="0" fontId="144" fillId="39" borderId="0">
      <alignment horizontal="left" vertical="center"/>
    </xf>
    <xf numFmtId="0" fontId="143" fillId="39" borderId="0">
      <alignment horizontal="left" vertical="center"/>
    </xf>
    <xf numFmtId="0" fontId="143" fillId="39" borderId="0">
      <alignment horizontal="left" vertical="center"/>
    </xf>
    <xf numFmtId="0" fontId="143" fillId="39" borderId="0">
      <alignment horizontal="left" vertical="center"/>
    </xf>
    <xf numFmtId="0" fontId="143" fillId="39" borderId="0">
      <alignment horizontal="left" vertical="center"/>
    </xf>
    <xf numFmtId="0" fontId="143" fillId="39" borderId="0">
      <alignment horizontal="left" vertical="center"/>
    </xf>
    <xf numFmtId="0" fontId="139" fillId="39" borderId="0">
      <alignment horizontal="left" vertical="center"/>
    </xf>
    <xf numFmtId="0" fontId="144" fillId="39" borderId="0">
      <alignment horizontal="left" vertical="center"/>
    </xf>
    <xf numFmtId="0" fontId="127" fillId="32" borderId="0">
      <alignment horizontal="right" vertical="center"/>
    </xf>
    <xf numFmtId="0" fontId="139" fillId="39" borderId="0">
      <alignment horizontal="right" vertical="center"/>
    </xf>
    <xf numFmtId="0" fontId="139" fillId="39" borderId="0">
      <alignment horizontal="left" vertical="center"/>
    </xf>
    <xf numFmtId="0" fontId="139" fillId="39" borderId="0">
      <alignment horizontal="right" vertical="center"/>
    </xf>
    <xf numFmtId="0" fontId="139" fillId="39" borderId="0">
      <alignment horizontal="right" vertical="center"/>
    </xf>
    <xf numFmtId="0" fontId="48" fillId="39" borderId="0">
      <alignment horizontal="right" vertical="center"/>
    </xf>
    <xf numFmtId="0" fontId="139" fillId="39" borderId="0">
      <alignment horizontal="center" vertical="center"/>
    </xf>
    <xf numFmtId="0" fontId="48" fillId="39" borderId="0">
      <alignment horizontal="right" vertical="center"/>
    </xf>
    <xf numFmtId="0" fontId="48" fillId="39" borderId="0">
      <alignment horizontal="right" vertical="center"/>
    </xf>
    <xf numFmtId="0" fontId="48" fillId="39" borderId="0">
      <alignment horizontal="right" vertical="center"/>
    </xf>
    <xf numFmtId="0" fontId="48" fillId="39" borderId="0">
      <alignment horizontal="right" vertical="center"/>
    </xf>
    <xf numFmtId="0" fontId="48" fillId="39" borderId="0">
      <alignment horizontal="right" vertical="center"/>
    </xf>
    <xf numFmtId="0" fontId="139" fillId="39" borderId="0">
      <alignment horizontal="right" vertical="center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39" fillId="39" borderId="0">
      <alignment horizontal="left" vertical="center"/>
    </xf>
    <xf numFmtId="0" fontId="139" fillId="39" borderId="0">
      <alignment horizontal="left" vertical="center"/>
    </xf>
    <xf numFmtId="0" fontId="139" fillId="39" borderId="0">
      <alignment horizontal="left" vertical="top"/>
    </xf>
    <xf numFmtId="0" fontId="139" fillId="39" borderId="0">
      <alignment horizontal="left" vertical="center"/>
    </xf>
    <xf numFmtId="0" fontId="139" fillId="39" borderId="0">
      <alignment horizontal="left" vertical="center"/>
    </xf>
    <xf numFmtId="0" fontId="139" fillId="39" borderId="0">
      <alignment horizontal="center" vertical="center"/>
    </xf>
    <xf numFmtId="0" fontId="139" fillId="39" borderId="0">
      <alignment horizontal="left" vertical="top"/>
    </xf>
    <xf numFmtId="0" fontId="139" fillId="39" borderId="0">
      <alignment horizontal="left" vertical="top"/>
    </xf>
    <xf numFmtId="0" fontId="139" fillId="39" borderId="0">
      <alignment horizontal="left" vertical="top"/>
    </xf>
    <xf numFmtId="0" fontId="139" fillId="39" borderId="0">
      <alignment horizontal="left" vertical="top"/>
    </xf>
    <xf numFmtId="0" fontId="139" fillId="39" borderId="0">
      <alignment horizontal="left" vertical="top"/>
    </xf>
    <xf numFmtId="0" fontId="139" fillId="39" borderId="0">
      <alignment horizontal="center" vertical="center"/>
    </xf>
    <xf numFmtId="0" fontId="139" fillId="39" borderId="0">
      <alignment horizontal="left" vertical="top"/>
    </xf>
    <xf numFmtId="0" fontId="139" fillId="39" borderId="0">
      <alignment horizontal="left" vertical="top"/>
    </xf>
    <xf numFmtId="0" fontId="139" fillId="39" borderId="0">
      <alignment horizontal="left" vertical="top"/>
    </xf>
    <xf numFmtId="0" fontId="139" fillId="39" borderId="0">
      <alignment horizontal="left" vertical="top"/>
    </xf>
    <xf numFmtId="0" fontId="139" fillId="39" borderId="0">
      <alignment horizontal="left" vertical="top"/>
    </xf>
    <xf numFmtId="0" fontId="145" fillId="39" borderId="0">
      <alignment horizontal="center" vertical="top"/>
    </xf>
    <xf numFmtId="0" fontId="139" fillId="39" borderId="0">
      <alignment horizontal="left" vertical="top"/>
    </xf>
    <xf numFmtId="0" fontId="139" fillId="39" borderId="0">
      <alignment horizontal="left" vertical="top"/>
    </xf>
    <xf numFmtId="0" fontId="139" fillId="39" borderId="0">
      <alignment horizontal="right" vertical="top"/>
    </xf>
    <xf numFmtId="0" fontId="139" fillId="39" borderId="0">
      <alignment horizontal="left" vertical="top"/>
    </xf>
    <xf numFmtId="0" fontId="139" fillId="39" borderId="0">
      <alignment horizontal="left" vertical="top"/>
    </xf>
    <xf numFmtId="0" fontId="139" fillId="39" borderId="0">
      <alignment horizontal="right" vertical="top"/>
    </xf>
    <xf numFmtId="0" fontId="139" fillId="39" borderId="0">
      <alignment horizontal="right" vertical="top"/>
    </xf>
    <xf numFmtId="0" fontId="139" fillId="39" borderId="0">
      <alignment horizontal="right" vertical="top"/>
    </xf>
    <xf numFmtId="0" fontId="139" fillId="39" borderId="0">
      <alignment horizontal="left" vertical="top"/>
    </xf>
    <xf numFmtId="0" fontId="139" fillId="39" borderId="0">
      <alignment horizontal="right" vertical="top"/>
    </xf>
    <xf numFmtId="0" fontId="139" fillId="39" borderId="0">
      <alignment horizontal="right" vertical="top"/>
    </xf>
    <xf numFmtId="0" fontId="138" fillId="39" borderId="0">
      <alignment horizontal="left" vertical="top"/>
    </xf>
    <xf numFmtId="0" fontId="139" fillId="39" borderId="0">
      <alignment horizontal="left" vertical="top"/>
    </xf>
    <xf numFmtId="0" fontId="139" fillId="39" borderId="0">
      <alignment horizontal="left" vertical="top"/>
    </xf>
    <xf numFmtId="0" fontId="139" fillId="39" borderId="0">
      <alignment horizontal="left" vertical="top"/>
    </xf>
    <xf numFmtId="0" fontId="139" fillId="39" borderId="0">
      <alignment horizontal="left" vertical="top"/>
    </xf>
    <xf numFmtId="0" fontId="139" fillId="39" borderId="0">
      <alignment horizontal="left" vertical="top"/>
    </xf>
    <xf numFmtId="0" fontId="139" fillId="39" borderId="0">
      <alignment horizontal="left" vertical="top"/>
    </xf>
    <xf numFmtId="0" fontId="139" fillId="39" borderId="0">
      <alignment horizontal="left" vertical="top"/>
    </xf>
    <xf numFmtId="0" fontId="139" fillId="39" borderId="0">
      <alignment horizontal="left" vertical="top"/>
    </xf>
    <xf numFmtId="0" fontId="138" fillId="39" borderId="0">
      <alignment horizontal="center" vertical="center"/>
    </xf>
    <xf numFmtId="0" fontId="139" fillId="39" borderId="0">
      <alignment horizontal="left" vertical="top"/>
    </xf>
    <xf numFmtId="0" fontId="139" fillId="39" borderId="0">
      <alignment horizontal="left" vertical="top"/>
    </xf>
    <xf numFmtId="0" fontId="145" fillId="39" borderId="0">
      <alignment horizontal="left" vertical="top"/>
    </xf>
    <xf numFmtId="0" fontId="138" fillId="39" borderId="0">
      <alignment horizontal="center" vertical="center"/>
    </xf>
    <xf numFmtId="0" fontId="138" fillId="39" borderId="0">
      <alignment horizontal="center" vertical="center"/>
    </xf>
    <xf numFmtId="0" fontId="138" fillId="39" borderId="0">
      <alignment horizontal="center" vertical="center"/>
    </xf>
    <xf numFmtId="0" fontId="138" fillId="39" borderId="0">
      <alignment horizontal="center" vertical="center"/>
    </xf>
    <xf numFmtId="0" fontId="138" fillId="39" borderId="0">
      <alignment horizontal="center" vertical="center"/>
    </xf>
    <xf numFmtId="0" fontId="137" fillId="32" borderId="0">
      <alignment horizontal="center" vertical="center"/>
    </xf>
    <xf numFmtId="0" fontId="140" fillId="39" borderId="0">
      <alignment horizontal="right" vertical="top"/>
    </xf>
    <xf numFmtId="0" fontId="145" fillId="39" borderId="0">
      <alignment horizontal="right" vertical="center"/>
    </xf>
    <xf numFmtId="0" fontId="140" fillId="39" borderId="0">
      <alignment horizontal="right" vertical="top"/>
    </xf>
    <xf numFmtId="0" fontId="140" fillId="39" borderId="0">
      <alignment horizontal="right" vertical="top"/>
    </xf>
    <xf numFmtId="0" fontId="139" fillId="39" borderId="0">
      <alignment horizontal="center" vertical="center"/>
    </xf>
    <xf numFmtId="0" fontId="139" fillId="39" borderId="0">
      <alignment horizontal="left" vertical="top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40" fillId="39" borderId="0">
      <alignment horizontal="right" vertical="top"/>
    </xf>
    <xf numFmtId="0" fontId="139" fillId="39" borderId="0">
      <alignment horizontal="left" vertical="top"/>
    </xf>
    <xf numFmtId="0" fontId="145" fillId="39" borderId="0">
      <alignment horizontal="right" vertical="top"/>
    </xf>
    <xf numFmtId="0" fontId="138" fillId="39" borderId="0">
      <alignment horizontal="center" vertical="center"/>
    </xf>
    <xf numFmtId="0" fontId="138" fillId="39" borderId="0">
      <alignment horizontal="center" vertical="center"/>
    </xf>
    <xf numFmtId="0" fontId="138" fillId="39" borderId="0">
      <alignment horizontal="center" vertical="center"/>
    </xf>
    <xf numFmtId="0" fontId="138" fillId="39" borderId="0">
      <alignment horizontal="center" vertical="center"/>
    </xf>
    <xf numFmtId="0" fontId="138" fillId="39" borderId="0">
      <alignment horizontal="center" vertical="center"/>
    </xf>
    <xf numFmtId="0" fontId="48" fillId="39" borderId="0">
      <alignment horizontal="right" vertical="top"/>
    </xf>
    <xf numFmtId="0" fontId="138" fillId="39" borderId="0">
      <alignment horizontal="center" vertical="center"/>
    </xf>
    <xf numFmtId="0" fontId="138" fillId="39" borderId="0">
      <alignment horizontal="center" vertical="center"/>
    </xf>
    <xf numFmtId="0" fontId="138" fillId="39" borderId="0">
      <alignment horizontal="center" vertical="center"/>
    </xf>
    <xf numFmtId="0" fontId="138" fillId="39" borderId="0">
      <alignment horizontal="center" vertical="center"/>
    </xf>
    <xf numFmtId="0" fontId="138" fillId="39" borderId="0">
      <alignment horizontal="center" vertical="center"/>
    </xf>
    <xf numFmtId="0" fontId="139" fillId="39" borderId="0">
      <alignment horizontal="left" vertical="top"/>
    </xf>
    <xf numFmtId="0" fontId="138" fillId="39" borderId="0">
      <alignment horizontal="center" vertical="center"/>
    </xf>
    <xf numFmtId="0" fontId="138" fillId="39" borderId="0">
      <alignment horizontal="center" vertical="center"/>
    </xf>
    <xf numFmtId="0" fontId="138" fillId="39" borderId="0">
      <alignment horizontal="center" vertical="center"/>
    </xf>
    <xf numFmtId="0" fontId="138" fillId="39" borderId="0">
      <alignment horizontal="center" vertical="center"/>
    </xf>
    <xf numFmtId="0" fontId="138" fillId="39" borderId="0">
      <alignment horizontal="center" vertical="center"/>
    </xf>
    <xf numFmtId="0" fontId="139" fillId="39" borderId="0">
      <alignment horizontal="right" vertical="top"/>
    </xf>
    <xf numFmtId="0" fontId="138" fillId="39" borderId="0">
      <alignment horizontal="center" vertical="center"/>
    </xf>
    <xf numFmtId="0" fontId="138" fillId="39" borderId="0">
      <alignment horizontal="center" vertical="center"/>
    </xf>
    <xf numFmtId="0" fontId="138" fillId="39" borderId="0">
      <alignment horizontal="center" vertical="center"/>
    </xf>
    <xf numFmtId="0" fontId="138" fillId="39" borderId="0">
      <alignment horizontal="center" vertical="center"/>
    </xf>
    <xf numFmtId="0" fontId="138" fillId="39" borderId="0">
      <alignment horizontal="center" vertical="center"/>
    </xf>
    <xf numFmtId="0" fontId="144" fillId="39" borderId="0">
      <alignment horizontal="right"/>
    </xf>
    <xf numFmtId="0" fontId="145" fillId="39" borderId="0">
      <alignment horizontal="left" vertical="top"/>
    </xf>
    <xf numFmtId="0" fontId="138" fillId="39" borderId="0">
      <alignment horizontal="center" vertical="center"/>
    </xf>
    <xf numFmtId="0" fontId="138" fillId="39" borderId="0">
      <alignment horizontal="center" vertical="center"/>
    </xf>
    <xf numFmtId="0" fontId="138" fillId="39" borderId="0">
      <alignment horizontal="center"/>
    </xf>
    <xf numFmtId="0" fontId="138" fillId="39" borderId="0">
      <alignment horizontal="center" vertical="center"/>
    </xf>
    <xf numFmtId="0" fontId="138" fillId="39" borderId="0">
      <alignment horizontal="center" vertical="center"/>
    </xf>
    <xf numFmtId="0" fontId="145" fillId="39" borderId="0">
      <alignment horizontal="left" vertical="top"/>
    </xf>
    <xf numFmtId="0" fontId="144" fillId="39" borderId="0">
      <alignment horizontal="left"/>
    </xf>
    <xf numFmtId="0" fontId="145" fillId="39" borderId="0">
      <alignment horizontal="right" vertical="top"/>
    </xf>
    <xf numFmtId="0" fontId="138" fillId="39" borderId="0">
      <alignment horizontal="center"/>
    </xf>
    <xf numFmtId="0" fontId="138" fillId="39" borderId="0">
      <alignment horizontal="center"/>
    </xf>
    <xf numFmtId="0" fontId="138" fillId="39" borderId="0">
      <alignment horizontal="center"/>
    </xf>
    <xf numFmtId="0" fontId="138" fillId="39" borderId="0">
      <alignment horizontal="center"/>
    </xf>
    <xf numFmtId="0" fontId="138" fillId="39" borderId="0">
      <alignment horizontal="center"/>
    </xf>
    <xf numFmtId="0" fontId="145" fillId="39" borderId="0">
      <alignment horizontal="right" vertical="top"/>
    </xf>
    <xf numFmtId="0" fontId="144" fillId="39" borderId="0">
      <alignment horizontal="left"/>
    </xf>
    <xf numFmtId="0" fontId="144" fillId="39" borderId="0">
      <alignment horizontal="right"/>
    </xf>
    <xf numFmtId="0" fontId="138" fillId="39" borderId="0">
      <alignment horizontal="center"/>
    </xf>
    <xf numFmtId="0" fontId="138" fillId="39" borderId="0">
      <alignment horizontal="center"/>
    </xf>
    <xf numFmtId="0" fontId="138" fillId="39" borderId="0">
      <alignment horizontal="left" vertical="top"/>
    </xf>
    <xf numFmtId="0" fontId="138" fillId="39" borderId="0">
      <alignment horizontal="center"/>
    </xf>
    <xf numFmtId="0" fontId="138" fillId="39" borderId="0">
      <alignment horizontal="center"/>
    </xf>
    <xf numFmtId="0" fontId="144" fillId="39" borderId="0">
      <alignment horizontal="right"/>
    </xf>
    <xf numFmtId="0" fontId="144" fillId="39" borderId="0">
      <alignment horizontal="right"/>
    </xf>
    <xf numFmtId="0" fontId="144" fillId="39" borderId="0">
      <alignment horizontal="left"/>
    </xf>
    <xf numFmtId="0" fontId="138" fillId="39" borderId="0">
      <alignment horizontal="left" vertical="top"/>
    </xf>
    <xf numFmtId="0" fontId="138" fillId="39" borderId="0">
      <alignment horizontal="left" vertical="top"/>
    </xf>
    <xf numFmtId="0" fontId="139" fillId="39" borderId="0">
      <alignment horizontal="center" vertical="center"/>
    </xf>
    <xf numFmtId="0" fontId="138" fillId="39" borderId="0">
      <alignment horizontal="left" vertical="top"/>
    </xf>
    <xf numFmtId="0" fontId="138" fillId="39" borderId="0">
      <alignment horizontal="left" vertical="top"/>
    </xf>
    <xf numFmtId="0" fontId="144" fillId="39" borderId="0">
      <alignment horizontal="left"/>
    </xf>
    <xf numFmtId="0" fontId="144" fillId="39" borderId="0">
      <alignment horizontal="left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44" fillId="39" borderId="0">
      <alignment horizontal="left"/>
    </xf>
    <xf numFmtId="0" fontId="144" fillId="39" borderId="0">
      <alignment horizontal="right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44" fillId="39" borderId="0">
      <alignment horizontal="right"/>
    </xf>
    <xf numFmtId="0" fontId="146" fillId="32" borderId="0">
      <alignment horizontal="center" vertical="center"/>
    </xf>
    <xf numFmtId="0" fontId="145" fillId="39" borderId="0">
      <alignment horizontal="right" vertical="center"/>
    </xf>
    <xf numFmtId="0" fontId="139" fillId="39" borderId="0">
      <alignment horizontal="left" vertical="center"/>
    </xf>
    <xf numFmtId="0" fontId="145" fillId="39" borderId="0">
      <alignment horizontal="right" vertical="center"/>
    </xf>
    <xf numFmtId="0" fontId="145" fillId="39" borderId="0">
      <alignment horizontal="right" vertical="center"/>
    </xf>
    <xf numFmtId="0" fontId="145" fillId="39" borderId="0">
      <alignment horizontal="center" vertical="center"/>
    </xf>
    <xf numFmtId="0" fontId="139" fillId="39" borderId="0">
      <alignment horizontal="left"/>
    </xf>
    <xf numFmtId="0" fontId="145" fillId="39" borderId="0">
      <alignment horizontal="center" vertical="center"/>
    </xf>
    <xf numFmtId="0" fontId="145" fillId="39" borderId="0">
      <alignment horizontal="center" vertical="center"/>
    </xf>
    <xf numFmtId="0" fontId="145" fillId="39" borderId="0">
      <alignment horizontal="center" vertical="center"/>
    </xf>
    <xf numFmtId="0" fontId="145" fillId="39" borderId="0">
      <alignment horizontal="center" vertical="center"/>
    </xf>
    <xf numFmtId="0" fontId="145" fillId="39" borderId="0">
      <alignment horizontal="center" vertical="center"/>
    </xf>
    <xf numFmtId="0" fontId="145" fillId="39" borderId="0">
      <alignment horizontal="right" vertical="center"/>
    </xf>
    <xf numFmtId="0" fontId="139" fillId="39" borderId="0">
      <alignment horizontal="left"/>
    </xf>
    <xf numFmtId="0" fontId="139" fillId="39" borderId="0">
      <alignment horizontal="right" vertical="top"/>
    </xf>
    <xf numFmtId="0" fontId="144" fillId="39" borderId="0">
      <alignment horizontal="left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44" fillId="39" borderId="0">
      <alignment horizontal="left"/>
    </xf>
    <xf numFmtId="0" fontId="144" fillId="39" borderId="0">
      <alignment horizontal="left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45" fillId="39" borderId="0">
      <alignment horizontal="center" vertical="center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39" fillId="39" borderId="0">
      <alignment horizontal="right" vertical="top"/>
    </xf>
    <xf numFmtId="0" fontId="145" fillId="39" borderId="0">
      <alignment horizontal="center" vertical="center"/>
    </xf>
    <xf numFmtId="0" fontId="145" fillId="39" borderId="0">
      <alignment horizontal="center" vertical="center"/>
    </xf>
    <xf numFmtId="0" fontId="138" fillId="39" borderId="0">
      <alignment horizontal="left" vertical="top"/>
    </xf>
    <xf numFmtId="0" fontId="145" fillId="39" borderId="0">
      <alignment horizontal="center" vertical="center"/>
    </xf>
    <xf numFmtId="0" fontId="145" fillId="39" borderId="0">
      <alignment horizontal="center" vertical="center"/>
    </xf>
    <xf numFmtId="0" fontId="138" fillId="39" borderId="0">
      <alignment horizontal="left" vertical="top"/>
    </xf>
    <xf numFmtId="0" fontId="138" fillId="39" borderId="0">
      <alignment horizontal="right" vertical="top"/>
    </xf>
    <xf numFmtId="0" fontId="138" fillId="39" borderId="0">
      <alignment horizontal="right" vertical="top"/>
    </xf>
    <xf numFmtId="0" fontId="145" fillId="39" borderId="0">
      <alignment horizontal="left" vertical="top"/>
    </xf>
    <xf numFmtId="0" fontId="145" fillId="39" borderId="0">
      <alignment horizontal="left" vertical="top"/>
    </xf>
    <xf numFmtId="0" fontId="145" fillId="39" borderId="0">
      <alignment horizontal="right" vertical="top"/>
    </xf>
    <xf numFmtId="0" fontId="145" fillId="39" borderId="0">
      <alignment horizontal="right" vertical="top"/>
    </xf>
    <xf numFmtId="0" fontId="145" fillId="39" borderId="0">
      <alignment horizontal="right" vertical="top"/>
    </xf>
    <xf numFmtId="0" fontId="145" fillId="39" borderId="0">
      <alignment horizontal="right" vertical="top"/>
    </xf>
    <xf numFmtId="0" fontId="145" fillId="39" borderId="0">
      <alignment horizontal="right" vertical="top"/>
    </xf>
    <xf numFmtId="0" fontId="76" fillId="32" borderId="0">
      <alignment horizontal="center" vertical="center"/>
    </xf>
    <xf numFmtId="0" fontId="139" fillId="39" borderId="0">
      <alignment horizontal="left" vertical="center"/>
    </xf>
    <xf numFmtId="0" fontId="48" fillId="39" borderId="0">
      <alignment horizontal="left" vertical="top"/>
    </xf>
    <xf numFmtId="0" fontId="139" fillId="39" borderId="0">
      <alignment horizontal="left" vertical="center"/>
    </xf>
    <xf numFmtId="0" fontId="139" fillId="39" borderId="0">
      <alignment horizontal="left" vertical="center"/>
    </xf>
    <xf numFmtId="0" fontId="147" fillId="39" borderId="0">
      <alignment horizontal="center" vertical="center"/>
    </xf>
    <xf numFmtId="0" fontId="139" fillId="39" borderId="0">
      <alignment horizontal="left"/>
    </xf>
    <xf numFmtId="0" fontId="147" fillId="39" borderId="0">
      <alignment horizontal="center" vertical="center"/>
    </xf>
    <xf numFmtId="0" fontId="147" fillId="39" borderId="0">
      <alignment horizontal="center" vertical="center"/>
    </xf>
    <xf numFmtId="0" fontId="147" fillId="39" borderId="0">
      <alignment horizontal="center" vertical="center"/>
    </xf>
    <xf numFmtId="0" fontId="147" fillId="39" borderId="0">
      <alignment horizontal="center" vertical="center"/>
    </xf>
    <xf numFmtId="0" fontId="147" fillId="39" borderId="0">
      <alignment horizontal="center" vertical="center"/>
    </xf>
    <xf numFmtId="0" fontId="139" fillId="39" borderId="0">
      <alignment horizontal="left" vertical="center"/>
    </xf>
    <xf numFmtId="0" fontId="139" fillId="39" borderId="0">
      <alignment horizontal="left"/>
    </xf>
    <xf numFmtId="0" fontId="145" fillId="39" borderId="0">
      <alignment horizontal="right" vertical="top"/>
    </xf>
    <xf numFmtId="0" fontId="139" fillId="39" borderId="0">
      <alignment horizontal="left" vertical="top"/>
    </xf>
    <xf numFmtId="0" fontId="139" fillId="39" borderId="0">
      <alignment horizontal="left" vertical="top"/>
    </xf>
    <xf numFmtId="0" fontId="139" fillId="39" borderId="0">
      <alignment horizontal="right" vertical="top"/>
    </xf>
    <xf numFmtId="0" fontId="139" fillId="39" borderId="0">
      <alignment horizontal="right" vertical="top"/>
    </xf>
    <xf numFmtId="0" fontId="48" fillId="39" borderId="0">
      <alignment horizontal="right" vertical="center"/>
    </xf>
    <xf numFmtId="0" fontId="48" fillId="39" borderId="0">
      <alignment horizontal="right" vertical="center"/>
    </xf>
    <xf numFmtId="0" fontId="48" fillId="39" borderId="0">
      <alignment horizontal="left" vertical="center"/>
    </xf>
    <xf numFmtId="0" fontId="48" fillId="39" borderId="0">
      <alignment horizontal="left" vertical="center"/>
    </xf>
    <xf numFmtId="0" fontId="146" fillId="32" borderId="0">
      <alignment horizontal="left" vertical="center"/>
    </xf>
    <xf numFmtId="0" fontId="48" fillId="39" borderId="0">
      <alignment horizontal="left" vertical="top"/>
    </xf>
    <xf numFmtId="0" fontId="144" fillId="39" borderId="0">
      <alignment horizontal="left" vertical="center"/>
    </xf>
    <xf numFmtId="0" fontId="48" fillId="39" borderId="0">
      <alignment horizontal="left" vertical="top"/>
    </xf>
    <xf numFmtId="0" fontId="48" fillId="39" borderId="0">
      <alignment horizontal="left" vertical="top"/>
    </xf>
    <xf numFmtId="0" fontId="145" fillId="39" borderId="0">
      <alignment horizontal="left" vertical="center"/>
    </xf>
    <xf numFmtId="0" fontId="145" fillId="39" borderId="0">
      <alignment horizontal="left" vertical="top"/>
    </xf>
    <xf numFmtId="0" fontId="145" fillId="39" borderId="0">
      <alignment horizontal="left" vertical="center"/>
    </xf>
    <xf numFmtId="0" fontId="145" fillId="39" borderId="0">
      <alignment horizontal="left" vertical="center"/>
    </xf>
    <xf numFmtId="0" fontId="145" fillId="39" borderId="0">
      <alignment horizontal="left" vertical="center"/>
    </xf>
    <xf numFmtId="0" fontId="145" fillId="39" borderId="0">
      <alignment horizontal="left" vertical="center"/>
    </xf>
    <xf numFmtId="0" fontId="145" fillId="39" borderId="0">
      <alignment horizontal="left" vertical="center"/>
    </xf>
    <xf numFmtId="0" fontId="48" fillId="39" borderId="0">
      <alignment horizontal="left" vertical="top"/>
    </xf>
    <xf numFmtId="0" fontId="145" fillId="39" borderId="0">
      <alignment horizontal="left" vertical="top"/>
    </xf>
    <xf numFmtId="0" fontId="137" fillId="32" borderId="0">
      <alignment horizontal="center" vertical="center"/>
    </xf>
    <xf numFmtId="0" fontId="144" fillId="39" borderId="0">
      <alignment horizontal="left" vertical="center"/>
    </xf>
    <xf numFmtId="0" fontId="48" fillId="39" borderId="0">
      <alignment horizontal="left" vertical="top"/>
    </xf>
    <xf numFmtId="0" fontId="144" fillId="39" borderId="0">
      <alignment horizontal="left" vertical="center"/>
    </xf>
    <xf numFmtId="0" fontId="144" fillId="39" borderId="0">
      <alignment horizontal="left" vertical="center"/>
    </xf>
    <xf numFmtId="0" fontId="139" fillId="39" borderId="0">
      <alignment horizontal="center" vertical="center"/>
    </xf>
    <xf numFmtId="0" fontId="144" fillId="39" borderId="0">
      <alignment horizontal="left" vertical="top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44" fillId="39" borderId="0">
      <alignment horizontal="left" vertical="center"/>
    </xf>
    <xf numFmtId="0" fontId="144" fillId="39" borderId="0">
      <alignment horizontal="left" vertical="top"/>
    </xf>
    <xf numFmtId="0" fontId="137" fillId="32" borderId="0">
      <alignment horizontal="left" vertical="center"/>
    </xf>
    <xf numFmtId="0" fontId="48" fillId="39" borderId="0">
      <alignment horizontal="left" vertical="top"/>
    </xf>
    <xf numFmtId="0" fontId="9" fillId="39" borderId="0">
      <alignment horizontal="center" vertical="center"/>
    </xf>
    <xf numFmtId="0" fontId="48" fillId="39" borderId="0">
      <alignment horizontal="left" vertical="top"/>
    </xf>
    <xf numFmtId="0" fontId="48" fillId="39" borderId="0">
      <alignment horizontal="left" vertical="top"/>
    </xf>
    <xf numFmtId="0" fontId="139" fillId="39" borderId="0">
      <alignment horizontal="left" vertical="center"/>
    </xf>
    <xf numFmtId="0" fontId="9" fillId="39" borderId="0">
      <alignment horizontal="center" vertical="center"/>
    </xf>
    <xf numFmtId="0" fontId="139" fillId="39" borderId="0">
      <alignment horizontal="left" vertical="center"/>
    </xf>
    <xf numFmtId="0" fontId="139" fillId="39" borderId="0">
      <alignment horizontal="left" vertical="center"/>
    </xf>
    <xf numFmtId="0" fontId="139" fillId="39" borderId="0">
      <alignment horizontal="left" vertical="center"/>
    </xf>
    <xf numFmtId="0" fontId="139" fillId="39" borderId="0">
      <alignment horizontal="left" vertical="center"/>
    </xf>
    <xf numFmtId="0" fontId="139" fillId="39" borderId="0">
      <alignment horizontal="left" vertical="center"/>
    </xf>
    <xf numFmtId="0" fontId="48" fillId="39" borderId="0">
      <alignment horizontal="left" vertical="top"/>
    </xf>
    <xf numFmtId="0" fontId="9" fillId="39" borderId="0">
      <alignment horizontal="center" vertical="center"/>
    </xf>
    <xf numFmtId="0" fontId="137" fillId="32" borderId="0">
      <alignment horizontal="left" vertical="center"/>
    </xf>
    <xf numFmtId="0" fontId="9" fillId="39" borderId="0">
      <alignment horizontal="center" vertical="center"/>
    </xf>
    <xf numFmtId="0" fontId="144" fillId="39" borderId="0">
      <alignment horizontal="center" vertical="center"/>
    </xf>
    <xf numFmtId="0" fontId="9" fillId="39" borderId="0">
      <alignment horizontal="center" vertical="center"/>
    </xf>
    <xf numFmtId="0" fontId="9" fillId="39" borderId="0">
      <alignment horizontal="center" vertical="center"/>
    </xf>
    <xf numFmtId="0" fontId="139" fillId="39" borderId="0">
      <alignment horizontal="left" vertical="center"/>
    </xf>
    <xf numFmtId="0" fontId="144" fillId="39" borderId="0">
      <alignment horizontal="right" vertical="top"/>
    </xf>
    <xf numFmtId="0" fontId="139" fillId="39" borderId="0">
      <alignment horizontal="left" vertical="center"/>
    </xf>
    <xf numFmtId="0" fontId="139" fillId="39" borderId="0">
      <alignment horizontal="left" vertical="center"/>
    </xf>
    <xf numFmtId="0" fontId="139" fillId="39" borderId="0">
      <alignment horizontal="left" vertical="center"/>
    </xf>
    <xf numFmtId="0" fontId="139" fillId="39" borderId="0">
      <alignment horizontal="left" vertical="center"/>
    </xf>
    <xf numFmtId="0" fontId="139" fillId="39" borderId="0">
      <alignment horizontal="left" vertical="center"/>
    </xf>
    <xf numFmtId="0" fontId="9" fillId="39" borderId="0">
      <alignment horizontal="center" vertical="center"/>
    </xf>
    <xf numFmtId="0" fontId="144" fillId="39" borderId="0">
      <alignment horizontal="right" vertical="top"/>
    </xf>
    <xf numFmtId="0" fontId="137" fillId="32" borderId="0">
      <alignment horizontal="center" vertical="center"/>
    </xf>
    <xf numFmtId="0" fontId="144" fillId="39" borderId="0">
      <alignment horizontal="center" vertical="center"/>
    </xf>
    <xf numFmtId="0" fontId="139" fillId="39" borderId="0">
      <alignment horizontal="left" vertical="center"/>
    </xf>
    <xf numFmtId="0" fontId="144" fillId="39" borderId="0">
      <alignment horizontal="center" vertical="center"/>
    </xf>
    <xf numFmtId="0" fontId="144" fillId="39" borderId="0">
      <alignment horizontal="center" vertical="center"/>
    </xf>
    <xf numFmtId="0" fontId="139" fillId="39" borderId="0">
      <alignment horizontal="center" vertical="center"/>
    </xf>
    <xf numFmtId="0" fontId="144" fillId="39" borderId="0">
      <alignment horizontal="left" vertical="top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44" fillId="39" borderId="0">
      <alignment horizontal="center" vertical="center"/>
    </xf>
    <xf numFmtId="0" fontId="144" fillId="39" borderId="0">
      <alignment horizontal="left" vertical="top"/>
    </xf>
    <xf numFmtId="0" fontId="148" fillId="0" borderId="26">
      <alignment vertical="center"/>
    </xf>
    <xf numFmtId="4" fontId="76" fillId="42" borderId="27" applyNumberFormat="0" applyProtection="0">
      <alignment vertical="center"/>
    </xf>
    <xf numFmtId="4" fontId="149" fillId="46" borderId="27" applyNumberFormat="0" applyProtection="0">
      <alignment vertical="center"/>
    </xf>
    <xf numFmtId="4" fontId="76" fillId="46" borderId="27" applyNumberFormat="0" applyProtection="0">
      <alignment horizontal="left" vertical="center" indent="1"/>
    </xf>
    <xf numFmtId="0" fontId="76" fillId="46" borderId="27" applyNumberFormat="0" applyProtection="0">
      <alignment horizontal="left" vertical="top" indent="1"/>
    </xf>
    <xf numFmtId="4" fontId="76" fillId="47" borderId="0" applyNumberFormat="0" applyProtection="0">
      <alignment horizontal="left" vertical="center" indent="1"/>
    </xf>
    <xf numFmtId="4" fontId="127" fillId="15" borderId="27" applyNumberFormat="0" applyProtection="0">
      <alignment horizontal="right" vertical="center"/>
    </xf>
    <xf numFmtId="4" fontId="127" fillId="18" borderId="27" applyNumberFormat="0" applyProtection="0">
      <alignment horizontal="right" vertical="center"/>
    </xf>
    <xf numFmtId="4" fontId="127" fillId="26" borderId="27" applyNumberFormat="0" applyProtection="0">
      <alignment horizontal="right" vertical="center"/>
    </xf>
    <xf numFmtId="4" fontId="127" fillId="20" borderId="27" applyNumberFormat="0" applyProtection="0">
      <alignment horizontal="right" vertical="center"/>
    </xf>
    <xf numFmtId="4" fontId="127" fillId="24" borderId="27" applyNumberFormat="0" applyProtection="0">
      <alignment horizontal="right" vertical="center"/>
    </xf>
    <xf numFmtId="4" fontId="127" fillId="28" borderId="27" applyNumberFormat="0" applyProtection="0">
      <alignment horizontal="right" vertical="center"/>
    </xf>
    <xf numFmtId="4" fontId="127" fillId="27" borderId="27" applyNumberFormat="0" applyProtection="0">
      <alignment horizontal="right" vertical="center"/>
    </xf>
    <xf numFmtId="4" fontId="127" fillId="48" borderId="27" applyNumberFormat="0" applyProtection="0">
      <alignment horizontal="right" vertical="center"/>
    </xf>
    <xf numFmtId="4" fontId="127" fillId="19" borderId="27" applyNumberFormat="0" applyProtection="0">
      <alignment horizontal="right" vertical="center"/>
    </xf>
    <xf numFmtId="4" fontId="76" fillId="49" borderId="28" applyNumberFormat="0" applyProtection="0">
      <alignment horizontal="left" vertical="center" indent="1"/>
    </xf>
    <xf numFmtId="4" fontId="127" fillId="50" borderId="0" applyNumberFormat="0" applyProtection="0">
      <alignment horizontal="left" vertical="center" indent="1"/>
    </xf>
    <xf numFmtId="4" fontId="150" fillId="11" borderId="0" applyNumberFormat="0" applyProtection="0">
      <alignment horizontal="left" vertical="center" indent="1"/>
    </xf>
    <xf numFmtId="4" fontId="127" fillId="51" borderId="27" applyNumberFormat="0" applyProtection="0">
      <alignment horizontal="right" vertical="center"/>
    </xf>
    <xf numFmtId="4" fontId="48" fillId="50" borderId="0" applyNumberFormat="0" applyProtection="0">
      <alignment horizontal="left" vertical="center" indent="1"/>
    </xf>
    <xf numFmtId="4" fontId="48" fillId="47" borderId="0" applyNumberFormat="0" applyProtection="0">
      <alignment horizontal="left" vertical="center" indent="1"/>
    </xf>
    <xf numFmtId="0" fontId="5" fillId="11" borderId="27" applyNumberFormat="0" applyProtection="0">
      <alignment horizontal="left" vertical="center" indent="1"/>
    </xf>
    <xf numFmtId="0" fontId="5" fillId="11" borderId="27" applyNumberFormat="0" applyProtection="0">
      <alignment horizontal="left" vertical="top" indent="1"/>
    </xf>
    <xf numFmtId="0" fontId="5" fillId="47" borderId="27" applyNumberFormat="0" applyProtection="0">
      <alignment horizontal="left" vertical="center" indent="1"/>
    </xf>
    <xf numFmtId="0" fontId="5" fillId="47" borderId="27" applyNumberFormat="0" applyProtection="0">
      <alignment horizontal="left" vertical="top" indent="1"/>
    </xf>
    <xf numFmtId="0" fontId="5" fillId="52" borderId="27" applyNumberFormat="0" applyProtection="0">
      <alignment horizontal="left" vertical="center" indent="1"/>
    </xf>
    <xf numFmtId="0" fontId="5" fillId="52" borderId="27" applyNumberFormat="0" applyProtection="0">
      <alignment horizontal="left" vertical="top" indent="1"/>
    </xf>
    <xf numFmtId="0" fontId="5" fillId="53" borderId="27" applyNumberFormat="0" applyProtection="0">
      <alignment horizontal="left" vertical="center" indent="1"/>
    </xf>
    <xf numFmtId="0" fontId="5" fillId="53" borderId="27" applyNumberFormat="0" applyProtection="0">
      <alignment horizontal="left" vertical="top" indent="1"/>
    </xf>
    <xf numFmtId="4" fontId="127" fillId="40" borderId="27" applyNumberFormat="0" applyProtection="0">
      <alignment vertical="center"/>
    </xf>
    <xf numFmtId="4" fontId="151" fillId="40" borderId="27" applyNumberFormat="0" applyProtection="0">
      <alignment vertical="center"/>
    </xf>
    <xf numFmtId="4" fontId="127" fillId="40" borderId="27" applyNumberFormat="0" applyProtection="0">
      <alignment horizontal="left" vertical="center" indent="1"/>
    </xf>
    <xf numFmtId="0" fontId="127" fillId="40" borderId="27" applyNumberFormat="0" applyProtection="0">
      <alignment horizontal="left" vertical="top" indent="1"/>
    </xf>
    <xf numFmtId="4" fontId="127" fillId="50" borderId="27" applyNumberFormat="0" applyProtection="0">
      <alignment horizontal="right" vertical="center"/>
    </xf>
    <xf numFmtId="4" fontId="151" fillId="50" borderId="27" applyNumberFormat="0" applyProtection="0">
      <alignment horizontal="right" vertical="center"/>
    </xf>
    <xf numFmtId="4" fontId="127" fillId="51" borderId="27" applyNumberFormat="0" applyProtection="0">
      <alignment horizontal="left" vertical="center" indent="1"/>
    </xf>
    <xf numFmtId="0" fontId="127" fillId="47" borderId="27" applyNumberFormat="0" applyProtection="0">
      <alignment horizontal="left" vertical="top" indent="1"/>
    </xf>
    <xf numFmtId="4" fontId="152" fillId="54" borderId="0" applyNumberFormat="0" applyProtection="0">
      <alignment horizontal="left" vertical="center" indent="1"/>
    </xf>
    <xf numFmtId="4" fontId="153" fillId="50" borderId="27" applyNumberFormat="0" applyProtection="0">
      <alignment horizontal="right" vertical="center"/>
    </xf>
    <xf numFmtId="0" fontId="5" fillId="0" borderId="0" applyNumberFormat="0" applyFont="0" applyFill="0" applyBorder="0" applyAlignment="0" applyProtection="0"/>
    <xf numFmtId="0" fontId="154" fillId="0" borderId="29"/>
    <xf numFmtId="0" fontId="39" fillId="4" borderId="0">
      <alignment horizontal="left" vertical="center"/>
    </xf>
    <xf numFmtId="0" fontId="155" fillId="55" borderId="0"/>
    <xf numFmtId="49" fontId="156" fillId="55" borderId="0"/>
    <xf numFmtId="49" fontId="157" fillId="55" borderId="30"/>
    <xf numFmtId="49" fontId="157" fillId="55" borderId="0"/>
    <xf numFmtId="0" fontId="155" fillId="39" borderId="30">
      <protection locked="0"/>
    </xf>
    <xf numFmtId="0" fontId="155" fillId="55" borderId="0"/>
    <xf numFmtId="0" fontId="157" fillId="56" borderId="0"/>
    <xf numFmtId="0" fontId="157" fillId="57" borderId="0"/>
    <xf numFmtId="0" fontId="157" fillId="58" borderId="0"/>
    <xf numFmtId="0" fontId="81" fillId="0" borderId="0" applyFill="0" applyBorder="0" applyAlignment="0" applyProtection="0"/>
    <xf numFmtId="0" fontId="69" fillId="0" borderId="0" applyNumberFormat="0" applyFill="0" applyBorder="0" applyAlignment="0" applyProtection="0">
      <alignment horizontal="center"/>
    </xf>
    <xf numFmtId="0" fontId="43" fillId="0" borderId="0"/>
    <xf numFmtId="0" fontId="43" fillId="0" borderId="0"/>
    <xf numFmtId="0" fontId="44" fillId="0" borderId="0"/>
    <xf numFmtId="0" fontId="38" fillId="5" borderId="0">
      <alignment horizontal="left" vertical="center"/>
    </xf>
    <xf numFmtId="0" fontId="112" fillId="0" borderId="0"/>
    <xf numFmtId="0" fontId="40" fillId="6" borderId="0">
      <alignment horizontal="center" vertical="center"/>
    </xf>
    <xf numFmtId="40" fontId="158" fillId="0" borderId="0" applyBorder="0">
      <alignment horizontal="right"/>
    </xf>
    <xf numFmtId="0" fontId="159" fillId="0" borderId="0" applyBorder="0" applyProtection="0">
      <alignment vertical="center"/>
    </xf>
    <xf numFmtId="0" fontId="159" fillId="0" borderId="5" applyBorder="0" applyProtection="0">
      <alignment horizontal="right" vertical="center"/>
    </xf>
    <xf numFmtId="0" fontId="160" fillId="59" borderId="0" applyBorder="0" applyProtection="0">
      <alignment horizontal="centerContinuous" vertical="center"/>
    </xf>
    <xf numFmtId="0" fontId="160" fillId="60" borderId="5" applyBorder="0" applyProtection="0">
      <alignment horizontal="centerContinuous" vertical="center"/>
    </xf>
    <xf numFmtId="0" fontId="108" fillId="0" borderId="0"/>
    <xf numFmtId="0" fontId="124" fillId="0" borderId="0"/>
    <xf numFmtId="0" fontId="161" fillId="0" borderId="0" applyFill="0" applyBorder="0" applyProtection="0">
      <alignment horizontal="left"/>
    </xf>
    <xf numFmtId="0" fontId="104" fillId="0" borderId="31" applyFill="0" applyBorder="0" applyProtection="0">
      <alignment horizontal="left" vertical="top"/>
    </xf>
    <xf numFmtId="0" fontId="162" fillId="0" borderId="0">
      <alignment horizontal="centerContinuous"/>
    </xf>
    <xf numFmtId="3" fontId="5" fillId="0" borderId="0"/>
    <xf numFmtId="0" fontId="163" fillId="0" borderId="0"/>
    <xf numFmtId="0" fontId="164" fillId="0" borderId="0"/>
    <xf numFmtId="0" fontId="11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9" fillId="32" borderId="0">
      <alignment vertical="center"/>
    </xf>
    <xf numFmtId="193" fontId="153" fillId="0" borderId="0" applyNumberFormat="0" applyFill="0" applyBorder="0" applyAlignment="0" applyProtection="0"/>
    <xf numFmtId="0" fontId="42" fillId="0" borderId="0">
      <alignment horizontal="center" vertical="center"/>
    </xf>
    <xf numFmtId="0" fontId="23" fillId="0" borderId="32" applyNumberFormat="0" applyFill="0" applyAlignment="0" applyProtection="0"/>
    <xf numFmtId="0" fontId="76" fillId="26" borderId="0">
      <alignment vertical="center"/>
    </xf>
    <xf numFmtId="0" fontId="165" fillId="26" borderId="0"/>
    <xf numFmtId="0" fontId="166" fillId="26" borderId="0">
      <alignment horizontal="right" vertical="center"/>
    </xf>
    <xf numFmtId="43" fontId="5" fillId="0" borderId="0" applyFont="0" applyFill="0" applyBorder="0" applyAlignment="0" applyProtection="0"/>
    <xf numFmtId="0" fontId="167" fillId="0" borderId="0"/>
    <xf numFmtId="0" fontId="59" fillId="0" borderId="0" applyAlignment="0"/>
    <xf numFmtId="0" fontId="168" fillId="0" borderId="0"/>
    <xf numFmtId="0" fontId="142" fillId="0" borderId="0">
      <alignment horizontal="fill"/>
    </xf>
    <xf numFmtId="0" fontId="50" fillId="0" borderId="0"/>
    <xf numFmtId="0" fontId="7" fillId="0" borderId="0"/>
    <xf numFmtId="218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0" fontId="7" fillId="0" borderId="0"/>
    <xf numFmtId="173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220" fontId="57" fillId="0" borderId="0" applyFont="0" applyFill="0" applyBorder="0" applyAlignment="0" applyProtection="0"/>
    <xf numFmtId="221" fontId="57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0" fillId="19" borderId="0" applyNumberFormat="0" applyBorder="0" applyAlignment="0" applyProtection="0"/>
    <xf numFmtId="0" fontId="67" fillId="0" borderId="0" applyNumberFormat="0" applyFont="0" applyFill="0" applyBorder="0" applyProtection="0">
      <alignment horizontal="center" vertical="center" wrapText="1"/>
    </xf>
    <xf numFmtId="222" fontId="5" fillId="0" borderId="0" applyFont="0" applyFill="0" applyBorder="0" applyAlignment="0" applyProtection="0"/>
    <xf numFmtId="223" fontId="67" fillId="0" borderId="0" applyFont="0" applyFill="0" applyBorder="0" applyAlignment="0" applyProtection="0"/>
    <xf numFmtId="0" fontId="169" fillId="0" borderId="5" applyBorder="0" applyProtection="0">
      <alignment horizontal="right"/>
    </xf>
    <xf numFmtId="224" fontId="94" fillId="0" borderId="13" applyFont="0" applyFill="0" applyBorder="0" applyAlignment="0">
      <alignment horizontal="centerContinuous"/>
    </xf>
    <xf numFmtId="225" fontId="170" fillId="0" borderId="13" applyFont="0" applyFill="0" applyBorder="0" applyAlignment="0">
      <alignment horizontal="centerContinuous"/>
    </xf>
    <xf numFmtId="226" fontId="81" fillId="0" borderId="0" applyFont="0" applyFill="0" applyBorder="0" applyAlignment="0" applyProtection="0"/>
    <xf numFmtId="227" fontId="50" fillId="0" borderId="0" applyFont="0" applyFill="0" applyBorder="0" applyAlignment="0" applyProtection="0"/>
    <xf numFmtId="0" fontId="203" fillId="76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203" fillId="77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203" fillId="78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203" fillId="79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203" fillId="80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203" fillId="81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197" fontId="32" fillId="0" borderId="33">
      <protection locked="0"/>
    </xf>
    <xf numFmtId="0" fontId="204" fillId="82" borderId="43" applyNumberFormat="0" applyAlignment="0" applyProtection="0"/>
    <xf numFmtId="0" fontId="17" fillId="17" borderId="7" applyNumberFormat="0" applyAlignment="0" applyProtection="0"/>
    <xf numFmtId="0" fontId="17" fillId="17" borderId="7" applyNumberFormat="0" applyAlignment="0" applyProtection="0"/>
    <xf numFmtId="3" fontId="171" fillId="0" borderId="0">
      <alignment horizontal="center" vertical="center" textRotation="90" wrapText="1"/>
    </xf>
    <xf numFmtId="0" fontId="205" fillId="83" borderId="44" applyNumberFormat="0" applyAlignment="0" applyProtection="0"/>
    <xf numFmtId="0" fontId="18" fillId="2" borderId="25" applyNumberFormat="0" applyAlignment="0" applyProtection="0"/>
    <xf numFmtId="0" fontId="18" fillId="2" borderId="25" applyNumberFormat="0" applyAlignment="0" applyProtection="0"/>
    <xf numFmtId="0" fontId="206" fillId="83" borderId="43" applyNumberFormat="0" applyAlignment="0" applyProtection="0"/>
    <xf numFmtId="0" fontId="19" fillId="2" borderId="7" applyNumberFormat="0" applyAlignment="0" applyProtection="0"/>
    <xf numFmtId="0" fontId="19" fillId="2" borderId="7" applyNumberFormat="0" applyAlignment="0" applyProtection="0"/>
    <xf numFmtId="0" fontId="207" fillId="0" borderId="0" applyNumberFormat="0" applyFill="0" applyBorder="0" applyAlignment="0" applyProtection="0">
      <alignment vertical="top"/>
      <protection locked="0"/>
    </xf>
    <xf numFmtId="0" fontId="172" fillId="0" borderId="0" applyNumberFormat="0" applyFill="0" applyBorder="0" applyAlignment="0" applyProtection="0">
      <alignment vertical="top"/>
      <protection locked="0"/>
    </xf>
    <xf numFmtId="0" fontId="173" fillId="0" borderId="0" applyNumberFormat="0" applyFill="0" applyBorder="0" applyAlignment="0" applyProtection="0">
      <alignment vertical="top"/>
      <protection locked="0"/>
    </xf>
    <xf numFmtId="0" fontId="208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4" fillId="0" borderId="34" applyNumberFormat="0" applyFill="0" applyBorder="0" applyProtection="0">
      <alignment horizontal="right" vertical="center"/>
    </xf>
    <xf numFmtId="14" fontId="174" fillId="0" borderId="0"/>
    <xf numFmtId="228" fontId="175" fillId="33" borderId="0" applyFont="0" applyFill="0" applyBorder="0" applyAlignment="0" applyProtection="0">
      <alignment horizontal="right"/>
    </xf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229" fontId="176" fillId="0" borderId="35">
      <alignment horizontal="center" vertical="center" wrapText="1"/>
    </xf>
    <xf numFmtId="0" fontId="209" fillId="0" borderId="45" applyNumberFormat="0" applyFill="0" applyAlignment="0" applyProtection="0"/>
    <xf numFmtId="0" fontId="20" fillId="0" borderId="17" applyNumberFormat="0" applyFill="0" applyAlignment="0" applyProtection="0"/>
    <xf numFmtId="0" fontId="20" fillId="0" borderId="17" applyNumberFormat="0" applyFill="0" applyAlignment="0" applyProtection="0"/>
    <xf numFmtId="0" fontId="210" fillId="0" borderId="46" applyNumberFormat="0" applyFill="0" applyAlignment="0" applyProtection="0"/>
    <xf numFmtId="0" fontId="21" fillId="0" borderId="18" applyNumberFormat="0" applyFill="0" applyAlignment="0" applyProtection="0"/>
    <xf numFmtId="0" fontId="21" fillId="0" borderId="18" applyNumberFormat="0" applyFill="0" applyAlignment="0" applyProtection="0"/>
    <xf numFmtId="0" fontId="211" fillId="0" borderId="47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1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77" fillId="0" borderId="0">
      <alignment vertical="top"/>
    </xf>
    <xf numFmtId="3" fontId="178" fillId="61" borderId="36">
      <alignment horizontal="left"/>
    </xf>
    <xf numFmtId="3" fontId="179" fillId="61" borderId="36">
      <alignment horizontal="left"/>
    </xf>
    <xf numFmtId="0" fontId="180" fillId="0" borderId="37" applyBorder="0">
      <alignment horizontal="center" vertical="center" wrapText="1"/>
    </xf>
    <xf numFmtId="197" fontId="181" fillId="62" borderId="33"/>
    <xf numFmtId="0" fontId="182" fillId="0" borderId="0"/>
    <xf numFmtId="4" fontId="183" fillId="46" borderId="12" applyBorder="0">
      <alignment horizontal="right"/>
    </xf>
    <xf numFmtId="0" fontId="212" fillId="0" borderId="48" applyNumberFormat="0" applyFill="0" applyAlignment="0" applyProtection="0"/>
    <xf numFmtId="0" fontId="23" fillId="0" borderId="32" applyNumberFormat="0" applyFill="0" applyAlignment="0" applyProtection="0"/>
    <xf numFmtId="0" fontId="23" fillId="0" borderId="32" applyNumberFormat="0" applyFill="0" applyAlignment="0" applyProtection="0"/>
    <xf numFmtId="0" fontId="184" fillId="0" borderId="12">
      <alignment horizontal="left" vertical="top" indent="1"/>
    </xf>
    <xf numFmtId="0" fontId="12" fillId="0" borderId="12">
      <alignment horizontal="left" wrapText="1" indent="4"/>
    </xf>
    <xf numFmtId="0" fontId="213" fillId="84" borderId="49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85" fillId="0" borderId="0">
      <alignment vertical="top"/>
    </xf>
    <xf numFmtId="230" fontId="186" fillId="0" borderId="0"/>
    <xf numFmtId="0" fontId="187" fillId="39" borderId="0" applyFill="0"/>
    <xf numFmtId="0" fontId="215" fillId="85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5" fillId="0" borderId="0"/>
    <xf numFmtId="0" fontId="5" fillId="0" borderId="0"/>
    <xf numFmtId="0" fontId="202" fillId="0" borderId="0"/>
    <xf numFmtId="0" fontId="202" fillId="0" borderId="0"/>
    <xf numFmtId="0" fontId="1" fillId="0" borderId="0"/>
    <xf numFmtId="0" fontId="202" fillId="0" borderId="0"/>
    <xf numFmtId="0" fontId="202" fillId="0" borderId="0"/>
    <xf numFmtId="0" fontId="1" fillId="0" borderId="0"/>
    <xf numFmtId="0" fontId="6" fillId="0" borderId="0"/>
    <xf numFmtId="0" fontId="202" fillId="0" borderId="0"/>
    <xf numFmtId="0" fontId="6" fillId="0" borderId="0"/>
    <xf numFmtId="0" fontId="6" fillId="0" borderId="0"/>
    <xf numFmtId="0" fontId="201" fillId="0" borderId="0"/>
    <xf numFmtId="0" fontId="201" fillId="0" borderId="0"/>
    <xf numFmtId="0" fontId="202" fillId="0" borderId="0"/>
    <xf numFmtId="0" fontId="5" fillId="0" borderId="0"/>
    <xf numFmtId="0" fontId="201" fillId="0" borderId="0"/>
    <xf numFmtId="0" fontId="32" fillId="0" borderId="0"/>
    <xf numFmtId="0" fontId="1" fillId="0" borderId="0"/>
    <xf numFmtId="0" fontId="32" fillId="0" borderId="0"/>
    <xf numFmtId="0" fontId="32" fillId="0" borderId="0"/>
    <xf numFmtId="0" fontId="5" fillId="0" borderId="0" applyNumberFormat="0" applyFont="0" applyFill="0" applyBorder="0" applyAlignment="0" applyProtection="0"/>
    <xf numFmtId="0" fontId="6" fillId="0" borderId="0"/>
    <xf numFmtId="0" fontId="32" fillId="0" borderId="0"/>
    <xf numFmtId="0" fontId="32" fillId="0" borderId="0"/>
    <xf numFmtId="0" fontId="1" fillId="0" borderId="0"/>
    <xf numFmtId="0" fontId="6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20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3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202" fillId="0" borderId="0"/>
    <xf numFmtId="0" fontId="202" fillId="0" borderId="0"/>
    <xf numFmtId="0" fontId="202" fillId="0" borderId="0"/>
    <xf numFmtId="0" fontId="1" fillId="0" borderId="0"/>
    <xf numFmtId="0" fontId="5" fillId="0" borderId="0"/>
    <xf numFmtId="0" fontId="202" fillId="0" borderId="0"/>
    <xf numFmtId="0" fontId="5" fillId="0" borderId="0"/>
    <xf numFmtId="0" fontId="1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1" fillId="0" borderId="0"/>
    <xf numFmtId="0" fontId="32" fillId="0" borderId="0"/>
    <xf numFmtId="0" fontId="5" fillId="0" borderId="0"/>
    <xf numFmtId="0" fontId="5" fillId="0" borderId="0"/>
    <xf numFmtId="0" fontId="32" fillId="0" borderId="0"/>
    <xf numFmtId="0" fontId="5" fillId="0" borderId="0"/>
    <xf numFmtId="0" fontId="32" fillId="0" borderId="0"/>
    <xf numFmtId="0" fontId="5" fillId="0" borderId="0"/>
    <xf numFmtId="0" fontId="5" fillId="0" borderId="0"/>
    <xf numFmtId="0" fontId="5" fillId="0" borderId="0"/>
    <xf numFmtId="0" fontId="74" fillId="0" borderId="0">
      <alignment vertical="center" wrapText="1"/>
    </xf>
    <xf numFmtId="0" fontId="216" fillId="86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1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5" fillId="5" borderId="24" applyNumberFormat="0" applyFont="0" applyAlignment="0" applyProtection="0"/>
    <xf numFmtId="0" fontId="5" fillId="5" borderId="24" applyNumberFormat="0" applyFont="0" applyAlignment="0" applyProtection="0"/>
    <xf numFmtId="0" fontId="202" fillId="87" borderId="50" applyNumberFormat="0" applyFont="0" applyAlignment="0" applyProtection="0"/>
    <xf numFmtId="0" fontId="202" fillId="87" borderId="50" applyNumberFormat="0" applyFont="0" applyAlignment="0" applyProtection="0"/>
    <xf numFmtId="231" fontId="188" fillId="46" borderId="0" applyFont="0" applyFill="0" applyBorder="0" applyAlignment="0" applyProtection="0">
      <alignment horizontal="right"/>
    </xf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8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0" fillId="0" borderId="0" applyNumberFormat="0" applyFill="0" applyBorder="0" applyAlignment="0" applyProtection="0"/>
    <xf numFmtId="0" fontId="191" fillId="0" borderId="38" applyNumberFormat="0" applyFont="0" applyAlignment="0">
      <alignment horizontal="center" vertical="center"/>
    </xf>
    <xf numFmtId="0" fontId="218" fillId="0" borderId="5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192" fillId="0" borderId="0" applyNumberFormat="0" applyFont="0" applyBorder="0" applyAlignment="0">
      <alignment horizontal="center"/>
    </xf>
    <xf numFmtId="0" fontId="4" fillId="0" borderId="0"/>
    <xf numFmtId="0" fontId="4" fillId="0" borderId="0"/>
    <xf numFmtId="0" fontId="57" fillId="0" borderId="0" applyNumberFormat="0" applyFont="0" applyFill="0" applyBorder="0" applyAlignment="0" applyProtection="0">
      <alignment vertical="top"/>
    </xf>
    <xf numFmtId="0" fontId="57" fillId="0" borderId="0" applyNumberFormat="0" applyFont="0" applyFill="0" applyBorder="0" applyAlignment="0" applyProtection="0">
      <alignment vertical="top"/>
    </xf>
    <xf numFmtId="0" fontId="6" fillId="0" borderId="0"/>
    <xf numFmtId="0" fontId="6" fillId="0" borderId="0"/>
    <xf numFmtId="49" fontId="193" fillId="0" borderId="0"/>
    <xf numFmtId="49" fontId="194" fillId="0" borderId="0">
      <alignment vertical="top"/>
    </xf>
    <xf numFmtId="0" fontId="32" fillId="0" borderId="34" applyBorder="0" applyAlignment="0">
      <alignment horizontal="left" wrapText="1"/>
    </xf>
    <xf numFmtId="0" fontId="195" fillId="0" borderId="0"/>
    <xf numFmtId="0" fontId="21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232" fontId="196" fillId="0" borderId="0"/>
    <xf numFmtId="233" fontId="129" fillId="0" borderId="0"/>
    <xf numFmtId="234" fontId="197" fillId="33" borderId="12" applyFont="0" applyFill="0" applyBorder="0" applyAlignment="0" applyProtection="0"/>
    <xf numFmtId="229" fontId="198" fillId="0" borderId="39" applyFont="0" applyFill="0" applyBorder="0" applyAlignment="0" applyProtection="0">
      <alignment horizontal="center"/>
    </xf>
    <xf numFmtId="235" fontId="94" fillId="0" borderId="12" applyFont="0" applyFill="0" applyBorder="0" applyAlignment="0" applyProtection="0">
      <alignment wrapText="1"/>
    </xf>
    <xf numFmtId="236" fontId="199" fillId="0" borderId="34" applyFont="0" applyFill="0" applyBorder="0" applyAlignment="0" applyProtection="0">
      <alignment wrapText="1"/>
    </xf>
    <xf numFmtId="237" fontId="54" fillId="0" borderId="0" applyFont="0" applyFill="0" applyBorder="0" applyAlignment="0" applyProtection="0"/>
    <xf numFmtId="3" fontId="200" fillId="0" borderId="34" applyFont="0" applyBorder="0">
      <alignment horizontal="right"/>
      <protection locked="0"/>
    </xf>
    <xf numFmtId="238" fontId="54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84" fontId="5" fillId="0" borderId="0" applyFont="0" applyFill="0" applyBorder="0" applyAlignment="0" applyProtection="0"/>
    <xf numFmtId="169" fontId="6" fillId="0" borderId="0" applyFont="0" applyFill="0" applyBorder="0" applyAlignment="0" applyProtection="0"/>
    <xf numFmtId="3" fontId="13" fillId="0" borderId="0" applyFont="0" applyFill="0" applyBorder="0" applyAlignment="0" applyProtection="0"/>
    <xf numFmtId="4" fontId="183" fillId="61" borderId="0" applyBorder="0">
      <alignment horizontal="right"/>
    </xf>
    <xf numFmtId="4" fontId="183" fillId="61" borderId="12" applyFont="0" applyBorder="0">
      <alignment horizontal="right"/>
    </xf>
    <xf numFmtId="0" fontId="220" fillId="88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49" fillId="0" borderId="0">
      <protection locked="0"/>
    </xf>
    <xf numFmtId="0" fontId="12" fillId="0" borderId="12">
      <alignment horizontal="center" vertical="center" wrapText="1"/>
    </xf>
    <xf numFmtId="49" fontId="73" fillId="0" borderId="12" applyNumberFormat="0" applyFill="0" applyAlignment="0" applyProtection="0"/>
  </cellStyleXfs>
  <cellXfs count="372">
    <xf numFmtId="0" fontId="0" fillId="0" borderId="0" xfId="0"/>
    <xf numFmtId="0" fontId="3" fillId="0" borderId="12" xfId="0" applyFont="1" applyFill="1" applyBorder="1" applyAlignment="1">
      <alignment horizontal="center" vertical="center" wrapText="1"/>
    </xf>
    <xf numFmtId="4" fontId="2" fillId="0" borderId="1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Fill="1" applyAlignment="1">
      <alignment vertical="center"/>
    </xf>
    <xf numFmtId="0" fontId="221" fillId="0" borderId="0" xfId="0" applyFont="1" applyAlignment="1">
      <alignment vertical="center"/>
    </xf>
    <xf numFmtId="4" fontId="221" fillId="0" borderId="0" xfId="0" applyNumberFormat="1" applyFont="1" applyFill="1" applyAlignment="1">
      <alignment horizontal="center" vertical="center"/>
    </xf>
    <xf numFmtId="4" fontId="221" fillId="0" borderId="0" xfId="0" applyNumberFormat="1" applyFont="1" applyAlignment="1">
      <alignment vertical="center"/>
    </xf>
    <xf numFmtId="0" fontId="2" fillId="0" borderId="12" xfId="0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/>
    </xf>
    <xf numFmtId="0" fontId="2" fillId="0" borderId="0" xfId="0" applyFont="1" applyFill="1" applyAlignment="1">
      <alignment horizontal="right" vertical="center"/>
    </xf>
    <xf numFmtId="4" fontId="221" fillId="0" borderId="0" xfId="0" applyNumberFormat="1" applyFont="1" applyAlignment="1">
      <alignment horizontal="right" vertical="center"/>
    </xf>
    <xf numFmtId="0" fontId="222" fillId="0" borderId="12" xfId="0" applyFont="1" applyFill="1" applyBorder="1" applyAlignment="1">
      <alignment horizontal="center" vertical="center" wrapText="1"/>
    </xf>
    <xf numFmtId="0" fontId="223" fillId="0" borderId="12" xfId="0" applyFont="1" applyBorder="1" applyAlignment="1">
      <alignment vertical="center"/>
    </xf>
    <xf numFmtId="0" fontId="223" fillId="0" borderId="0" xfId="0" applyFont="1" applyAlignment="1">
      <alignment vertical="center"/>
    </xf>
    <xf numFmtId="0" fontId="223" fillId="0" borderId="0" xfId="0" applyFont="1" applyAlignment="1">
      <alignment horizontal="left" vertical="center"/>
    </xf>
    <xf numFmtId="0" fontId="223" fillId="0" borderId="0" xfId="0" applyFont="1" applyFill="1" applyAlignment="1">
      <alignment vertical="center"/>
    </xf>
    <xf numFmtId="4" fontId="223" fillId="0" borderId="0" xfId="0" applyNumberFormat="1" applyFont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4" fontId="223" fillId="0" borderId="0" xfId="0" applyNumberFormat="1" applyFont="1" applyAlignment="1">
      <alignment vertical="center"/>
    </xf>
    <xf numFmtId="0" fontId="223" fillId="0" borderId="12" xfId="0" applyFont="1" applyBorder="1" applyAlignment="1">
      <alignment horizontal="left" vertical="center"/>
    </xf>
    <xf numFmtId="0" fontId="7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224" fillId="0" borderId="0" xfId="0" applyFont="1" applyAlignment="1">
      <alignment vertical="center"/>
    </xf>
    <xf numFmtId="2" fontId="7" fillId="0" borderId="0" xfId="0" applyNumberFormat="1" applyFont="1" applyFill="1" applyAlignment="1">
      <alignment vertical="center"/>
    </xf>
    <xf numFmtId="2" fontId="8" fillId="0" borderId="0" xfId="0" applyNumberFormat="1" applyFont="1" applyFill="1" applyAlignment="1">
      <alignment vertical="center"/>
    </xf>
    <xf numFmtId="2" fontId="7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221" fillId="0" borderId="0" xfId="0" applyFont="1" applyAlignment="1">
      <alignment vertical="center" wrapText="1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 wrapText="1"/>
    </xf>
    <xf numFmtId="0" fontId="22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226" fillId="0" borderId="0" xfId="0" applyFont="1" applyAlignment="1">
      <alignment vertical="center"/>
    </xf>
    <xf numFmtId="4" fontId="10" fillId="0" borderId="0" xfId="0" applyNumberFormat="1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Fill="1" applyAlignment="1">
      <alignment vertical="center"/>
    </xf>
    <xf numFmtId="0" fontId="7" fillId="0" borderId="0" xfId="0" applyFont="1" applyFill="1" applyAlignment="1">
      <alignment horizontal="left" vertical="center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Alignment="1">
      <alignment vertical="center" wrapText="1"/>
    </xf>
    <xf numFmtId="0" fontId="7" fillId="0" borderId="0" xfId="0" applyFont="1" applyAlignment="1">
      <alignment vertical="center" wrapText="1"/>
    </xf>
    <xf numFmtId="0" fontId="226" fillId="0" borderId="0" xfId="0" applyFont="1" applyAlignment="1">
      <alignment horizontal="left" vertical="center"/>
    </xf>
    <xf numFmtId="0" fontId="226" fillId="0" borderId="0" xfId="0" applyFont="1" applyFill="1" applyAlignment="1">
      <alignment vertical="center"/>
    </xf>
    <xf numFmtId="4" fontId="3" fillId="0" borderId="40" xfId="3055" applyNumberFormat="1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 wrapText="1"/>
    </xf>
    <xf numFmtId="0" fontId="227" fillId="89" borderId="12" xfId="0" applyFont="1" applyFill="1" applyBorder="1" applyAlignment="1">
      <alignment horizontal="center" vertical="center" wrapText="1"/>
    </xf>
    <xf numFmtId="0" fontId="221" fillId="0" borderId="12" xfId="0" applyFont="1" applyFill="1" applyBorder="1" applyAlignment="1">
      <alignment horizontal="center" vertical="center"/>
    </xf>
    <xf numFmtId="0" fontId="223" fillId="0" borderId="12" xfId="0" applyFont="1" applyBorder="1" applyAlignment="1">
      <alignment horizontal="center" vertical="center" wrapText="1"/>
    </xf>
    <xf numFmtId="0" fontId="221" fillId="0" borderId="0" xfId="0" applyFont="1" applyAlignment="1">
      <alignment horizontal="left" vertical="center"/>
    </xf>
    <xf numFmtId="0" fontId="7" fillId="0" borderId="0" xfId="0" applyFont="1" applyFill="1" applyAlignment="1">
      <alignment horizontal="center" vertical="center"/>
    </xf>
    <xf numFmtId="0" fontId="221" fillId="0" borderId="0" xfId="0" applyFont="1" applyAlignment="1">
      <alignment horizontal="center" vertical="center"/>
    </xf>
    <xf numFmtId="0" fontId="223" fillId="0" borderId="0" xfId="0" applyFont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25" fillId="0" borderId="0" xfId="0" applyFont="1" applyAlignment="1">
      <alignment horizontal="center" vertical="center"/>
    </xf>
    <xf numFmtId="0" fontId="226" fillId="0" borderId="0" xfId="0" applyFont="1" applyAlignment="1">
      <alignment horizontal="center" vertical="center"/>
    </xf>
    <xf numFmtId="0" fontId="228" fillId="0" borderId="0" xfId="0" applyFont="1" applyFill="1" applyAlignment="1">
      <alignment vertical="center"/>
    </xf>
    <xf numFmtId="0" fontId="0" fillId="0" borderId="0" xfId="0" applyFill="1" applyAlignment="1">
      <alignment horizontal="left" vertical="center"/>
    </xf>
    <xf numFmtId="0" fontId="0" fillId="0" borderId="0" xfId="0" applyFill="1" applyAlignment="1">
      <alignment horizontal="right" vertical="center"/>
    </xf>
    <xf numFmtId="0" fontId="224" fillId="0" borderId="0" xfId="0" applyFont="1" applyFill="1" applyAlignment="1">
      <alignment vertical="center"/>
    </xf>
    <xf numFmtId="0" fontId="221" fillId="0" borderId="0" xfId="0" applyFont="1" applyFill="1" applyAlignment="1">
      <alignment vertical="center"/>
    </xf>
    <xf numFmtId="0" fontId="223" fillId="0" borderId="0" xfId="0" applyFont="1" applyFill="1" applyAlignment="1">
      <alignment horizontal="left" vertical="center"/>
    </xf>
    <xf numFmtId="0" fontId="221" fillId="0" borderId="0" xfId="0" applyFont="1" applyFill="1" applyAlignment="1">
      <alignment vertical="center" wrapText="1"/>
    </xf>
    <xf numFmtId="4" fontId="221" fillId="0" borderId="0" xfId="0" applyNumberFormat="1" applyFont="1" applyFill="1" applyAlignment="1">
      <alignment horizontal="right" vertical="center"/>
    </xf>
    <xf numFmtId="4" fontId="221" fillId="0" borderId="0" xfId="0" applyNumberFormat="1" applyFont="1" applyFill="1" applyAlignment="1">
      <alignment vertical="center"/>
    </xf>
    <xf numFmtId="0" fontId="225" fillId="0" borderId="0" xfId="0" applyFont="1" applyFill="1" applyAlignment="1">
      <alignment vertical="center"/>
    </xf>
    <xf numFmtId="0" fontId="225" fillId="0" borderId="0" xfId="0" applyFont="1" applyFill="1"/>
    <xf numFmtId="0" fontId="10" fillId="0" borderId="0" xfId="0" applyFont="1" applyFill="1" applyAlignment="1">
      <alignment horizontal="left" vertical="center"/>
    </xf>
    <xf numFmtId="0" fontId="221" fillId="0" borderId="0" xfId="0" applyFont="1" applyFill="1" applyAlignment="1">
      <alignment horizontal="center" vertical="center"/>
    </xf>
    <xf numFmtId="0" fontId="223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3" fillId="0" borderId="10" xfId="0" applyFont="1" applyFill="1" applyBorder="1" applyAlignment="1">
      <alignment horizontal="center" wrapText="1"/>
    </xf>
    <xf numFmtId="0" fontId="212" fillId="0" borderId="0" xfId="0" applyFont="1" applyFill="1" applyAlignment="1">
      <alignment horizontal="right" vertical="center"/>
    </xf>
    <xf numFmtId="0" fontId="212" fillId="0" borderId="0" xfId="0" applyFont="1" applyFill="1" applyAlignment="1">
      <alignment vertical="center"/>
    </xf>
    <xf numFmtId="0" fontId="221" fillId="0" borderId="0" xfId="0" applyFont="1" applyAlignment="1">
      <alignment horizontal="left" vertical="center"/>
    </xf>
    <xf numFmtId="0" fontId="12" fillId="0" borderId="0" xfId="3020" applyFont="1" applyFill="1" applyBorder="1" applyAlignment="1">
      <alignment vertical="center" wrapText="1"/>
    </xf>
    <xf numFmtId="0" fontId="221" fillId="0" borderId="0" xfId="0" applyFont="1" applyFill="1" applyAlignment="1">
      <alignment horizontal="left" vertical="center"/>
    </xf>
    <xf numFmtId="0" fontId="2" fillId="0" borderId="1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 wrapText="1"/>
    </xf>
    <xf numFmtId="0" fontId="221" fillId="0" borderId="0" xfId="0" applyFont="1" applyFill="1" applyBorder="1" applyAlignment="1">
      <alignment vertical="center"/>
    </xf>
    <xf numFmtId="0" fontId="221" fillId="0" borderId="0" xfId="0" applyFont="1" applyFill="1" applyBorder="1" applyAlignment="1">
      <alignment horizontal="left" vertical="center"/>
    </xf>
    <xf numFmtId="4" fontId="221" fillId="0" borderId="0" xfId="0" applyNumberFormat="1" applyFont="1" applyFill="1" applyBorder="1" applyAlignment="1">
      <alignment horizontal="center" vertical="center"/>
    </xf>
    <xf numFmtId="4" fontId="221" fillId="0" borderId="0" xfId="0" applyNumberFormat="1" applyFont="1" applyFill="1" applyBorder="1" applyAlignment="1">
      <alignment horizontal="right" vertical="center"/>
    </xf>
    <xf numFmtId="4" fontId="221" fillId="0" borderId="0" xfId="0" applyNumberFormat="1" applyFont="1" applyFill="1" applyBorder="1" applyAlignment="1">
      <alignment vertical="center"/>
    </xf>
    <xf numFmtId="0" fontId="221" fillId="0" borderId="0" xfId="0" applyFont="1" applyFill="1" applyAlignment="1">
      <alignment horizontal="left" vertical="center"/>
    </xf>
    <xf numFmtId="0" fontId="221" fillId="0" borderId="0" xfId="0" applyFont="1" applyAlignment="1">
      <alignment horizontal="left" vertical="center"/>
    </xf>
    <xf numFmtId="0" fontId="229" fillId="0" borderId="0" xfId="0" applyFont="1" applyFill="1" applyAlignment="1">
      <alignment vertical="center"/>
    </xf>
    <xf numFmtId="0" fontId="223" fillId="0" borderId="0" xfId="0" applyFont="1" applyFill="1" applyAlignment="1">
      <alignment horizontal="right" vertical="center"/>
    </xf>
    <xf numFmtId="0" fontId="221" fillId="0" borderId="12" xfId="3052" applyFont="1" applyFill="1" applyBorder="1" applyAlignment="1">
      <alignment horizontal="center" vertical="center" wrapText="1"/>
    </xf>
    <xf numFmtId="0" fontId="221" fillId="0" borderId="12" xfId="3008" applyFont="1" applyFill="1" applyBorder="1" applyAlignment="1">
      <alignment horizontal="center" vertical="center" wrapText="1"/>
    </xf>
    <xf numFmtId="0" fontId="221" fillId="0" borderId="12" xfId="3052" applyFont="1" applyFill="1" applyBorder="1" applyAlignment="1">
      <alignment horizontal="right" vertical="center" wrapText="1"/>
    </xf>
    <xf numFmtId="4" fontId="3" fillId="0" borderId="12" xfId="3008" applyNumberFormat="1" applyFont="1" applyFill="1" applyBorder="1" applyAlignment="1">
      <alignment horizontal="center" vertical="center" wrapText="1"/>
    </xf>
    <xf numFmtId="0" fontId="3" fillId="0" borderId="12" xfId="3010" applyFont="1" applyFill="1" applyBorder="1" applyAlignment="1">
      <alignment horizontal="center" vertical="center" wrapText="1"/>
    </xf>
    <xf numFmtId="0" fontId="221" fillId="0" borderId="12" xfId="0" applyFont="1" applyFill="1" applyBorder="1" applyAlignment="1">
      <alignment vertical="center"/>
    </xf>
    <xf numFmtId="0" fontId="221" fillId="0" borderId="12" xfId="0" applyFont="1" applyFill="1" applyBorder="1" applyAlignment="1">
      <alignment horizontal="left" vertical="center"/>
    </xf>
    <xf numFmtId="4" fontId="227" fillId="0" borderId="12" xfId="0" applyNumberFormat="1" applyFont="1" applyFill="1" applyBorder="1" applyAlignment="1">
      <alignment horizontal="right" vertical="center"/>
    </xf>
    <xf numFmtId="0" fontId="221" fillId="0" borderId="0" xfId="0" applyFont="1" applyFill="1" applyAlignment="1">
      <alignment horizontal="left" vertical="center"/>
    </xf>
    <xf numFmtId="4" fontId="223" fillId="0" borderId="0" xfId="0" applyNumberFormat="1" applyFont="1" applyFill="1" applyAlignment="1">
      <alignment vertical="center"/>
    </xf>
    <xf numFmtId="4" fontId="223" fillId="0" borderId="0" xfId="0" applyNumberFormat="1" applyFont="1" applyFill="1" applyAlignment="1">
      <alignment horizontal="right" vertical="center"/>
    </xf>
    <xf numFmtId="0" fontId="14" fillId="0" borderId="12" xfId="0" applyFont="1" applyFill="1" applyBorder="1" applyAlignment="1">
      <alignment horizontal="center" vertical="center" wrapText="1"/>
    </xf>
    <xf numFmtId="0" fontId="13" fillId="0" borderId="12" xfId="3048" applyFont="1" applyFill="1" applyBorder="1" applyAlignment="1">
      <alignment horizontal="left" vertical="center" wrapText="1"/>
    </xf>
    <xf numFmtId="0" fontId="221" fillId="0" borderId="12" xfId="0" applyFont="1" applyBorder="1" applyAlignment="1">
      <alignment vertical="center"/>
    </xf>
    <xf numFmtId="0" fontId="223" fillId="0" borderId="12" xfId="0" applyFont="1" applyFill="1" applyBorder="1" applyAlignment="1">
      <alignment horizontal="center" vertical="center"/>
    </xf>
    <xf numFmtId="0" fontId="221" fillId="0" borderId="12" xfId="0" applyFont="1" applyBorder="1" applyAlignment="1">
      <alignment horizontal="left" vertical="center"/>
    </xf>
    <xf numFmtId="4" fontId="227" fillId="0" borderId="12" xfId="0" applyNumberFormat="1" applyFont="1" applyBorder="1" applyAlignment="1">
      <alignment horizontal="right" vertical="center"/>
    </xf>
    <xf numFmtId="0" fontId="221" fillId="0" borderId="0" xfId="0" applyFont="1" applyFill="1" applyAlignment="1">
      <alignment horizontal="left" vertical="center"/>
    </xf>
    <xf numFmtId="0" fontId="223" fillId="0" borderId="12" xfId="0" applyFont="1" applyFill="1" applyBorder="1" applyAlignment="1">
      <alignment horizontal="center" vertical="center" wrapText="1"/>
    </xf>
    <xf numFmtId="0" fontId="223" fillId="0" borderId="12" xfId="0" applyFont="1" applyBorder="1" applyAlignment="1">
      <alignment horizontal="center" vertical="center"/>
    </xf>
    <xf numFmtId="0" fontId="13" fillId="0" borderId="12" xfId="3056" applyFont="1" applyFill="1" applyBorder="1" applyAlignment="1">
      <alignment horizontal="left" vertical="center" wrapText="1"/>
    </xf>
    <xf numFmtId="0" fontId="223" fillId="0" borderId="12" xfId="0" applyFont="1" applyBorder="1" applyAlignment="1">
      <alignment horizontal="left" vertical="center" wrapText="1"/>
    </xf>
    <xf numFmtId="1" fontId="13" fillId="0" borderId="12" xfId="3055" applyNumberFormat="1" applyFont="1" applyFill="1" applyBorder="1" applyAlignment="1">
      <alignment horizontal="center" vertical="center" wrapText="1"/>
    </xf>
    <xf numFmtId="0" fontId="223" fillId="0" borderId="12" xfId="0" applyFont="1" applyFill="1" applyBorder="1" applyAlignment="1">
      <alignment horizontal="left" vertical="center" wrapText="1"/>
    </xf>
    <xf numFmtId="2" fontId="14" fillId="0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227" fillId="0" borderId="0" xfId="0" applyFont="1" applyFill="1" applyAlignment="1">
      <alignment vertical="center"/>
    </xf>
    <xf numFmtId="0" fontId="230" fillId="0" borderId="0" xfId="0" applyFont="1" applyFill="1" applyAlignment="1">
      <alignment vertical="center"/>
    </xf>
    <xf numFmtId="0" fontId="223" fillId="0" borderId="0" xfId="0" applyFont="1" applyFill="1" applyAlignment="1">
      <alignment horizontal="left" vertical="center"/>
    </xf>
    <xf numFmtId="0" fontId="221" fillId="0" borderId="0" xfId="0" applyFont="1" applyFill="1" applyAlignment="1">
      <alignment horizontal="right" vertical="center"/>
    </xf>
    <xf numFmtId="0" fontId="3" fillId="0" borderId="0" xfId="0" applyFont="1" applyFill="1" applyAlignment="1">
      <alignment vertical="center"/>
    </xf>
    <xf numFmtId="0" fontId="226" fillId="0" borderId="0" xfId="0" applyFont="1" applyAlignment="1">
      <alignment horizontal="right" vertical="center"/>
    </xf>
    <xf numFmtId="2" fontId="2" fillId="0" borderId="0" xfId="0" applyNumberFormat="1" applyFont="1" applyFill="1" applyAlignment="1">
      <alignment horizontal="center" vertical="center"/>
    </xf>
    <xf numFmtId="0" fontId="221" fillId="0" borderId="0" xfId="0" applyFont="1" applyFill="1" applyAlignment="1">
      <alignment horizontal="left" vertical="center"/>
    </xf>
    <xf numFmtId="2" fontId="3" fillId="0" borderId="0" xfId="0" applyNumberFormat="1" applyFont="1" applyFill="1" applyAlignment="1">
      <alignment vertical="center"/>
    </xf>
    <xf numFmtId="0" fontId="231" fillId="0" borderId="0" xfId="0" applyFont="1" applyFill="1" applyAlignment="1"/>
    <xf numFmtId="0" fontId="230" fillId="0" borderId="0" xfId="0" applyFont="1" applyAlignment="1">
      <alignment horizontal="left" vertical="center"/>
    </xf>
    <xf numFmtId="0" fontId="230" fillId="0" borderId="0" xfId="0" applyFont="1" applyAlignment="1">
      <alignment vertical="center"/>
    </xf>
    <xf numFmtId="0" fontId="230" fillId="0" borderId="0" xfId="0" applyFont="1" applyAlignment="1">
      <alignment horizontal="right" vertical="center"/>
    </xf>
    <xf numFmtId="0" fontId="230" fillId="0" borderId="0" xfId="0" applyFont="1" applyFill="1" applyAlignment="1">
      <alignment horizontal="left" vertical="center"/>
    </xf>
    <xf numFmtId="0" fontId="230" fillId="0" borderId="0" xfId="0" applyFont="1" applyFill="1" applyAlignment="1">
      <alignment horizontal="right" vertical="center"/>
    </xf>
    <xf numFmtId="0" fontId="221" fillId="0" borderId="12" xfId="0" applyFont="1" applyFill="1" applyBorder="1" applyAlignment="1"/>
    <xf numFmtId="0" fontId="221" fillId="0" borderId="12" xfId="0" applyFont="1" applyFill="1" applyBorder="1" applyAlignment="1">
      <alignment horizontal="left"/>
    </xf>
    <xf numFmtId="4" fontId="227" fillId="0" borderId="12" xfId="0" applyNumberFormat="1" applyFont="1" applyFill="1" applyBorder="1" applyAlignment="1">
      <alignment horizontal="right"/>
    </xf>
    <xf numFmtId="1" fontId="221" fillId="0" borderId="12" xfId="0" applyNumberFormat="1" applyFont="1" applyFill="1" applyBorder="1" applyAlignment="1">
      <alignment horizontal="center" vertical="center"/>
    </xf>
    <xf numFmtId="0" fontId="221" fillId="0" borderId="12" xfId="0" applyFont="1" applyBorder="1" applyAlignment="1">
      <alignment horizontal="center" vertical="center"/>
    </xf>
    <xf numFmtId="0" fontId="221" fillId="0" borderId="12" xfId="0" applyFont="1" applyBorder="1" applyAlignment="1"/>
    <xf numFmtId="0" fontId="228" fillId="0" borderId="0" xfId="0" applyFont="1" applyFill="1" applyAlignment="1">
      <alignment horizontal="left" vertical="center"/>
    </xf>
    <xf numFmtId="1" fontId="221" fillId="0" borderId="12" xfId="0" applyNumberFormat="1" applyFont="1" applyFill="1" applyBorder="1" applyAlignment="1"/>
    <xf numFmtId="0" fontId="3" fillId="0" borderId="12" xfId="3055" applyFont="1" applyFill="1" applyBorder="1" applyAlignment="1">
      <alignment horizontal="center" wrapText="1"/>
    </xf>
    <xf numFmtId="0" fontId="225" fillId="0" borderId="0" xfId="0" applyFont="1" applyFill="1" applyAlignment="1"/>
    <xf numFmtId="2" fontId="7" fillId="0" borderId="0" xfId="0" applyNumberFormat="1" applyFont="1" applyFill="1" applyAlignment="1">
      <alignment horizontal="left" vertical="center"/>
    </xf>
    <xf numFmtId="2" fontId="14" fillId="0" borderId="0" xfId="0" applyNumberFormat="1" applyFont="1" applyFill="1" applyAlignment="1">
      <alignment horizontal="left" vertical="center"/>
    </xf>
    <xf numFmtId="0" fontId="231" fillId="0" borderId="0" xfId="0" applyFont="1" applyFill="1" applyAlignment="1">
      <alignment horizontal="left"/>
    </xf>
    <xf numFmtId="4" fontId="221" fillId="0" borderId="12" xfId="0" applyNumberFormat="1" applyFont="1" applyFill="1" applyBorder="1" applyAlignment="1"/>
    <xf numFmtId="0" fontId="223" fillId="0" borderId="0" xfId="0" applyFont="1" applyFill="1" applyAlignment="1">
      <alignment horizontal="left" vertical="center"/>
    </xf>
    <xf numFmtId="0" fontId="221" fillId="0" borderId="0" xfId="0" applyFont="1" applyFill="1" applyAlignment="1">
      <alignment horizontal="left" vertical="center"/>
    </xf>
    <xf numFmtId="0" fontId="222" fillId="0" borderId="12" xfId="0" applyFont="1" applyFill="1" applyBorder="1" applyAlignment="1">
      <alignment horizontal="left" vertical="center" wrapText="1"/>
    </xf>
    <xf numFmtId="0" fontId="225" fillId="0" borderId="0" xfId="0" applyFont="1" applyFill="1" applyAlignment="1">
      <alignment horizontal="left" vertical="center"/>
    </xf>
    <xf numFmtId="4" fontId="221" fillId="0" borderId="12" xfId="0" applyNumberFormat="1" applyFont="1" applyFill="1" applyBorder="1" applyAlignment="1">
      <alignment horizontal="right"/>
    </xf>
    <xf numFmtId="0" fontId="3" fillId="0" borderId="12" xfId="3052" applyFont="1" applyFill="1" applyBorder="1" applyAlignment="1">
      <alignment horizontal="center"/>
    </xf>
    <xf numFmtId="0" fontId="3" fillId="0" borderId="10" xfId="3052" applyFont="1" applyFill="1" applyBorder="1" applyAlignment="1">
      <alignment horizontal="center"/>
    </xf>
    <xf numFmtId="0" fontId="3" fillId="0" borderId="12" xfId="3052" applyNumberFormat="1" applyFont="1" applyFill="1" applyBorder="1" applyAlignment="1">
      <alignment horizontal="center"/>
    </xf>
    <xf numFmtId="0" fontId="3" fillId="0" borderId="10" xfId="3052" applyNumberFormat="1" applyFont="1" applyFill="1" applyBorder="1" applyAlignment="1">
      <alignment horizontal="center"/>
    </xf>
    <xf numFmtId="0" fontId="3" fillId="0" borderId="12" xfId="3052" applyFont="1" applyFill="1" applyBorder="1" applyAlignment="1">
      <alignment wrapText="1"/>
    </xf>
    <xf numFmtId="0" fontId="3" fillId="0" borderId="10" xfId="3052" applyFont="1" applyFill="1" applyBorder="1" applyAlignment="1">
      <alignment wrapText="1"/>
    </xf>
    <xf numFmtId="0" fontId="3" fillId="0" borderId="12" xfId="3052" applyFont="1" applyFill="1" applyBorder="1" applyAlignment="1"/>
    <xf numFmtId="0" fontId="3" fillId="0" borderId="12" xfId="0" applyFont="1" applyFill="1" applyBorder="1" applyAlignment="1">
      <alignment wrapText="1"/>
    </xf>
    <xf numFmtId="0" fontId="3" fillId="0" borderId="10" xfId="0" applyFont="1" applyFill="1" applyBorder="1" applyAlignment="1">
      <alignment wrapText="1"/>
    </xf>
    <xf numFmtId="0" fontId="3" fillId="0" borderId="12" xfId="0" applyFont="1" applyFill="1" applyBorder="1" applyAlignment="1"/>
    <xf numFmtId="0" fontId="3" fillId="0" borderId="41" xfId="3055" applyFont="1" applyFill="1" applyBorder="1" applyAlignment="1">
      <alignment horizontal="center" wrapText="1"/>
    </xf>
    <xf numFmtId="0" fontId="3" fillId="0" borderId="42" xfId="3055" applyFont="1" applyFill="1" applyBorder="1" applyAlignment="1">
      <alignment horizontal="center" wrapText="1"/>
    </xf>
    <xf numFmtId="4" fontId="221" fillId="0" borderId="12" xfId="0" applyNumberFormat="1" applyFont="1" applyFill="1" applyBorder="1" applyAlignment="1">
      <alignment horizontal="right"/>
    </xf>
    <xf numFmtId="4" fontId="221" fillId="0" borderId="10" xfId="0" applyNumberFormat="1" applyFont="1" applyFill="1" applyBorder="1" applyAlignment="1">
      <alignment horizontal="right"/>
    </xf>
    <xf numFmtId="4" fontId="221" fillId="0" borderId="12" xfId="0" applyNumberFormat="1" applyFont="1" applyFill="1" applyBorder="1" applyAlignment="1">
      <alignment horizontal="right"/>
    </xf>
    <xf numFmtId="4" fontId="221" fillId="0" borderId="10" xfId="0" applyNumberFormat="1" applyFont="1" applyFill="1" applyBorder="1" applyAlignment="1">
      <alignment horizontal="right"/>
    </xf>
    <xf numFmtId="4" fontId="221" fillId="0" borderId="12" xfId="0" applyNumberFormat="1" applyFont="1" applyFill="1" applyBorder="1" applyAlignment="1">
      <alignment horizontal="right"/>
    </xf>
    <xf numFmtId="4" fontId="221" fillId="0" borderId="12" xfId="0" applyNumberFormat="1" applyFont="1" applyFill="1" applyBorder="1" applyAlignment="1">
      <alignment horizontal="right"/>
    </xf>
    <xf numFmtId="0" fontId="3" fillId="0" borderId="40" xfId="3055" applyNumberFormat="1" applyFont="1" applyFill="1" applyBorder="1" applyAlignment="1">
      <alignment horizontal="center" wrapText="1"/>
    </xf>
    <xf numFmtId="0" fontId="3" fillId="0" borderId="34" xfId="3055" applyNumberFormat="1" applyFont="1" applyFill="1" applyBorder="1" applyAlignment="1">
      <alignment horizontal="center" wrapText="1"/>
    </xf>
    <xf numFmtId="0" fontId="3" fillId="0" borderId="12" xfId="3055" applyNumberFormat="1" applyFont="1" applyFill="1" applyBorder="1" applyAlignment="1">
      <alignment horizontal="center" wrapText="1"/>
    </xf>
    <xf numFmtId="166" fontId="3" fillId="0" borderId="12" xfId="3096" applyNumberFormat="1" applyFont="1" applyFill="1" applyBorder="1" applyAlignment="1">
      <alignment horizontal="center" wrapText="1"/>
    </xf>
    <xf numFmtId="166" fontId="3" fillId="0" borderId="10" xfId="3096" applyNumberFormat="1" applyFont="1" applyFill="1" applyBorder="1" applyAlignment="1">
      <alignment horizontal="center" wrapText="1"/>
    </xf>
    <xf numFmtId="166" fontId="3" fillId="0" borderId="12" xfId="0" applyNumberFormat="1" applyFont="1" applyFill="1" applyBorder="1" applyAlignment="1">
      <alignment horizontal="center"/>
    </xf>
    <xf numFmtId="166" fontId="3" fillId="0" borderId="10" xfId="0" applyNumberFormat="1" applyFont="1" applyFill="1" applyBorder="1" applyAlignment="1">
      <alignment horizontal="center"/>
    </xf>
    <xf numFmtId="4" fontId="221" fillId="0" borderId="12" xfId="0" applyNumberFormat="1" applyFont="1" applyFill="1" applyBorder="1" applyAlignment="1">
      <alignment horizontal="right"/>
    </xf>
    <xf numFmtId="0" fontId="221" fillId="0" borderId="12" xfId="0" applyFont="1" applyFill="1" applyBorder="1" applyAlignment="1" applyProtection="1">
      <alignment horizontal="center"/>
    </xf>
    <xf numFmtId="4" fontId="221" fillId="0" borderId="12" xfId="0" applyNumberFormat="1" applyFont="1" applyFill="1" applyBorder="1" applyAlignment="1" applyProtection="1">
      <alignment horizontal="center"/>
    </xf>
    <xf numFmtId="0" fontId="221" fillId="0" borderId="12" xfId="0" applyFont="1" applyFill="1" applyBorder="1" applyAlignment="1" applyProtection="1">
      <alignment wrapText="1"/>
    </xf>
    <xf numFmtId="0" fontId="3" fillId="0" borderId="41" xfId="3055" applyFont="1" applyFill="1" applyBorder="1" applyAlignment="1">
      <alignment wrapText="1"/>
    </xf>
    <xf numFmtId="0" fontId="225" fillId="0" borderId="0" xfId="0" applyFont="1" applyFill="1" applyAlignment="1">
      <alignment horizontal="left" vertical="center"/>
    </xf>
    <xf numFmtId="0" fontId="3" fillId="0" borderId="41" xfId="3060" applyFont="1" applyFill="1" applyBorder="1" applyAlignment="1">
      <alignment horizontal="center" wrapText="1"/>
    </xf>
    <xf numFmtId="0" fontId="3" fillId="0" borderId="41" xfId="3060" applyFont="1" applyFill="1" applyBorder="1" applyAlignment="1">
      <alignment wrapText="1"/>
    </xf>
    <xf numFmtId="4" fontId="3" fillId="0" borderId="41" xfId="3060" applyNumberFormat="1" applyFont="1" applyFill="1" applyBorder="1" applyAlignment="1">
      <alignment horizontal="center" wrapText="1"/>
    </xf>
    <xf numFmtId="4" fontId="3" fillId="0" borderId="12" xfId="0" applyNumberFormat="1" applyFont="1" applyFill="1" applyBorder="1" applyAlignment="1">
      <alignment horizontal="right" wrapText="1"/>
    </xf>
    <xf numFmtId="4" fontId="3" fillId="0" borderId="12" xfId="0" applyNumberFormat="1" applyFont="1" applyFill="1" applyBorder="1" applyAlignment="1">
      <alignment wrapText="1"/>
    </xf>
    <xf numFmtId="4" fontId="3" fillId="0" borderId="40" xfId="3055" applyNumberFormat="1" applyFont="1" applyFill="1" applyBorder="1" applyAlignment="1"/>
    <xf numFmtId="4" fontId="227" fillId="0" borderId="12" xfId="0" applyNumberFormat="1" applyFont="1" applyBorder="1" applyAlignment="1"/>
    <xf numFmtId="4" fontId="3" fillId="0" borderId="40" xfId="3055" applyNumberFormat="1" applyFont="1" applyFill="1" applyBorder="1" applyAlignment="1">
      <alignment horizontal="right"/>
    </xf>
    <xf numFmtId="4" fontId="3" fillId="0" borderId="12" xfId="3055" applyNumberFormat="1" applyFont="1" applyFill="1" applyBorder="1" applyAlignment="1">
      <alignment horizontal="right"/>
    </xf>
    <xf numFmtId="4" fontId="2" fillId="0" borderId="12" xfId="3008" applyNumberFormat="1" applyFont="1" applyFill="1" applyBorder="1" applyAlignment="1">
      <alignment horizontal="right" wrapText="1"/>
    </xf>
    <xf numFmtId="4" fontId="2" fillId="0" borderId="12" xfId="0" applyNumberFormat="1" applyFont="1" applyFill="1" applyBorder="1" applyAlignment="1">
      <alignment horizontal="right" wrapText="1"/>
    </xf>
    <xf numFmtId="0" fontId="3" fillId="0" borderId="41" xfId="3054" applyFont="1" applyFill="1" applyBorder="1" applyAlignment="1">
      <alignment horizontal="center" wrapText="1"/>
    </xf>
    <xf numFmtId="0" fontId="3" fillId="0" borderId="41" xfId="3054" applyFont="1" applyFill="1" applyBorder="1" applyAlignment="1">
      <alignment wrapText="1"/>
    </xf>
    <xf numFmtId="165" fontId="221" fillId="0" borderId="12" xfId="0" applyNumberFormat="1" applyFont="1" applyFill="1" applyBorder="1" applyAlignment="1" applyProtection="1">
      <alignment horizontal="center"/>
    </xf>
    <xf numFmtId="165" fontId="3" fillId="0" borderId="41" xfId="3055" applyNumberFormat="1" applyFont="1" applyFill="1" applyBorder="1" applyAlignment="1">
      <alignment horizontal="center" wrapText="1"/>
    </xf>
    <xf numFmtId="1" fontId="221" fillId="0" borderId="12" xfId="0" applyNumberFormat="1" applyFont="1" applyFill="1" applyBorder="1" applyAlignment="1" applyProtection="1">
      <alignment horizontal="center"/>
    </xf>
    <xf numFmtId="1" fontId="3" fillId="0" borderId="41" xfId="3055" applyNumberFormat="1" applyFont="1" applyFill="1" applyBorder="1" applyAlignment="1">
      <alignment horizontal="center" wrapText="1"/>
    </xf>
    <xf numFmtId="0" fontId="3" fillId="0" borderId="41" xfId="3057" applyFont="1" applyFill="1" applyBorder="1" applyAlignment="1">
      <alignment horizontal="center" wrapText="1"/>
    </xf>
    <xf numFmtId="0" fontId="3" fillId="0" borderId="41" xfId="3057" applyFont="1" applyFill="1" applyBorder="1" applyAlignment="1">
      <alignment wrapText="1"/>
    </xf>
    <xf numFmtId="3" fontId="3" fillId="0" borderId="41" xfId="3057" applyNumberFormat="1" applyFont="1" applyFill="1" applyBorder="1" applyAlignment="1">
      <alignment horizontal="center" wrapText="1"/>
    </xf>
    <xf numFmtId="0" fontId="2" fillId="0" borderId="10" xfId="0" applyFont="1" applyFill="1" applyBorder="1" applyAlignment="1">
      <alignment horizontal="center" wrapText="1"/>
    </xf>
    <xf numFmtId="0" fontId="221" fillId="0" borderId="12" xfId="0" applyFont="1" applyFill="1" applyBorder="1" applyAlignment="1">
      <alignment horizontal="right" vertical="center"/>
    </xf>
    <xf numFmtId="0" fontId="225" fillId="0" borderId="0" xfId="0" applyFont="1" applyFill="1" applyAlignment="1">
      <alignment horizontal="left" vertical="center"/>
    </xf>
    <xf numFmtId="0" fontId="223" fillId="0" borderId="0" xfId="0" applyFont="1" applyFill="1" applyAlignment="1">
      <alignment horizontal="left" vertical="center"/>
    </xf>
    <xf numFmtId="0" fontId="221" fillId="0" borderId="0" xfId="0" applyFont="1" applyFill="1" applyAlignment="1">
      <alignment horizontal="left" vertical="center"/>
    </xf>
    <xf numFmtId="0" fontId="0" fillId="89" borderId="0" xfId="0" applyFill="1" applyAlignment="1">
      <alignment vertical="center" wrapText="1"/>
    </xf>
    <xf numFmtId="4" fontId="223" fillId="0" borderId="12" xfId="0" applyNumberFormat="1" applyFont="1" applyFill="1" applyBorder="1" applyAlignment="1">
      <alignment horizontal="right" vertical="center"/>
    </xf>
    <xf numFmtId="0" fontId="222" fillId="0" borderId="12" xfId="0" applyFont="1" applyBorder="1" applyAlignment="1">
      <alignment horizontal="left" vertical="center" wrapText="1"/>
    </xf>
    <xf numFmtId="4" fontId="222" fillId="0" borderId="12" xfId="0" applyNumberFormat="1" applyFon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0" xfId="0" applyAlignment="1">
      <alignment horizontal="left" vertical="center" wrapText="1"/>
    </xf>
    <xf numFmtId="0" fontId="221" fillId="0" borderId="12" xfId="3010" applyFont="1" applyFill="1" applyBorder="1" applyAlignment="1">
      <alignment horizontal="center" vertical="center" wrapText="1"/>
    </xf>
    <xf numFmtId="0" fontId="221" fillId="0" borderId="12" xfId="3010" applyFont="1" applyFill="1" applyBorder="1" applyAlignment="1">
      <alignment horizontal="left" vertical="center" wrapText="1"/>
    </xf>
    <xf numFmtId="0" fontId="11" fillId="0" borderId="12" xfId="3010" applyFont="1" applyFill="1" applyBorder="1" applyAlignment="1">
      <alignment horizontal="center" vertical="center" wrapText="1"/>
    </xf>
    <xf numFmtId="1" fontId="11" fillId="0" borderId="12" xfId="3010" applyNumberFormat="1" applyFont="1" applyFill="1" applyBorder="1" applyAlignment="1">
      <alignment horizontal="center" vertical="center" wrapText="1"/>
    </xf>
    <xf numFmtId="4" fontId="3" fillId="0" borderId="12" xfId="3055" applyNumberFormat="1" applyFont="1" applyFill="1" applyBorder="1" applyAlignment="1">
      <alignment horizontal="right" vertical="center"/>
    </xf>
    <xf numFmtId="0" fontId="221" fillId="0" borderId="12" xfId="3052" applyFont="1" applyFill="1" applyBorder="1" applyAlignment="1">
      <alignment horizontal="left" vertical="center" wrapText="1"/>
    </xf>
    <xf numFmtId="1" fontId="221" fillId="0" borderId="12" xfId="3052" applyNumberFormat="1" applyFont="1" applyFill="1" applyBorder="1" applyAlignment="1">
      <alignment horizontal="center" vertical="center" wrapText="1"/>
    </xf>
    <xf numFmtId="0" fontId="231" fillId="0" borderId="0" xfId="0" applyFont="1" applyFill="1" applyAlignment="1">
      <alignment vertical="center"/>
    </xf>
    <xf numFmtId="0" fontId="221" fillId="0" borderId="12" xfId="0" applyFont="1" applyFill="1" applyBorder="1" applyAlignment="1" applyProtection="1">
      <alignment horizontal="center" vertical="center"/>
    </xf>
    <xf numFmtId="4" fontId="221" fillId="0" borderId="12" xfId="0" applyNumberFormat="1" applyFont="1" applyFill="1" applyBorder="1" applyAlignment="1" applyProtection="1">
      <alignment horizontal="center" vertical="center"/>
    </xf>
    <xf numFmtId="0" fontId="221" fillId="0" borderId="12" xfId="0" applyFont="1" applyFill="1" applyBorder="1" applyAlignment="1" applyProtection="1">
      <alignment vertical="center" wrapText="1"/>
    </xf>
    <xf numFmtId="3" fontId="221" fillId="0" borderId="12" xfId="0" applyNumberFormat="1" applyFont="1" applyFill="1" applyBorder="1" applyAlignment="1" applyProtection="1">
      <alignment horizontal="center" vertical="center"/>
    </xf>
    <xf numFmtId="4" fontId="221" fillId="0" borderId="12" xfId="0" applyNumberFormat="1" applyFont="1" applyFill="1" applyBorder="1" applyAlignment="1">
      <alignment vertical="center"/>
    </xf>
    <xf numFmtId="4" fontId="3" fillId="0" borderId="40" xfId="3055" applyNumberFormat="1" applyFont="1" applyFill="1" applyBorder="1" applyAlignment="1">
      <alignment vertical="center"/>
    </xf>
    <xf numFmtId="4" fontId="3" fillId="0" borderId="40" xfId="3055" applyNumberFormat="1" applyFont="1" applyFill="1" applyBorder="1" applyAlignment="1">
      <alignment horizontal="center" vertical="center"/>
    </xf>
    <xf numFmtId="0" fontId="3" fillId="0" borderId="41" xfId="3055" applyFont="1" applyFill="1" applyBorder="1" applyAlignment="1">
      <alignment horizontal="center" vertical="center" wrapText="1"/>
    </xf>
    <xf numFmtId="0" fontId="3" fillId="0" borderId="41" xfId="3055" applyFont="1" applyFill="1" applyBorder="1" applyAlignment="1">
      <alignment vertical="center" wrapText="1"/>
    </xf>
    <xf numFmtId="3" fontId="3" fillId="0" borderId="41" xfId="3055" applyNumberFormat="1" applyFont="1" applyFill="1" applyBorder="1" applyAlignment="1">
      <alignment horizontal="center" vertical="center" wrapText="1"/>
    </xf>
    <xf numFmtId="0" fontId="225" fillId="0" borderId="0" xfId="0" applyFont="1" applyAlignment="1">
      <alignment horizontal="left" vertical="center"/>
    </xf>
    <xf numFmtId="0" fontId="225" fillId="0" borderId="0" xfId="0" applyFont="1" applyAlignment="1">
      <alignment horizontal="right" vertical="center"/>
    </xf>
    <xf numFmtId="0" fontId="3" fillId="0" borderId="12" xfId="3052" applyNumberFormat="1" applyFont="1" applyFill="1" applyBorder="1" applyAlignment="1">
      <alignment horizontal="center" vertical="center" wrapText="1"/>
    </xf>
    <xf numFmtId="0" fontId="3" fillId="0" borderId="12" xfId="3052" applyFont="1" applyFill="1" applyBorder="1" applyAlignment="1">
      <alignment horizontal="center" vertical="center" wrapText="1"/>
    </xf>
    <xf numFmtId="3" fontId="3" fillId="0" borderId="12" xfId="3052" applyNumberFormat="1" applyFont="1" applyFill="1" applyBorder="1" applyAlignment="1">
      <alignment horizontal="center" vertical="center" wrapText="1"/>
    </xf>
    <xf numFmtId="4" fontId="3" fillId="0" borderId="12" xfId="3008" applyNumberFormat="1" applyFont="1" applyFill="1" applyBorder="1" applyAlignment="1">
      <alignment horizontal="right" vertical="center" wrapText="1"/>
    </xf>
    <xf numFmtId="4" fontId="3" fillId="0" borderId="12" xfId="0" applyNumberFormat="1" applyFont="1" applyFill="1" applyBorder="1" applyAlignment="1">
      <alignment horizontal="right" vertical="center" wrapText="1"/>
    </xf>
    <xf numFmtId="4" fontId="3" fillId="0" borderId="40" xfId="3055" applyNumberFormat="1" applyFont="1" applyFill="1" applyBorder="1" applyAlignment="1">
      <alignment horizontal="right" vertical="center"/>
    </xf>
    <xf numFmtId="4" fontId="221" fillId="0" borderId="12" xfId="0" applyNumberFormat="1" applyFont="1" applyFill="1" applyBorder="1" applyAlignment="1">
      <alignment horizontal="right" vertical="center"/>
    </xf>
    <xf numFmtId="0" fontId="3" fillId="0" borderId="41" xfId="3055" applyNumberFormat="1" applyFont="1" applyFill="1" applyBorder="1" applyAlignment="1">
      <alignment horizontal="center" vertical="center" wrapText="1"/>
    </xf>
    <xf numFmtId="0" fontId="3" fillId="0" borderId="41" xfId="3059" applyFont="1" applyFill="1" applyBorder="1" applyAlignment="1">
      <alignment horizontal="center" vertical="center" wrapText="1"/>
    </xf>
    <xf numFmtId="0" fontId="3" fillId="0" borderId="41" xfId="3059" applyFont="1" applyFill="1" applyBorder="1" applyAlignment="1">
      <alignment vertical="center" wrapText="1"/>
    </xf>
    <xf numFmtId="3" fontId="3" fillId="0" borderId="41" xfId="3059" applyNumberFormat="1" applyFont="1" applyFill="1" applyBorder="1" applyAlignment="1">
      <alignment horizontal="center" vertical="center" wrapText="1"/>
    </xf>
    <xf numFmtId="4" fontId="3" fillId="0" borderId="41" xfId="3055" applyNumberFormat="1" applyFont="1" applyFill="1" applyBorder="1" applyAlignment="1">
      <alignment horizontal="center" vertical="center" wrapText="1"/>
    </xf>
    <xf numFmtId="0" fontId="221" fillId="0" borderId="12" xfId="0" applyFont="1" applyBorder="1" applyAlignment="1">
      <alignment horizontal="right" vertical="center"/>
    </xf>
    <xf numFmtId="0" fontId="11" fillId="0" borderId="12" xfId="0" applyFont="1" applyFill="1" applyBorder="1" applyAlignment="1">
      <alignment horizontal="center" vertical="center" wrapText="1"/>
    </xf>
    <xf numFmtId="4" fontId="3" fillId="0" borderId="12" xfId="3055" applyNumberFormat="1" applyFont="1" applyFill="1" applyBorder="1" applyAlignment="1">
      <alignment horizontal="center" vertical="center"/>
    </xf>
    <xf numFmtId="0" fontId="3" fillId="0" borderId="12" xfId="3055" applyFont="1" applyFill="1" applyBorder="1" applyAlignment="1">
      <alignment horizontal="center" vertical="center" wrapText="1"/>
    </xf>
    <xf numFmtId="0" fontId="3" fillId="0" borderId="12" xfId="3055" applyFont="1" applyFill="1" applyBorder="1" applyAlignment="1">
      <alignment vertical="center" wrapText="1"/>
    </xf>
    <xf numFmtId="3" fontId="3" fillId="0" borderId="12" xfId="3055" applyNumberFormat="1" applyFont="1" applyFill="1" applyBorder="1" applyAlignment="1">
      <alignment horizontal="center" vertical="center" wrapText="1"/>
    </xf>
    <xf numFmtId="0" fontId="3" fillId="0" borderId="12" xfId="3050" applyNumberFormat="1" applyFont="1" applyFill="1" applyBorder="1" applyAlignment="1">
      <alignment horizontal="center" vertical="center" wrapText="1"/>
    </xf>
    <xf numFmtId="0" fontId="3" fillId="0" borderId="12" xfId="3050" applyFont="1" applyFill="1" applyBorder="1" applyAlignment="1">
      <alignment horizontal="center" vertical="center" wrapText="1"/>
    </xf>
    <xf numFmtId="0" fontId="3" fillId="0" borderId="12" xfId="3050" applyFont="1" applyFill="1" applyBorder="1" applyAlignment="1">
      <alignment horizontal="left" vertical="center" wrapText="1"/>
    </xf>
    <xf numFmtId="164" fontId="3" fillId="0" borderId="12" xfId="3050" applyNumberFormat="1" applyFont="1" applyFill="1" applyBorder="1" applyAlignment="1">
      <alignment horizontal="right" vertical="center" wrapText="1"/>
    </xf>
    <xf numFmtId="0" fontId="232" fillId="0" borderId="0" xfId="0" applyFont="1" applyFill="1" applyAlignment="1">
      <alignment vertical="center"/>
    </xf>
    <xf numFmtId="0" fontId="232" fillId="0" borderId="0" xfId="0" applyFont="1" applyAlignment="1">
      <alignment horizontal="left" vertical="center"/>
    </xf>
    <xf numFmtId="0" fontId="232" fillId="0" borderId="0" xfId="0" applyFont="1" applyAlignment="1">
      <alignment vertical="center"/>
    </xf>
    <xf numFmtId="0" fontId="232" fillId="0" borderId="0" xfId="0" applyFont="1" applyAlignment="1">
      <alignment horizontal="right" vertical="center"/>
    </xf>
    <xf numFmtId="166" fontId="221" fillId="0" borderId="12" xfId="0" applyNumberFormat="1" applyFont="1" applyFill="1" applyBorder="1" applyAlignment="1" applyProtection="1">
      <alignment horizontal="center" vertical="center"/>
    </xf>
    <xf numFmtId="166" fontId="3" fillId="0" borderId="41" xfId="3055" applyNumberFormat="1" applyFont="1" applyFill="1" applyBorder="1" applyAlignment="1">
      <alignment horizontal="center" vertical="center" wrapText="1"/>
    </xf>
    <xf numFmtId="4" fontId="227" fillId="0" borderId="12" xfId="0" applyNumberFormat="1" applyFont="1" applyBorder="1" applyAlignment="1">
      <alignment vertical="center"/>
    </xf>
    <xf numFmtId="4" fontId="3" fillId="0" borderId="12" xfId="3008" applyNumberFormat="1" applyFont="1" applyFill="1" applyBorder="1" applyAlignment="1">
      <alignment vertical="center" wrapText="1"/>
    </xf>
    <xf numFmtId="4" fontId="3" fillId="0" borderId="12" xfId="0" applyNumberFormat="1" applyFont="1" applyFill="1" applyBorder="1" applyAlignment="1">
      <alignment vertical="center" wrapText="1"/>
    </xf>
    <xf numFmtId="4" fontId="2" fillId="0" borderId="40" xfId="3055" applyNumberFormat="1" applyFont="1" applyFill="1" applyBorder="1" applyAlignment="1">
      <alignment vertical="center"/>
    </xf>
    <xf numFmtId="165" fontId="3" fillId="0" borderId="41" xfId="3055" applyNumberFormat="1" applyFont="1" applyFill="1" applyBorder="1" applyAlignment="1">
      <alignment horizontal="center" vertical="center" wrapText="1"/>
    </xf>
    <xf numFmtId="165" fontId="221" fillId="0" borderId="12" xfId="0" applyNumberFormat="1" applyFont="1" applyFill="1" applyBorder="1" applyAlignment="1" applyProtection="1">
      <alignment horizontal="center" vertical="center"/>
    </xf>
    <xf numFmtId="165" fontId="221" fillId="0" borderId="12" xfId="3052" applyNumberFormat="1" applyFont="1" applyFill="1" applyBorder="1" applyAlignment="1">
      <alignment horizontal="center" vertical="center" wrapText="1"/>
    </xf>
    <xf numFmtId="2" fontId="221" fillId="0" borderId="12" xfId="3052" applyNumberFormat="1" applyFont="1" applyFill="1" applyBorder="1" applyAlignment="1">
      <alignment horizontal="center" vertical="center" wrapText="1"/>
    </xf>
    <xf numFmtId="3" fontId="3" fillId="0" borderId="12" xfId="3058" applyNumberFormat="1" applyFont="1" applyFill="1" applyBorder="1" applyAlignment="1">
      <alignment horizontal="center" vertical="center" wrapText="1"/>
    </xf>
    <xf numFmtId="4" fontId="2" fillId="0" borderId="40" xfId="3055" applyNumberFormat="1" applyFont="1" applyFill="1" applyBorder="1" applyAlignment="1">
      <alignment horizontal="right" vertical="center"/>
    </xf>
    <xf numFmtId="1" fontId="221" fillId="0" borderId="12" xfId="0" applyNumberFormat="1" applyFont="1" applyFill="1" applyBorder="1" applyAlignment="1" applyProtection="1">
      <alignment horizontal="center" vertical="center"/>
    </xf>
    <xf numFmtId="1" fontId="3" fillId="0" borderId="41" xfId="3055" applyNumberFormat="1" applyFont="1" applyFill="1" applyBorder="1" applyAlignment="1">
      <alignment horizontal="center" vertical="center" wrapText="1"/>
    </xf>
    <xf numFmtId="2" fontId="3" fillId="0" borderId="41" xfId="3055" applyNumberFormat="1" applyFont="1" applyFill="1" applyBorder="1" applyAlignment="1">
      <alignment horizontal="center" vertical="center" wrapText="1"/>
    </xf>
    <xf numFmtId="0" fontId="11" fillId="0" borderId="12" xfId="3048" applyNumberFormat="1" applyFont="1" applyFill="1" applyBorder="1" applyAlignment="1">
      <alignment horizontal="center" vertical="center" wrapText="1"/>
    </xf>
    <xf numFmtId="0" fontId="11" fillId="0" borderId="12" xfId="3048" applyFont="1" applyFill="1" applyBorder="1" applyAlignment="1">
      <alignment horizontal="center" vertical="center" wrapText="1"/>
    </xf>
    <xf numFmtId="0" fontId="11" fillId="0" borderId="12" xfId="3048" applyFont="1" applyFill="1" applyBorder="1" applyAlignment="1">
      <alignment horizontal="left" vertical="center" wrapText="1"/>
    </xf>
    <xf numFmtId="1" fontId="11" fillId="0" borderId="12" xfId="3062" applyNumberFormat="1" applyFont="1" applyFill="1" applyBorder="1" applyAlignment="1">
      <alignment horizontal="center" vertical="center" wrapText="1"/>
    </xf>
    <xf numFmtId="0" fontId="3" fillId="0" borderId="12" xfId="3055" applyNumberFormat="1" applyFont="1" applyFill="1" applyBorder="1" applyAlignment="1">
      <alignment horizontal="center" vertical="center"/>
    </xf>
    <xf numFmtId="0" fontId="3" fillId="0" borderId="12" xfId="3055" applyFont="1" applyFill="1" applyBorder="1" applyAlignment="1">
      <alignment horizontal="center" vertical="center"/>
    </xf>
    <xf numFmtId="3" fontId="3" fillId="0" borderId="12" xfId="3055" applyNumberFormat="1" applyFont="1" applyFill="1" applyBorder="1" applyAlignment="1">
      <alignment horizontal="center" vertical="center"/>
    </xf>
    <xf numFmtId="0" fontId="3" fillId="0" borderId="41" xfId="3057" applyFont="1" applyFill="1" applyBorder="1" applyAlignment="1">
      <alignment horizontal="center" vertical="center" wrapText="1"/>
    </xf>
    <xf numFmtId="0" fontId="3" fillId="0" borderId="41" xfId="3057" applyFont="1" applyFill="1" applyBorder="1" applyAlignment="1">
      <alignment vertical="center" wrapText="1"/>
    </xf>
    <xf numFmtId="3" fontId="3" fillId="0" borderId="41" xfId="3057" applyNumberFormat="1" applyFont="1" applyFill="1" applyBorder="1" applyAlignment="1">
      <alignment horizontal="center" vertical="center" wrapText="1"/>
    </xf>
    <xf numFmtId="4" fontId="227" fillId="0" borderId="12" xfId="0" applyNumberFormat="1" applyFont="1" applyFill="1" applyBorder="1" applyAlignment="1">
      <alignment vertical="center"/>
    </xf>
    <xf numFmtId="1" fontId="3" fillId="0" borderId="12" xfId="3055" applyNumberFormat="1" applyFont="1" applyFill="1" applyBorder="1" applyAlignment="1">
      <alignment horizontal="center" vertical="center" wrapText="1"/>
    </xf>
    <xf numFmtId="0" fontId="3" fillId="0" borderId="12" xfId="3055" applyFont="1" applyFill="1" applyBorder="1" applyAlignment="1">
      <alignment horizontal="left" vertical="center" wrapText="1"/>
    </xf>
    <xf numFmtId="0" fontId="3" fillId="0" borderId="41" xfId="3049" applyFont="1" applyBorder="1" applyAlignment="1">
      <alignment horizontal="center" vertical="center" wrapText="1"/>
    </xf>
    <xf numFmtId="166" fontId="3" fillId="0" borderId="12" xfId="3096" applyNumberFormat="1" applyFont="1" applyFill="1" applyBorder="1" applyAlignment="1">
      <alignment horizontal="center" vertical="center" wrapText="1"/>
    </xf>
    <xf numFmtId="4" fontId="221" fillId="0" borderId="12" xfId="3010" applyNumberFormat="1" applyFont="1" applyFill="1" applyBorder="1" applyAlignment="1">
      <alignment vertical="center"/>
    </xf>
    <xf numFmtId="0" fontId="3" fillId="0" borderId="12" xfId="0" applyFont="1" applyBorder="1" applyAlignment="1">
      <alignment horizontal="center" vertical="center" wrapText="1"/>
    </xf>
    <xf numFmtId="0" fontId="3" fillId="0" borderId="40" xfId="3055" applyNumberFormat="1" applyFont="1" applyFill="1" applyBorder="1" applyAlignment="1">
      <alignment horizontal="center" vertical="center" wrapText="1"/>
    </xf>
    <xf numFmtId="166" fontId="221" fillId="0" borderId="12" xfId="3052" applyNumberFormat="1" applyFont="1" applyFill="1" applyBorder="1" applyAlignment="1">
      <alignment horizontal="center" vertical="center" wrapText="1"/>
    </xf>
    <xf numFmtId="3" fontId="3" fillId="0" borderId="41" xfId="3054" applyNumberFormat="1" applyFont="1" applyFill="1" applyBorder="1" applyAlignment="1">
      <alignment horizontal="center" wrapText="1"/>
    </xf>
    <xf numFmtId="0" fontId="225" fillId="0" borderId="0" xfId="0" applyFont="1" applyFill="1" applyAlignment="1">
      <alignment horizontal="left" vertical="center"/>
    </xf>
    <xf numFmtId="0" fontId="223" fillId="0" borderId="0" xfId="0" applyFont="1" applyFill="1" applyAlignment="1">
      <alignment horizontal="left" vertical="center"/>
    </xf>
    <xf numFmtId="0" fontId="221" fillId="0" borderId="0" xfId="0" applyFont="1" applyFill="1" applyAlignment="1">
      <alignment horizontal="left" vertical="center"/>
    </xf>
    <xf numFmtId="0" fontId="221" fillId="0" borderId="0" xfId="0" applyFont="1" applyFill="1" applyAlignment="1">
      <alignment horizontal="left" vertical="center"/>
    </xf>
    <xf numFmtId="0" fontId="33" fillId="0" borderId="0" xfId="2996" applyFont="1" applyFill="1"/>
    <xf numFmtId="0" fontId="33" fillId="0" borderId="0" xfId="2996" applyFont="1"/>
    <xf numFmtId="0" fontId="33" fillId="0" borderId="0" xfId="2996" applyFont="1" applyAlignment="1">
      <alignment horizontal="left"/>
    </xf>
    <xf numFmtId="0" fontId="34" fillId="0" borderId="0" xfId="3006" applyFont="1" applyFill="1" applyAlignment="1">
      <alignment horizontal="center"/>
    </xf>
    <xf numFmtId="0" fontId="15" fillId="0" borderId="12" xfId="2996" applyFont="1" applyFill="1" applyBorder="1" applyAlignment="1">
      <alignment horizontal="center" vertical="center" wrapText="1"/>
    </xf>
    <xf numFmtId="0" fontId="2" fillId="0" borderId="12" xfId="3009" applyFont="1" applyFill="1" applyBorder="1" applyAlignment="1">
      <alignment horizontal="center" vertical="center" wrapText="1"/>
    </xf>
    <xf numFmtId="4" fontId="2" fillId="0" borderId="12" xfId="3009" applyNumberFormat="1" applyFont="1" applyFill="1" applyBorder="1" applyAlignment="1">
      <alignment horizontal="center" vertical="center" wrapText="1"/>
    </xf>
    <xf numFmtId="0" fontId="33" fillId="0" borderId="0" xfId="2996" applyFont="1" applyFill="1" applyAlignment="1">
      <alignment vertical="center"/>
    </xf>
    <xf numFmtId="0" fontId="33" fillId="0" borderId="12" xfId="2996" applyFont="1" applyFill="1" applyBorder="1" applyAlignment="1">
      <alignment horizontal="center" wrapText="1"/>
    </xf>
    <xf numFmtId="0" fontId="33" fillId="0" borderId="41" xfId="3053" applyFont="1" applyBorder="1" applyAlignment="1">
      <alignment wrapText="1"/>
    </xf>
    <xf numFmtId="1" fontId="13" fillId="0" borderId="12" xfId="3055" applyNumberFormat="1" applyFont="1" applyFill="1" applyBorder="1" applyAlignment="1">
      <alignment horizontal="center"/>
    </xf>
    <xf numFmtId="0" fontId="13" fillId="0" borderId="12" xfId="3055" applyFont="1" applyFill="1" applyBorder="1" applyAlignment="1">
      <alignment wrapText="1"/>
    </xf>
    <xf numFmtId="4" fontId="13" fillId="0" borderId="12" xfId="3061" applyNumberFormat="1" applyFont="1" applyFill="1" applyBorder="1" applyAlignment="1">
      <alignment horizontal="right"/>
    </xf>
    <xf numFmtId="4" fontId="13" fillId="0" borderId="12" xfId="3052" applyNumberFormat="1" applyFont="1" applyFill="1" applyBorder="1" applyAlignment="1">
      <alignment horizontal="right"/>
    </xf>
    <xf numFmtId="14" fontId="3" fillId="0" borderId="12" xfId="3055" applyNumberFormat="1" applyFont="1" applyFill="1" applyBorder="1" applyAlignment="1">
      <alignment horizontal="center"/>
    </xf>
    <xf numFmtId="0" fontId="33" fillId="0" borderId="0" xfId="2996" applyFont="1" applyFill="1" applyAlignment="1"/>
    <xf numFmtId="0" fontId="33" fillId="0" borderId="0" xfId="2996" applyFont="1" applyAlignment="1"/>
    <xf numFmtId="0" fontId="13" fillId="0" borderId="41" xfId="3055" applyFont="1" applyFill="1" applyBorder="1" applyAlignment="1">
      <alignment wrapText="1"/>
    </xf>
    <xf numFmtId="0" fontId="33" fillId="0" borderId="42" xfId="3053" applyFont="1" applyBorder="1" applyAlignment="1">
      <alignment wrapText="1"/>
    </xf>
    <xf numFmtId="0" fontId="33" fillId="0" borderId="12" xfId="3053" applyFont="1" applyBorder="1" applyAlignment="1">
      <alignment wrapText="1"/>
    </xf>
    <xf numFmtId="1" fontId="13" fillId="0" borderId="10" xfId="3055" applyNumberFormat="1" applyFont="1" applyFill="1" applyBorder="1" applyAlignment="1">
      <alignment horizontal="center"/>
    </xf>
    <xf numFmtId="0" fontId="13" fillId="0" borderId="10" xfId="3055" applyFont="1" applyFill="1" applyBorder="1" applyAlignment="1">
      <alignment wrapText="1"/>
    </xf>
    <xf numFmtId="4" fontId="13" fillId="0" borderId="10" xfId="3061" applyNumberFormat="1" applyFont="1" applyFill="1" applyBorder="1" applyAlignment="1">
      <alignment horizontal="right"/>
    </xf>
    <xf numFmtId="0" fontId="33" fillId="63" borderId="12" xfId="2996" applyFont="1" applyFill="1" applyBorder="1"/>
    <xf numFmtId="0" fontId="33" fillId="63" borderId="12" xfId="2996" applyFont="1" applyFill="1" applyBorder="1" applyAlignment="1">
      <alignment horizontal="left"/>
    </xf>
    <xf numFmtId="4" fontId="15" fillId="63" borderId="12" xfId="2996" applyNumberFormat="1" applyFont="1" applyFill="1" applyBorder="1"/>
    <xf numFmtId="0" fontId="15" fillId="0" borderId="0" xfId="2996" applyFont="1"/>
    <xf numFmtId="0" fontId="2" fillId="0" borderId="0" xfId="2995" applyFont="1" applyAlignment="1"/>
    <xf numFmtId="0" fontId="2" fillId="0" borderId="0" xfId="2995" applyFont="1" applyAlignment="1">
      <alignment horizontal="left"/>
    </xf>
    <xf numFmtId="4" fontId="2" fillId="0" borderId="0" xfId="2995" applyNumberFormat="1" applyFont="1" applyAlignment="1"/>
    <xf numFmtId="4" fontId="2" fillId="0" borderId="0" xfId="2995" applyNumberFormat="1" applyFont="1" applyBorder="1" applyAlignment="1">
      <alignment horizontal="right"/>
    </xf>
    <xf numFmtId="0" fontId="2" fillId="0" borderId="0" xfId="2995" applyFont="1" applyBorder="1" applyAlignment="1">
      <alignment horizontal="right"/>
    </xf>
    <xf numFmtId="0" fontId="2" fillId="0" borderId="0" xfId="2995" applyFont="1" applyBorder="1"/>
    <xf numFmtId="0" fontId="5" fillId="0" borderId="0" xfId="2995"/>
    <xf numFmtId="0" fontId="2" fillId="0" borderId="0" xfId="2995" applyFont="1"/>
    <xf numFmtId="4" fontId="2" fillId="0" borderId="0" xfId="2995" applyNumberFormat="1" applyFont="1" applyBorder="1"/>
    <xf numFmtId="4" fontId="3" fillId="0" borderId="0" xfId="2995" applyNumberFormat="1" applyFont="1" applyAlignment="1">
      <alignment horizontal="right"/>
    </xf>
    <xf numFmtId="4" fontId="3" fillId="0" borderId="0" xfId="2995" applyNumberFormat="1" applyFont="1"/>
    <xf numFmtId="4" fontId="2" fillId="0" borderId="5" xfId="2995" applyNumberFormat="1" applyFont="1" applyBorder="1" applyAlignment="1">
      <alignment horizontal="right"/>
    </xf>
    <xf numFmtId="0" fontId="2" fillId="0" borderId="0" xfId="2995" applyFont="1" applyAlignment="1">
      <alignment horizontal="right"/>
    </xf>
    <xf numFmtId="0" fontId="2" fillId="0" borderId="0" xfId="2995" applyFont="1" applyFill="1" applyBorder="1" applyAlignment="1">
      <alignment horizontal="right"/>
    </xf>
    <xf numFmtId="0" fontId="2" fillId="0" borderId="0" xfId="2995" applyFont="1" applyFill="1" applyAlignment="1">
      <alignment horizontal="right"/>
    </xf>
    <xf numFmtId="0" fontId="2" fillId="0" borderId="0" xfId="2995" applyFont="1" applyFill="1" applyAlignment="1"/>
    <xf numFmtId="0" fontId="2" fillId="0" borderId="0" xfId="2995" applyFont="1" applyFill="1" applyAlignment="1">
      <alignment horizontal="left"/>
    </xf>
    <xf numFmtId="4" fontId="2" fillId="0" borderId="0" xfId="2995" applyNumberFormat="1" applyFont="1" applyFill="1" applyBorder="1" applyAlignment="1"/>
    <xf numFmtId="0" fontId="2" fillId="0" borderId="5" xfId="2995" applyFont="1" applyFill="1" applyBorder="1" applyAlignment="1">
      <alignment horizontal="right"/>
    </xf>
    <xf numFmtId="3" fontId="33" fillId="0" borderId="12" xfId="2996" applyNumberFormat="1" applyFont="1" applyFill="1" applyBorder="1" applyAlignment="1"/>
    <xf numFmtId="0" fontId="33" fillId="0" borderId="12" xfId="2996" applyFont="1" applyBorder="1"/>
    <xf numFmtId="0" fontId="34" fillId="0" borderId="0" xfId="3006" applyFont="1" applyFill="1" applyAlignment="1"/>
    <xf numFmtId="0" fontId="13" fillId="0" borderId="41" xfId="3051" applyFont="1" applyBorder="1" applyAlignment="1">
      <alignment horizontal="center" wrapText="1"/>
    </xf>
    <xf numFmtId="0" fontId="13" fillId="0" borderId="12" xfId="3052" applyFont="1" applyFill="1" applyBorder="1" applyAlignment="1">
      <alignment vertical="center" wrapText="1"/>
    </xf>
    <xf numFmtId="0" fontId="13" fillId="0" borderId="41" xfId="3051" applyFont="1" applyFill="1" applyBorder="1" applyAlignment="1">
      <alignment horizontal="left" wrapText="1"/>
    </xf>
    <xf numFmtId="49" fontId="221" fillId="0" borderId="12" xfId="0" applyNumberFormat="1" applyFont="1" applyFill="1" applyBorder="1" applyAlignment="1" applyProtection="1">
      <alignment horizontal="center" vertical="center"/>
    </xf>
    <xf numFmtId="0" fontId="221" fillId="0" borderId="12" xfId="0" applyNumberFormat="1" applyFont="1" applyFill="1" applyBorder="1" applyAlignment="1" applyProtection="1">
      <alignment horizontal="center" vertical="center"/>
    </xf>
    <xf numFmtId="167" fontId="233" fillId="0" borderId="12" xfId="0" applyNumberFormat="1" applyFont="1" applyBorder="1" applyAlignment="1">
      <alignment horizontal="center" vertical="center" wrapText="1"/>
    </xf>
    <xf numFmtId="0" fontId="222" fillId="0" borderId="12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4" fontId="0" fillId="0" borderId="0" xfId="0" applyNumberFormat="1" applyAlignment="1">
      <alignment vertical="center"/>
    </xf>
    <xf numFmtId="4" fontId="223" fillId="0" borderId="40" xfId="0" applyNumberFormat="1" applyFont="1" applyFill="1" applyBorder="1" applyAlignment="1">
      <alignment horizontal="right" vertical="center"/>
    </xf>
    <xf numFmtId="2" fontId="0" fillId="0" borderId="0" xfId="0" applyNumberFormat="1" applyAlignment="1">
      <alignment vertical="center"/>
    </xf>
    <xf numFmtId="166" fontId="221" fillId="0" borderId="12" xfId="0" applyNumberFormat="1" applyFont="1" applyFill="1" applyBorder="1" applyAlignment="1" applyProtection="1">
      <alignment horizontal="center"/>
    </xf>
    <xf numFmtId="3" fontId="3" fillId="0" borderId="41" xfId="3055" applyNumberFormat="1" applyFont="1" applyFill="1" applyBorder="1" applyAlignment="1">
      <alignment horizontal="center" wrapText="1"/>
    </xf>
    <xf numFmtId="166" fontId="3" fillId="0" borderId="41" xfId="3055" applyNumberFormat="1" applyFont="1" applyFill="1" applyBorder="1" applyAlignment="1">
      <alignment horizontal="center" wrapText="1"/>
    </xf>
    <xf numFmtId="4" fontId="0" fillId="0" borderId="0" xfId="0" applyNumberFormat="1" applyFill="1" applyAlignment="1">
      <alignment vertical="center"/>
    </xf>
    <xf numFmtId="0" fontId="225" fillId="0" borderId="0" xfId="0" applyFont="1" applyFill="1" applyAlignment="1">
      <alignment horizontal="left"/>
    </xf>
    <xf numFmtId="0" fontId="225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2" fontId="7" fillId="0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223" fillId="0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226" fillId="0" borderId="0" xfId="0" applyFont="1" applyAlignment="1">
      <alignment vertical="center" wrapText="1"/>
    </xf>
    <xf numFmtId="0" fontId="3" fillId="0" borderId="0" xfId="0" applyFont="1" applyFill="1" applyBorder="1" applyAlignment="1">
      <alignment horizontal="left" vertical="center"/>
    </xf>
    <xf numFmtId="0" fontId="221" fillId="0" borderId="0" xfId="0" applyFont="1" applyFill="1" applyAlignment="1">
      <alignment horizontal="left" vertical="center"/>
    </xf>
  </cellXfs>
  <cellStyles count="3137">
    <cellStyle name="%" xfId="1" xr:uid="{00000000-0005-0000-0000-000000000000}"/>
    <cellStyle name="% 2" xfId="2" xr:uid="{00000000-0005-0000-0000-000001000000}"/>
    <cellStyle name="%_Книга1" xfId="3" xr:uid="{00000000-0005-0000-0000-000002000000}"/>
    <cellStyle name=";;;" xfId="4" xr:uid="{00000000-0005-0000-0000-000003000000}"/>
    <cellStyle name="?’ћѓћ‚›‰" xfId="5" xr:uid="{00000000-0005-0000-0000-000004000000}"/>
    <cellStyle name="]_x000d__x000a_Zoomed=1_x000d__x000a_Row=0_x000d__x000a_Column=0_x000d__x000a_Height=0_x000d__x000a_Width=0_x000d__x000a_FontName=FoxFont_x000d__x000a_FontStyle=0_x000d__x000a_FontSize=9_x000d__x000a_PrtFontName=FoxPrin" xfId="6" xr:uid="{00000000-0005-0000-0000-000005000000}"/>
    <cellStyle name="__________________________________________________________________________________Comma" xfId="7" xr:uid="{00000000-0005-0000-0000-000006000000}"/>
    <cellStyle name="__________________________________________________________________________________Comma [0]" xfId="8" xr:uid="{00000000-0005-0000-0000-000007000000}"/>
    <cellStyle name="__________________________________________________________________________________Currency" xfId="9" xr:uid="{00000000-0005-0000-0000-000008000000}"/>
    <cellStyle name="__________________________________________________________________________________Currency [0]" xfId="10" xr:uid="{00000000-0005-0000-0000-000009000000}"/>
    <cellStyle name="__________________________________________________________________________________ITEM" xfId="11" xr:uid="{00000000-0005-0000-0000-00000A000000}"/>
    <cellStyle name="__________________________________________________________________________________ITEM_DATA" xfId="12" xr:uid="{00000000-0005-0000-0000-00000B000000}"/>
    <cellStyle name="__________________________________________________________________________________ITEM_EMPTY" xfId="13" xr:uid="{00000000-0005-0000-0000-00000C000000}"/>
    <cellStyle name="__________________________________________________________________________________ITEM_EMPTY_DATA" xfId="14" xr:uid="{00000000-0005-0000-0000-00000D000000}"/>
    <cellStyle name="__________________________________________________________________________________ITEM_EMPTY_MEASURE" xfId="15" xr:uid="{00000000-0005-0000-0000-00000E000000}"/>
    <cellStyle name="__________________________________________________________________________________ITEM_ITERATOR" xfId="16" xr:uid="{00000000-0005-0000-0000-00000F000000}"/>
    <cellStyle name="__________________________________________________________________________________ITEM_MEASURE" xfId="17" xr:uid="{00000000-0005-0000-0000-000010000000}"/>
    <cellStyle name="__________________________________________________________________________________Normal" xfId="18" xr:uid="{00000000-0005-0000-0000-000011000000}"/>
    <cellStyle name="__________________________________________________________________________________Percent" xfId="19" xr:uid="{00000000-0005-0000-0000-000012000000}"/>
    <cellStyle name="__________________________________________________________________________________SECTION" xfId="20" xr:uid="{00000000-0005-0000-0000-000013000000}"/>
    <cellStyle name="__________________________________________________________________________________SECTION_ITERATOR" xfId="21" xr:uid="{00000000-0005-0000-0000-000014000000}"/>
    <cellStyle name="__________________________________________________________________________________SUBSECTION" xfId="22" xr:uid="{00000000-0005-0000-0000-000015000000}"/>
    <cellStyle name="__________________________________________________________________________________SUBSECTION_DATA" xfId="23" xr:uid="{00000000-0005-0000-0000-000016000000}"/>
    <cellStyle name="__________________________________________________________________________________SUBSECTION_ITERATOR" xfId="24" xr:uid="{00000000-0005-0000-0000-000017000000}"/>
    <cellStyle name="__________________________________________________________________________________SUBSECTION_MEASURE" xfId="25" xr:uid="{00000000-0005-0000-0000-000018000000}"/>
    <cellStyle name="__________________________________________________________________________________SUBTITLES" xfId="26" xr:uid="{00000000-0005-0000-0000-000019000000}"/>
    <cellStyle name="__________________________________________________________________________________TITLE_NUMBERATOR" xfId="27" xr:uid="{00000000-0005-0000-0000-00001A000000}"/>
    <cellStyle name="__________________________________________________________________________________TOP_LEVEL_TITLE" xfId="28" xr:uid="{00000000-0005-0000-0000-00001B000000}"/>
    <cellStyle name="_________________________________________________________________________________Comma" xfId="29" xr:uid="{00000000-0005-0000-0000-00001C000000}"/>
    <cellStyle name="_________________________________________________________________________________Comma [0]" xfId="30" xr:uid="{00000000-0005-0000-0000-00001D000000}"/>
    <cellStyle name="_________________________________________________________________________________Currency" xfId="31" xr:uid="{00000000-0005-0000-0000-00001E000000}"/>
    <cellStyle name="_________________________________________________________________________________Currency [0]" xfId="32" xr:uid="{00000000-0005-0000-0000-00001F000000}"/>
    <cellStyle name="_________________________________________________________________________________ITEM" xfId="33" xr:uid="{00000000-0005-0000-0000-000020000000}"/>
    <cellStyle name="_________________________________________________________________________________ITEM_DATA" xfId="34" xr:uid="{00000000-0005-0000-0000-000021000000}"/>
    <cellStyle name="_________________________________________________________________________________ITEM_EMPTY" xfId="35" xr:uid="{00000000-0005-0000-0000-000022000000}"/>
    <cellStyle name="_________________________________________________________________________________ITEM_EMPTY_DATA" xfId="36" xr:uid="{00000000-0005-0000-0000-000023000000}"/>
    <cellStyle name="_________________________________________________________________________________ITEM_EMPTY_MEASURE" xfId="37" xr:uid="{00000000-0005-0000-0000-000024000000}"/>
    <cellStyle name="_________________________________________________________________________________ITEM_ITERATOR" xfId="38" xr:uid="{00000000-0005-0000-0000-000025000000}"/>
    <cellStyle name="_________________________________________________________________________________ITEM_MEASURE" xfId="39" xr:uid="{00000000-0005-0000-0000-000026000000}"/>
    <cellStyle name="_________________________________________________________________________________Normal" xfId="40" xr:uid="{00000000-0005-0000-0000-000027000000}"/>
    <cellStyle name="_________________________________________________________________________________Percent" xfId="41" xr:uid="{00000000-0005-0000-0000-000028000000}"/>
    <cellStyle name="_________________________________________________________________________________SECTION" xfId="42" xr:uid="{00000000-0005-0000-0000-000029000000}"/>
    <cellStyle name="_________________________________________________________________________________SECTION_ITERATOR" xfId="43" xr:uid="{00000000-0005-0000-0000-00002A000000}"/>
    <cellStyle name="_________________________________________________________________________________SUBSECTION" xfId="44" xr:uid="{00000000-0005-0000-0000-00002B000000}"/>
    <cellStyle name="_________________________________________________________________________________SUBSECTION_DATA" xfId="45" xr:uid="{00000000-0005-0000-0000-00002C000000}"/>
    <cellStyle name="_________________________________________________________________________________SUBSECTION_ITERATOR" xfId="46" xr:uid="{00000000-0005-0000-0000-00002D000000}"/>
    <cellStyle name="_________________________________________________________________________________SUBSECTION_MEASURE" xfId="47" xr:uid="{00000000-0005-0000-0000-00002E000000}"/>
    <cellStyle name="_________________________________________________________________________________SUBTITLES" xfId="48" xr:uid="{00000000-0005-0000-0000-00002F000000}"/>
    <cellStyle name="_________________________________________________________________________________TITLE_NUMBERATOR" xfId="49" xr:uid="{00000000-0005-0000-0000-000030000000}"/>
    <cellStyle name="_________________________________________________________________________________TOP_LEVEL_TITLE" xfId="50" xr:uid="{00000000-0005-0000-0000-000031000000}"/>
    <cellStyle name="________________________________________________________________________________Comma" xfId="51" xr:uid="{00000000-0005-0000-0000-000032000000}"/>
    <cellStyle name="________________________________________________________________________________Comma [0]" xfId="52" xr:uid="{00000000-0005-0000-0000-000033000000}"/>
    <cellStyle name="________________________________________________________________________________Currency" xfId="53" xr:uid="{00000000-0005-0000-0000-000034000000}"/>
    <cellStyle name="________________________________________________________________________________Currency [0]" xfId="54" xr:uid="{00000000-0005-0000-0000-000035000000}"/>
    <cellStyle name="________________________________________________________________________________ITEM" xfId="55" xr:uid="{00000000-0005-0000-0000-000036000000}"/>
    <cellStyle name="________________________________________________________________________________ITEM_DATA" xfId="56" xr:uid="{00000000-0005-0000-0000-000037000000}"/>
    <cellStyle name="________________________________________________________________________________ITEM_EMPTY" xfId="57" xr:uid="{00000000-0005-0000-0000-000038000000}"/>
    <cellStyle name="________________________________________________________________________________ITEM_EMPTY_DATA" xfId="58" xr:uid="{00000000-0005-0000-0000-000039000000}"/>
    <cellStyle name="________________________________________________________________________________ITEM_EMPTY_MEASURE" xfId="59" xr:uid="{00000000-0005-0000-0000-00003A000000}"/>
    <cellStyle name="________________________________________________________________________________ITEM_ITERATOR" xfId="60" xr:uid="{00000000-0005-0000-0000-00003B000000}"/>
    <cellStyle name="________________________________________________________________________________ITEM_MEASURE" xfId="61" xr:uid="{00000000-0005-0000-0000-00003C000000}"/>
    <cellStyle name="________________________________________________________________________________Normal" xfId="62" xr:uid="{00000000-0005-0000-0000-00003D000000}"/>
    <cellStyle name="________________________________________________________________________________Percent" xfId="63" xr:uid="{00000000-0005-0000-0000-00003E000000}"/>
    <cellStyle name="________________________________________________________________________________SECTION" xfId="64" xr:uid="{00000000-0005-0000-0000-00003F000000}"/>
    <cellStyle name="________________________________________________________________________________SECTION_ITERATOR" xfId="65" xr:uid="{00000000-0005-0000-0000-000040000000}"/>
    <cellStyle name="________________________________________________________________________________SUBSECTION" xfId="66" xr:uid="{00000000-0005-0000-0000-000041000000}"/>
    <cellStyle name="________________________________________________________________________________SUBSECTION_DATA" xfId="67" xr:uid="{00000000-0005-0000-0000-000042000000}"/>
    <cellStyle name="________________________________________________________________________________SUBSECTION_ITERATOR" xfId="68" xr:uid="{00000000-0005-0000-0000-000043000000}"/>
    <cellStyle name="________________________________________________________________________________SUBSECTION_MEASURE" xfId="69" xr:uid="{00000000-0005-0000-0000-000044000000}"/>
    <cellStyle name="________________________________________________________________________________SUBTITLES" xfId="70" xr:uid="{00000000-0005-0000-0000-000045000000}"/>
    <cellStyle name="________________________________________________________________________________TITLE_NUMBERATOR" xfId="71" xr:uid="{00000000-0005-0000-0000-000046000000}"/>
    <cellStyle name="________________________________________________________________________________TOP_LEVEL_TITLE" xfId="72" xr:uid="{00000000-0005-0000-0000-000047000000}"/>
    <cellStyle name="_______________________________________________________________________________Comma" xfId="73" xr:uid="{00000000-0005-0000-0000-000048000000}"/>
    <cellStyle name="_______________________________________________________________________________Comma [0]" xfId="74" xr:uid="{00000000-0005-0000-0000-000049000000}"/>
    <cellStyle name="_______________________________________________________________________________Currency" xfId="75" xr:uid="{00000000-0005-0000-0000-00004A000000}"/>
    <cellStyle name="_______________________________________________________________________________Currency [0]" xfId="76" xr:uid="{00000000-0005-0000-0000-00004B000000}"/>
    <cellStyle name="_______________________________________________________________________________ITEM" xfId="77" xr:uid="{00000000-0005-0000-0000-00004C000000}"/>
    <cellStyle name="_______________________________________________________________________________ITEM_DATA" xfId="78" xr:uid="{00000000-0005-0000-0000-00004D000000}"/>
    <cellStyle name="_______________________________________________________________________________ITEM_EMPTY" xfId="79" xr:uid="{00000000-0005-0000-0000-00004E000000}"/>
    <cellStyle name="_______________________________________________________________________________ITEM_EMPTY_DATA" xfId="80" xr:uid="{00000000-0005-0000-0000-00004F000000}"/>
    <cellStyle name="_______________________________________________________________________________ITEM_EMPTY_MEASURE" xfId="81" xr:uid="{00000000-0005-0000-0000-000050000000}"/>
    <cellStyle name="_______________________________________________________________________________ITEM_ITERATOR" xfId="82" xr:uid="{00000000-0005-0000-0000-000051000000}"/>
    <cellStyle name="_______________________________________________________________________________ITEM_MEASURE" xfId="83" xr:uid="{00000000-0005-0000-0000-000052000000}"/>
    <cellStyle name="_______________________________________________________________________________Normal" xfId="84" xr:uid="{00000000-0005-0000-0000-000053000000}"/>
    <cellStyle name="_______________________________________________________________________________Percent" xfId="85" xr:uid="{00000000-0005-0000-0000-000054000000}"/>
    <cellStyle name="_______________________________________________________________________________SECTION" xfId="86" xr:uid="{00000000-0005-0000-0000-000055000000}"/>
    <cellStyle name="_______________________________________________________________________________SECTION_ITERATOR" xfId="87" xr:uid="{00000000-0005-0000-0000-000056000000}"/>
    <cellStyle name="_______________________________________________________________________________SUBSECTION" xfId="88" xr:uid="{00000000-0005-0000-0000-000057000000}"/>
    <cellStyle name="_______________________________________________________________________________SUBSECTION_DATA" xfId="89" xr:uid="{00000000-0005-0000-0000-000058000000}"/>
    <cellStyle name="_______________________________________________________________________________SUBSECTION_ITERATOR" xfId="90" xr:uid="{00000000-0005-0000-0000-000059000000}"/>
    <cellStyle name="_______________________________________________________________________________SUBSECTION_MEASURE" xfId="91" xr:uid="{00000000-0005-0000-0000-00005A000000}"/>
    <cellStyle name="_______________________________________________________________________________SUBTITLES" xfId="92" xr:uid="{00000000-0005-0000-0000-00005B000000}"/>
    <cellStyle name="_______________________________________________________________________________TITLE_NUMBERATOR" xfId="93" xr:uid="{00000000-0005-0000-0000-00005C000000}"/>
    <cellStyle name="_______________________________________________________________________________TOP_LEVEL_TITLE" xfId="94" xr:uid="{00000000-0005-0000-0000-00005D000000}"/>
    <cellStyle name="______________________________________________________________________________Comma" xfId="95" xr:uid="{00000000-0005-0000-0000-00005E000000}"/>
    <cellStyle name="______________________________________________________________________________Comma [0]" xfId="96" xr:uid="{00000000-0005-0000-0000-00005F000000}"/>
    <cellStyle name="______________________________________________________________________________Currency" xfId="97" xr:uid="{00000000-0005-0000-0000-000060000000}"/>
    <cellStyle name="______________________________________________________________________________Currency [0]" xfId="98" xr:uid="{00000000-0005-0000-0000-000061000000}"/>
    <cellStyle name="______________________________________________________________________________ITEM" xfId="99" xr:uid="{00000000-0005-0000-0000-000062000000}"/>
    <cellStyle name="______________________________________________________________________________ITEM_DATA" xfId="100" xr:uid="{00000000-0005-0000-0000-000063000000}"/>
    <cellStyle name="______________________________________________________________________________ITEM_EMPTY" xfId="101" xr:uid="{00000000-0005-0000-0000-000064000000}"/>
    <cellStyle name="______________________________________________________________________________ITEM_EMPTY_DATA" xfId="102" xr:uid="{00000000-0005-0000-0000-000065000000}"/>
    <cellStyle name="______________________________________________________________________________ITEM_EMPTY_MEASURE" xfId="103" xr:uid="{00000000-0005-0000-0000-000066000000}"/>
    <cellStyle name="______________________________________________________________________________ITEM_ITERATOR" xfId="104" xr:uid="{00000000-0005-0000-0000-000067000000}"/>
    <cellStyle name="______________________________________________________________________________ITEM_MEASURE" xfId="105" xr:uid="{00000000-0005-0000-0000-000068000000}"/>
    <cellStyle name="______________________________________________________________________________Normal" xfId="106" xr:uid="{00000000-0005-0000-0000-000069000000}"/>
    <cellStyle name="______________________________________________________________________________Percent" xfId="107" xr:uid="{00000000-0005-0000-0000-00006A000000}"/>
    <cellStyle name="______________________________________________________________________________SECTION" xfId="108" xr:uid="{00000000-0005-0000-0000-00006B000000}"/>
    <cellStyle name="______________________________________________________________________________SECTION_ITERATOR" xfId="109" xr:uid="{00000000-0005-0000-0000-00006C000000}"/>
    <cellStyle name="______________________________________________________________________________SUBSECTION" xfId="110" xr:uid="{00000000-0005-0000-0000-00006D000000}"/>
    <cellStyle name="______________________________________________________________________________SUBSECTION_DATA" xfId="111" xr:uid="{00000000-0005-0000-0000-00006E000000}"/>
    <cellStyle name="______________________________________________________________________________SUBSECTION_ITERATOR" xfId="112" xr:uid="{00000000-0005-0000-0000-00006F000000}"/>
    <cellStyle name="______________________________________________________________________________SUBSECTION_MEASURE" xfId="113" xr:uid="{00000000-0005-0000-0000-000070000000}"/>
    <cellStyle name="______________________________________________________________________________SUBTITLES" xfId="114" xr:uid="{00000000-0005-0000-0000-000071000000}"/>
    <cellStyle name="______________________________________________________________________________TITLE_NUMBERATOR" xfId="115" xr:uid="{00000000-0005-0000-0000-000072000000}"/>
    <cellStyle name="______________________________________________________________________________TOP_LEVEL_TITLE" xfId="116" xr:uid="{00000000-0005-0000-0000-000073000000}"/>
    <cellStyle name="_____________________________________________________________________________Comma" xfId="117" xr:uid="{00000000-0005-0000-0000-000074000000}"/>
    <cellStyle name="_____________________________________________________________________________Comma [0]" xfId="118" xr:uid="{00000000-0005-0000-0000-000075000000}"/>
    <cellStyle name="_____________________________________________________________________________Currency" xfId="119" xr:uid="{00000000-0005-0000-0000-000076000000}"/>
    <cellStyle name="_____________________________________________________________________________Currency [0]" xfId="120" xr:uid="{00000000-0005-0000-0000-000077000000}"/>
    <cellStyle name="_____________________________________________________________________________ITEM" xfId="121" xr:uid="{00000000-0005-0000-0000-000078000000}"/>
    <cellStyle name="_____________________________________________________________________________ITEM_DATA" xfId="122" xr:uid="{00000000-0005-0000-0000-000079000000}"/>
    <cellStyle name="_____________________________________________________________________________ITEM_EMPTY" xfId="123" xr:uid="{00000000-0005-0000-0000-00007A000000}"/>
    <cellStyle name="_____________________________________________________________________________ITEM_EMPTY_DATA" xfId="124" xr:uid="{00000000-0005-0000-0000-00007B000000}"/>
    <cellStyle name="_____________________________________________________________________________ITEM_EMPTY_MEASURE" xfId="125" xr:uid="{00000000-0005-0000-0000-00007C000000}"/>
    <cellStyle name="_____________________________________________________________________________ITEM_ITERATOR" xfId="126" xr:uid="{00000000-0005-0000-0000-00007D000000}"/>
    <cellStyle name="_____________________________________________________________________________ITEM_MEASURE" xfId="127" xr:uid="{00000000-0005-0000-0000-00007E000000}"/>
    <cellStyle name="_____________________________________________________________________________Normal" xfId="128" xr:uid="{00000000-0005-0000-0000-00007F000000}"/>
    <cellStyle name="_____________________________________________________________________________Percent" xfId="129" xr:uid="{00000000-0005-0000-0000-000080000000}"/>
    <cellStyle name="_____________________________________________________________________________SECTION" xfId="130" xr:uid="{00000000-0005-0000-0000-000081000000}"/>
    <cellStyle name="_____________________________________________________________________________SECTION_ITERATOR" xfId="131" xr:uid="{00000000-0005-0000-0000-000082000000}"/>
    <cellStyle name="_____________________________________________________________________________SUBSECTION" xfId="132" xr:uid="{00000000-0005-0000-0000-000083000000}"/>
    <cellStyle name="_____________________________________________________________________________SUBSECTION_DATA" xfId="133" xr:uid="{00000000-0005-0000-0000-000084000000}"/>
    <cellStyle name="_____________________________________________________________________________SUBSECTION_ITERATOR" xfId="134" xr:uid="{00000000-0005-0000-0000-000085000000}"/>
    <cellStyle name="_____________________________________________________________________________SUBSECTION_MEASURE" xfId="135" xr:uid="{00000000-0005-0000-0000-000086000000}"/>
    <cellStyle name="_____________________________________________________________________________SUBTITLES" xfId="136" xr:uid="{00000000-0005-0000-0000-000087000000}"/>
    <cellStyle name="_____________________________________________________________________________TITLE_NUMBERATOR" xfId="137" xr:uid="{00000000-0005-0000-0000-000088000000}"/>
    <cellStyle name="_____________________________________________________________________________TOP_LEVEL_TITLE" xfId="138" xr:uid="{00000000-0005-0000-0000-000089000000}"/>
    <cellStyle name="____________________________________________________________________________Comma" xfId="139" xr:uid="{00000000-0005-0000-0000-00008A000000}"/>
    <cellStyle name="____________________________________________________________________________Comma [0]" xfId="140" xr:uid="{00000000-0005-0000-0000-00008B000000}"/>
    <cellStyle name="____________________________________________________________________________Currency" xfId="141" xr:uid="{00000000-0005-0000-0000-00008C000000}"/>
    <cellStyle name="____________________________________________________________________________Currency [0]" xfId="142" xr:uid="{00000000-0005-0000-0000-00008D000000}"/>
    <cellStyle name="____________________________________________________________________________ITEM" xfId="143" xr:uid="{00000000-0005-0000-0000-00008E000000}"/>
    <cellStyle name="____________________________________________________________________________ITEM_DATA" xfId="144" xr:uid="{00000000-0005-0000-0000-00008F000000}"/>
    <cellStyle name="____________________________________________________________________________ITEM_EMPTY" xfId="145" xr:uid="{00000000-0005-0000-0000-000090000000}"/>
    <cellStyle name="____________________________________________________________________________ITEM_EMPTY_DATA" xfId="146" xr:uid="{00000000-0005-0000-0000-000091000000}"/>
    <cellStyle name="____________________________________________________________________________ITEM_EMPTY_MEASURE" xfId="147" xr:uid="{00000000-0005-0000-0000-000092000000}"/>
    <cellStyle name="____________________________________________________________________________ITEM_ITERATOR" xfId="148" xr:uid="{00000000-0005-0000-0000-000093000000}"/>
    <cellStyle name="____________________________________________________________________________ITEM_MEASURE" xfId="149" xr:uid="{00000000-0005-0000-0000-000094000000}"/>
    <cellStyle name="____________________________________________________________________________Normal" xfId="150" xr:uid="{00000000-0005-0000-0000-000095000000}"/>
    <cellStyle name="____________________________________________________________________________Percent" xfId="151" xr:uid="{00000000-0005-0000-0000-000096000000}"/>
    <cellStyle name="____________________________________________________________________________SECTION" xfId="152" xr:uid="{00000000-0005-0000-0000-000097000000}"/>
    <cellStyle name="____________________________________________________________________________SECTION_ITERATOR" xfId="153" xr:uid="{00000000-0005-0000-0000-000098000000}"/>
    <cellStyle name="____________________________________________________________________________SUBSECTION" xfId="154" xr:uid="{00000000-0005-0000-0000-000099000000}"/>
    <cellStyle name="____________________________________________________________________________SUBSECTION_DATA" xfId="155" xr:uid="{00000000-0005-0000-0000-00009A000000}"/>
    <cellStyle name="____________________________________________________________________________SUBSECTION_ITERATOR" xfId="156" xr:uid="{00000000-0005-0000-0000-00009B000000}"/>
    <cellStyle name="____________________________________________________________________________SUBSECTION_MEASURE" xfId="157" xr:uid="{00000000-0005-0000-0000-00009C000000}"/>
    <cellStyle name="____________________________________________________________________________SUBTITLES" xfId="158" xr:uid="{00000000-0005-0000-0000-00009D000000}"/>
    <cellStyle name="____________________________________________________________________________TITLE_NUMBERATOR" xfId="159" xr:uid="{00000000-0005-0000-0000-00009E000000}"/>
    <cellStyle name="____________________________________________________________________________TOP_LEVEL_TITLE" xfId="160" xr:uid="{00000000-0005-0000-0000-00009F000000}"/>
    <cellStyle name="___________________________________________________________________________Comma" xfId="161" xr:uid="{00000000-0005-0000-0000-0000A0000000}"/>
    <cellStyle name="___________________________________________________________________________Comma [0]" xfId="162" xr:uid="{00000000-0005-0000-0000-0000A1000000}"/>
    <cellStyle name="___________________________________________________________________________Currency" xfId="163" xr:uid="{00000000-0005-0000-0000-0000A2000000}"/>
    <cellStyle name="___________________________________________________________________________Currency [0]" xfId="164" xr:uid="{00000000-0005-0000-0000-0000A3000000}"/>
    <cellStyle name="___________________________________________________________________________ITEM" xfId="165" xr:uid="{00000000-0005-0000-0000-0000A4000000}"/>
    <cellStyle name="___________________________________________________________________________ITEM_DATA" xfId="166" xr:uid="{00000000-0005-0000-0000-0000A5000000}"/>
    <cellStyle name="___________________________________________________________________________ITEM_EMPTY" xfId="167" xr:uid="{00000000-0005-0000-0000-0000A6000000}"/>
    <cellStyle name="___________________________________________________________________________ITEM_EMPTY_DATA" xfId="168" xr:uid="{00000000-0005-0000-0000-0000A7000000}"/>
    <cellStyle name="___________________________________________________________________________ITEM_EMPTY_MEASURE" xfId="169" xr:uid="{00000000-0005-0000-0000-0000A8000000}"/>
    <cellStyle name="___________________________________________________________________________ITEM_ITERATOR" xfId="170" xr:uid="{00000000-0005-0000-0000-0000A9000000}"/>
    <cellStyle name="___________________________________________________________________________ITEM_MEASURE" xfId="171" xr:uid="{00000000-0005-0000-0000-0000AA000000}"/>
    <cellStyle name="___________________________________________________________________________Normal" xfId="172" xr:uid="{00000000-0005-0000-0000-0000AB000000}"/>
    <cellStyle name="___________________________________________________________________________Percent" xfId="173" xr:uid="{00000000-0005-0000-0000-0000AC000000}"/>
    <cellStyle name="___________________________________________________________________________SECTION" xfId="174" xr:uid="{00000000-0005-0000-0000-0000AD000000}"/>
    <cellStyle name="___________________________________________________________________________SECTION_ITERATOR" xfId="175" xr:uid="{00000000-0005-0000-0000-0000AE000000}"/>
    <cellStyle name="___________________________________________________________________________SUBSECTION" xfId="176" xr:uid="{00000000-0005-0000-0000-0000AF000000}"/>
    <cellStyle name="___________________________________________________________________________SUBSECTION_DATA" xfId="177" xr:uid="{00000000-0005-0000-0000-0000B0000000}"/>
    <cellStyle name="___________________________________________________________________________SUBSECTION_ITERATOR" xfId="178" xr:uid="{00000000-0005-0000-0000-0000B1000000}"/>
    <cellStyle name="___________________________________________________________________________SUBSECTION_MEASURE" xfId="179" xr:uid="{00000000-0005-0000-0000-0000B2000000}"/>
    <cellStyle name="___________________________________________________________________________SUBTITLES" xfId="180" xr:uid="{00000000-0005-0000-0000-0000B3000000}"/>
    <cellStyle name="___________________________________________________________________________TITLE_NUMBERATOR" xfId="181" xr:uid="{00000000-0005-0000-0000-0000B4000000}"/>
    <cellStyle name="___________________________________________________________________________TOP_LEVEL_TITLE" xfId="182" xr:uid="{00000000-0005-0000-0000-0000B5000000}"/>
    <cellStyle name="__________________________________________________________________________Comma" xfId="183" xr:uid="{00000000-0005-0000-0000-0000B6000000}"/>
    <cellStyle name="__________________________________________________________________________Comma [0]" xfId="184" xr:uid="{00000000-0005-0000-0000-0000B7000000}"/>
    <cellStyle name="__________________________________________________________________________Currency" xfId="185" xr:uid="{00000000-0005-0000-0000-0000B8000000}"/>
    <cellStyle name="__________________________________________________________________________Currency [0]" xfId="186" xr:uid="{00000000-0005-0000-0000-0000B9000000}"/>
    <cellStyle name="__________________________________________________________________________ITEM" xfId="187" xr:uid="{00000000-0005-0000-0000-0000BA000000}"/>
    <cellStyle name="__________________________________________________________________________ITEM_DATA" xfId="188" xr:uid="{00000000-0005-0000-0000-0000BB000000}"/>
    <cellStyle name="__________________________________________________________________________ITEM_EMPTY" xfId="189" xr:uid="{00000000-0005-0000-0000-0000BC000000}"/>
    <cellStyle name="__________________________________________________________________________ITEM_EMPTY_DATA" xfId="190" xr:uid="{00000000-0005-0000-0000-0000BD000000}"/>
    <cellStyle name="__________________________________________________________________________ITEM_EMPTY_MEASURE" xfId="191" xr:uid="{00000000-0005-0000-0000-0000BE000000}"/>
    <cellStyle name="__________________________________________________________________________ITEM_ITERATOR" xfId="192" xr:uid="{00000000-0005-0000-0000-0000BF000000}"/>
    <cellStyle name="__________________________________________________________________________ITEM_MEASURE" xfId="193" xr:uid="{00000000-0005-0000-0000-0000C0000000}"/>
    <cellStyle name="__________________________________________________________________________Normal" xfId="194" xr:uid="{00000000-0005-0000-0000-0000C1000000}"/>
    <cellStyle name="__________________________________________________________________________Percent" xfId="195" xr:uid="{00000000-0005-0000-0000-0000C2000000}"/>
    <cellStyle name="__________________________________________________________________________SECTION" xfId="196" xr:uid="{00000000-0005-0000-0000-0000C3000000}"/>
    <cellStyle name="__________________________________________________________________________SECTION_ITERATOR" xfId="197" xr:uid="{00000000-0005-0000-0000-0000C4000000}"/>
    <cellStyle name="__________________________________________________________________________SUBSECTION" xfId="198" xr:uid="{00000000-0005-0000-0000-0000C5000000}"/>
    <cellStyle name="__________________________________________________________________________SUBSECTION_DATA" xfId="199" xr:uid="{00000000-0005-0000-0000-0000C6000000}"/>
    <cellStyle name="__________________________________________________________________________SUBSECTION_ITERATOR" xfId="200" xr:uid="{00000000-0005-0000-0000-0000C7000000}"/>
    <cellStyle name="__________________________________________________________________________SUBSECTION_MEASURE" xfId="201" xr:uid="{00000000-0005-0000-0000-0000C8000000}"/>
    <cellStyle name="__________________________________________________________________________SUBTITLES" xfId="202" xr:uid="{00000000-0005-0000-0000-0000C9000000}"/>
    <cellStyle name="__________________________________________________________________________TITLE_NUMBERATOR" xfId="203" xr:uid="{00000000-0005-0000-0000-0000CA000000}"/>
    <cellStyle name="__________________________________________________________________________TOP_LEVEL_TITLE" xfId="204" xr:uid="{00000000-0005-0000-0000-0000CB000000}"/>
    <cellStyle name="_________________________________________________________________________Comma" xfId="205" xr:uid="{00000000-0005-0000-0000-0000CC000000}"/>
    <cellStyle name="_________________________________________________________________________Comma [0]" xfId="206" xr:uid="{00000000-0005-0000-0000-0000CD000000}"/>
    <cellStyle name="_________________________________________________________________________Currency" xfId="207" xr:uid="{00000000-0005-0000-0000-0000CE000000}"/>
    <cellStyle name="_________________________________________________________________________Currency [0]" xfId="208" xr:uid="{00000000-0005-0000-0000-0000CF000000}"/>
    <cellStyle name="_________________________________________________________________________ITEM" xfId="209" xr:uid="{00000000-0005-0000-0000-0000D0000000}"/>
    <cellStyle name="_________________________________________________________________________ITEM_DATA" xfId="210" xr:uid="{00000000-0005-0000-0000-0000D1000000}"/>
    <cellStyle name="_________________________________________________________________________ITEM_EMPTY" xfId="211" xr:uid="{00000000-0005-0000-0000-0000D2000000}"/>
    <cellStyle name="_________________________________________________________________________ITEM_EMPTY_DATA" xfId="212" xr:uid="{00000000-0005-0000-0000-0000D3000000}"/>
    <cellStyle name="_________________________________________________________________________ITEM_EMPTY_MEASURE" xfId="213" xr:uid="{00000000-0005-0000-0000-0000D4000000}"/>
    <cellStyle name="_________________________________________________________________________ITEM_ITERATOR" xfId="214" xr:uid="{00000000-0005-0000-0000-0000D5000000}"/>
    <cellStyle name="_________________________________________________________________________ITEM_MEASURE" xfId="215" xr:uid="{00000000-0005-0000-0000-0000D6000000}"/>
    <cellStyle name="_________________________________________________________________________Normal" xfId="216" xr:uid="{00000000-0005-0000-0000-0000D7000000}"/>
    <cellStyle name="_________________________________________________________________________Percent" xfId="217" xr:uid="{00000000-0005-0000-0000-0000D8000000}"/>
    <cellStyle name="_________________________________________________________________________SECTION" xfId="218" xr:uid="{00000000-0005-0000-0000-0000D9000000}"/>
    <cellStyle name="_________________________________________________________________________SECTION_ITERATOR" xfId="219" xr:uid="{00000000-0005-0000-0000-0000DA000000}"/>
    <cellStyle name="_________________________________________________________________________SUBSECTION" xfId="220" xr:uid="{00000000-0005-0000-0000-0000DB000000}"/>
    <cellStyle name="_________________________________________________________________________SUBSECTION_DATA" xfId="221" xr:uid="{00000000-0005-0000-0000-0000DC000000}"/>
    <cellStyle name="_________________________________________________________________________SUBSECTION_ITERATOR" xfId="222" xr:uid="{00000000-0005-0000-0000-0000DD000000}"/>
    <cellStyle name="_________________________________________________________________________SUBSECTION_MEASURE" xfId="223" xr:uid="{00000000-0005-0000-0000-0000DE000000}"/>
    <cellStyle name="_________________________________________________________________________SUBTITLES" xfId="224" xr:uid="{00000000-0005-0000-0000-0000DF000000}"/>
    <cellStyle name="_________________________________________________________________________TITLE_NUMBERATOR" xfId="225" xr:uid="{00000000-0005-0000-0000-0000E0000000}"/>
    <cellStyle name="_________________________________________________________________________TOP_LEVEL_TITLE" xfId="226" xr:uid="{00000000-0005-0000-0000-0000E1000000}"/>
    <cellStyle name="________________________________________________________________________Comma" xfId="227" xr:uid="{00000000-0005-0000-0000-0000E2000000}"/>
    <cellStyle name="________________________________________________________________________Comma [0]" xfId="228" xr:uid="{00000000-0005-0000-0000-0000E3000000}"/>
    <cellStyle name="________________________________________________________________________Currency" xfId="229" xr:uid="{00000000-0005-0000-0000-0000E4000000}"/>
    <cellStyle name="________________________________________________________________________Currency [0]" xfId="230" xr:uid="{00000000-0005-0000-0000-0000E5000000}"/>
    <cellStyle name="________________________________________________________________________ITEM" xfId="231" xr:uid="{00000000-0005-0000-0000-0000E6000000}"/>
    <cellStyle name="________________________________________________________________________ITEM_DATA" xfId="232" xr:uid="{00000000-0005-0000-0000-0000E7000000}"/>
    <cellStyle name="________________________________________________________________________ITEM_EMPTY" xfId="233" xr:uid="{00000000-0005-0000-0000-0000E8000000}"/>
    <cellStyle name="________________________________________________________________________ITEM_EMPTY_DATA" xfId="234" xr:uid="{00000000-0005-0000-0000-0000E9000000}"/>
    <cellStyle name="________________________________________________________________________ITEM_EMPTY_MEASURE" xfId="235" xr:uid="{00000000-0005-0000-0000-0000EA000000}"/>
    <cellStyle name="________________________________________________________________________ITEM_ITERATOR" xfId="236" xr:uid="{00000000-0005-0000-0000-0000EB000000}"/>
    <cellStyle name="________________________________________________________________________ITEM_MEASURE" xfId="237" xr:uid="{00000000-0005-0000-0000-0000EC000000}"/>
    <cellStyle name="________________________________________________________________________Normal" xfId="238" xr:uid="{00000000-0005-0000-0000-0000ED000000}"/>
    <cellStyle name="________________________________________________________________________Percent" xfId="239" xr:uid="{00000000-0005-0000-0000-0000EE000000}"/>
    <cellStyle name="________________________________________________________________________SECTION" xfId="240" xr:uid="{00000000-0005-0000-0000-0000EF000000}"/>
    <cellStyle name="________________________________________________________________________SECTION_ITERATOR" xfId="241" xr:uid="{00000000-0005-0000-0000-0000F0000000}"/>
    <cellStyle name="________________________________________________________________________SUBSECTION" xfId="242" xr:uid="{00000000-0005-0000-0000-0000F1000000}"/>
    <cellStyle name="________________________________________________________________________SUBSECTION_DATA" xfId="243" xr:uid="{00000000-0005-0000-0000-0000F2000000}"/>
    <cellStyle name="________________________________________________________________________SUBSECTION_ITERATOR" xfId="244" xr:uid="{00000000-0005-0000-0000-0000F3000000}"/>
    <cellStyle name="________________________________________________________________________SUBSECTION_MEASURE" xfId="245" xr:uid="{00000000-0005-0000-0000-0000F4000000}"/>
    <cellStyle name="________________________________________________________________________SUBTITLES" xfId="246" xr:uid="{00000000-0005-0000-0000-0000F5000000}"/>
    <cellStyle name="________________________________________________________________________TITLE_NUMBERATOR" xfId="247" xr:uid="{00000000-0005-0000-0000-0000F6000000}"/>
    <cellStyle name="________________________________________________________________________TOP_LEVEL_TITLE" xfId="248" xr:uid="{00000000-0005-0000-0000-0000F7000000}"/>
    <cellStyle name="_______________________________________________________________________Comma" xfId="249" xr:uid="{00000000-0005-0000-0000-0000F8000000}"/>
    <cellStyle name="_______________________________________________________________________Comma [0]" xfId="250" xr:uid="{00000000-0005-0000-0000-0000F9000000}"/>
    <cellStyle name="_______________________________________________________________________Currency" xfId="251" xr:uid="{00000000-0005-0000-0000-0000FA000000}"/>
    <cellStyle name="_______________________________________________________________________Currency [0]" xfId="252" xr:uid="{00000000-0005-0000-0000-0000FB000000}"/>
    <cellStyle name="_______________________________________________________________________ITEM" xfId="253" xr:uid="{00000000-0005-0000-0000-0000FC000000}"/>
    <cellStyle name="_______________________________________________________________________ITEM_DATA" xfId="254" xr:uid="{00000000-0005-0000-0000-0000FD000000}"/>
    <cellStyle name="_______________________________________________________________________ITEM_EMPTY" xfId="255" xr:uid="{00000000-0005-0000-0000-0000FE000000}"/>
    <cellStyle name="_______________________________________________________________________ITEM_EMPTY_DATA" xfId="256" xr:uid="{00000000-0005-0000-0000-0000FF000000}"/>
    <cellStyle name="_______________________________________________________________________ITEM_EMPTY_MEASURE" xfId="257" xr:uid="{00000000-0005-0000-0000-000000010000}"/>
    <cellStyle name="_______________________________________________________________________ITEM_ITERATOR" xfId="258" xr:uid="{00000000-0005-0000-0000-000001010000}"/>
    <cellStyle name="_______________________________________________________________________ITEM_MEASURE" xfId="259" xr:uid="{00000000-0005-0000-0000-000002010000}"/>
    <cellStyle name="_______________________________________________________________________Normal" xfId="260" xr:uid="{00000000-0005-0000-0000-000003010000}"/>
    <cellStyle name="_______________________________________________________________________Percent" xfId="261" xr:uid="{00000000-0005-0000-0000-000004010000}"/>
    <cellStyle name="_______________________________________________________________________SECTION" xfId="262" xr:uid="{00000000-0005-0000-0000-000005010000}"/>
    <cellStyle name="_______________________________________________________________________SECTION_ITERATOR" xfId="263" xr:uid="{00000000-0005-0000-0000-000006010000}"/>
    <cellStyle name="_______________________________________________________________________SUBSECTION" xfId="264" xr:uid="{00000000-0005-0000-0000-000007010000}"/>
    <cellStyle name="_______________________________________________________________________SUBSECTION_DATA" xfId="265" xr:uid="{00000000-0005-0000-0000-000008010000}"/>
    <cellStyle name="_______________________________________________________________________SUBSECTION_ITERATOR" xfId="266" xr:uid="{00000000-0005-0000-0000-000009010000}"/>
    <cellStyle name="_______________________________________________________________________SUBSECTION_MEASURE" xfId="267" xr:uid="{00000000-0005-0000-0000-00000A010000}"/>
    <cellStyle name="_______________________________________________________________________SUBTITLES" xfId="268" xr:uid="{00000000-0005-0000-0000-00000B010000}"/>
    <cellStyle name="_______________________________________________________________________TITLE_NUMBERATOR" xfId="269" xr:uid="{00000000-0005-0000-0000-00000C010000}"/>
    <cellStyle name="_______________________________________________________________________TOP_LEVEL_TITLE" xfId="270" xr:uid="{00000000-0005-0000-0000-00000D010000}"/>
    <cellStyle name="______________________________________________________________________Comma" xfId="271" xr:uid="{00000000-0005-0000-0000-00000E010000}"/>
    <cellStyle name="______________________________________________________________________Comma [0]" xfId="272" xr:uid="{00000000-0005-0000-0000-00000F010000}"/>
    <cellStyle name="______________________________________________________________________Currency" xfId="273" xr:uid="{00000000-0005-0000-0000-000010010000}"/>
    <cellStyle name="______________________________________________________________________Currency [0]" xfId="274" xr:uid="{00000000-0005-0000-0000-000011010000}"/>
    <cellStyle name="______________________________________________________________________ITEM" xfId="275" xr:uid="{00000000-0005-0000-0000-000012010000}"/>
    <cellStyle name="______________________________________________________________________ITEM_DATA" xfId="276" xr:uid="{00000000-0005-0000-0000-000013010000}"/>
    <cellStyle name="______________________________________________________________________ITEM_EMPTY" xfId="277" xr:uid="{00000000-0005-0000-0000-000014010000}"/>
    <cellStyle name="______________________________________________________________________ITEM_EMPTY_DATA" xfId="278" xr:uid="{00000000-0005-0000-0000-000015010000}"/>
    <cellStyle name="______________________________________________________________________ITEM_EMPTY_MEASURE" xfId="279" xr:uid="{00000000-0005-0000-0000-000016010000}"/>
    <cellStyle name="______________________________________________________________________ITEM_ITERATOR" xfId="280" xr:uid="{00000000-0005-0000-0000-000017010000}"/>
    <cellStyle name="______________________________________________________________________ITEM_MEASURE" xfId="281" xr:uid="{00000000-0005-0000-0000-000018010000}"/>
    <cellStyle name="______________________________________________________________________Normal" xfId="282" xr:uid="{00000000-0005-0000-0000-000019010000}"/>
    <cellStyle name="______________________________________________________________________Percent" xfId="283" xr:uid="{00000000-0005-0000-0000-00001A010000}"/>
    <cellStyle name="______________________________________________________________________SECTION" xfId="284" xr:uid="{00000000-0005-0000-0000-00001B010000}"/>
    <cellStyle name="______________________________________________________________________SECTION_ITERATOR" xfId="285" xr:uid="{00000000-0005-0000-0000-00001C010000}"/>
    <cellStyle name="______________________________________________________________________SUBSECTION" xfId="286" xr:uid="{00000000-0005-0000-0000-00001D010000}"/>
    <cellStyle name="______________________________________________________________________SUBSECTION_DATA" xfId="287" xr:uid="{00000000-0005-0000-0000-00001E010000}"/>
    <cellStyle name="______________________________________________________________________SUBSECTION_ITERATOR" xfId="288" xr:uid="{00000000-0005-0000-0000-00001F010000}"/>
    <cellStyle name="______________________________________________________________________SUBSECTION_MEASURE" xfId="289" xr:uid="{00000000-0005-0000-0000-000020010000}"/>
    <cellStyle name="______________________________________________________________________SUBTITLES" xfId="290" xr:uid="{00000000-0005-0000-0000-000021010000}"/>
    <cellStyle name="______________________________________________________________________TITLE_NUMBERATOR" xfId="291" xr:uid="{00000000-0005-0000-0000-000022010000}"/>
    <cellStyle name="______________________________________________________________________TOP_LEVEL_TITLE" xfId="292" xr:uid="{00000000-0005-0000-0000-000023010000}"/>
    <cellStyle name="_____________________________________________________________________Comma" xfId="293" xr:uid="{00000000-0005-0000-0000-000024010000}"/>
    <cellStyle name="_____________________________________________________________________Comma [0]" xfId="294" xr:uid="{00000000-0005-0000-0000-000025010000}"/>
    <cellStyle name="_____________________________________________________________________Currency" xfId="295" xr:uid="{00000000-0005-0000-0000-000026010000}"/>
    <cellStyle name="_____________________________________________________________________Currency [0]" xfId="296" xr:uid="{00000000-0005-0000-0000-000027010000}"/>
    <cellStyle name="_____________________________________________________________________ITEM" xfId="297" xr:uid="{00000000-0005-0000-0000-000028010000}"/>
    <cellStyle name="_____________________________________________________________________ITEM_DATA" xfId="298" xr:uid="{00000000-0005-0000-0000-000029010000}"/>
    <cellStyle name="_____________________________________________________________________ITEM_EMPTY" xfId="299" xr:uid="{00000000-0005-0000-0000-00002A010000}"/>
    <cellStyle name="_____________________________________________________________________ITEM_EMPTY_DATA" xfId="300" xr:uid="{00000000-0005-0000-0000-00002B010000}"/>
    <cellStyle name="_____________________________________________________________________ITEM_EMPTY_MEASURE" xfId="301" xr:uid="{00000000-0005-0000-0000-00002C010000}"/>
    <cellStyle name="_____________________________________________________________________ITEM_ITERATOR" xfId="302" xr:uid="{00000000-0005-0000-0000-00002D010000}"/>
    <cellStyle name="_____________________________________________________________________ITEM_MEASURE" xfId="303" xr:uid="{00000000-0005-0000-0000-00002E010000}"/>
    <cellStyle name="_____________________________________________________________________Normal" xfId="304" xr:uid="{00000000-0005-0000-0000-00002F010000}"/>
    <cellStyle name="_____________________________________________________________________Percent" xfId="305" xr:uid="{00000000-0005-0000-0000-000030010000}"/>
    <cellStyle name="_____________________________________________________________________SECTION" xfId="306" xr:uid="{00000000-0005-0000-0000-000031010000}"/>
    <cellStyle name="_____________________________________________________________________SECTION_ITERATOR" xfId="307" xr:uid="{00000000-0005-0000-0000-000032010000}"/>
    <cellStyle name="_____________________________________________________________________SUBSECTION" xfId="308" xr:uid="{00000000-0005-0000-0000-000033010000}"/>
    <cellStyle name="_____________________________________________________________________SUBSECTION_DATA" xfId="309" xr:uid="{00000000-0005-0000-0000-000034010000}"/>
    <cellStyle name="_____________________________________________________________________SUBSECTION_ITERATOR" xfId="310" xr:uid="{00000000-0005-0000-0000-000035010000}"/>
    <cellStyle name="_____________________________________________________________________SUBSECTION_MEASURE" xfId="311" xr:uid="{00000000-0005-0000-0000-000036010000}"/>
    <cellStyle name="_____________________________________________________________________SUBTITLES" xfId="312" xr:uid="{00000000-0005-0000-0000-000037010000}"/>
    <cellStyle name="_____________________________________________________________________TITLE_NUMBERATOR" xfId="313" xr:uid="{00000000-0005-0000-0000-000038010000}"/>
    <cellStyle name="_____________________________________________________________________TOP_LEVEL_TITLE" xfId="314" xr:uid="{00000000-0005-0000-0000-000039010000}"/>
    <cellStyle name="____________________________________________________________________Comma" xfId="315" xr:uid="{00000000-0005-0000-0000-00003A010000}"/>
    <cellStyle name="____________________________________________________________________Comma [0]" xfId="316" xr:uid="{00000000-0005-0000-0000-00003B010000}"/>
    <cellStyle name="____________________________________________________________________Currency" xfId="317" xr:uid="{00000000-0005-0000-0000-00003C010000}"/>
    <cellStyle name="____________________________________________________________________Currency [0]" xfId="318" xr:uid="{00000000-0005-0000-0000-00003D010000}"/>
    <cellStyle name="____________________________________________________________________ITEM" xfId="319" xr:uid="{00000000-0005-0000-0000-00003E010000}"/>
    <cellStyle name="____________________________________________________________________ITEM_DATA" xfId="320" xr:uid="{00000000-0005-0000-0000-00003F010000}"/>
    <cellStyle name="____________________________________________________________________ITEM_EMPTY" xfId="321" xr:uid="{00000000-0005-0000-0000-000040010000}"/>
    <cellStyle name="____________________________________________________________________ITEM_EMPTY_DATA" xfId="322" xr:uid="{00000000-0005-0000-0000-000041010000}"/>
    <cellStyle name="____________________________________________________________________ITEM_EMPTY_MEASURE" xfId="323" xr:uid="{00000000-0005-0000-0000-000042010000}"/>
    <cellStyle name="____________________________________________________________________ITEM_ITERATOR" xfId="324" xr:uid="{00000000-0005-0000-0000-000043010000}"/>
    <cellStyle name="____________________________________________________________________ITEM_MEASURE" xfId="325" xr:uid="{00000000-0005-0000-0000-000044010000}"/>
    <cellStyle name="____________________________________________________________________Normal" xfId="326" xr:uid="{00000000-0005-0000-0000-000045010000}"/>
    <cellStyle name="____________________________________________________________________Percent" xfId="327" xr:uid="{00000000-0005-0000-0000-000046010000}"/>
    <cellStyle name="____________________________________________________________________SECTION" xfId="328" xr:uid="{00000000-0005-0000-0000-000047010000}"/>
    <cellStyle name="____________________________________________________________________SECTION_ITERATOR" xfId="329" xr:uid="{00000000-0005-0000-0000-000048010000}"/>
    <cellStyle name="____________________________________________________________________SUBSECTION" xfId="330" xr:uid="{00000000-0005-0000-0000-000049010000}"/>
    <cellStyle name="____________________________________________________________________SUBSECTION_DATA" xfId="331" xr:uid="{00000000-0005-0000-0000-00004A010000}"/>
    <cellStyle name="____________________________________________________________________SUBSECTION_ITERATOR" xfId="332" xr:uid="{00000000-0005-0000-0000-00004B010000}"/>
    <cellStyle name="____________________________________________________________________SUBSECTION_MEASURE" xfId="333" xr:uid="{00000000-0005-0000-0000-00004C010000}"/>
    <cellStyle name="____________________________________________________________________SUBTITLES" xfId="334" xr:uid="{00000000-0005-0000-0000-00004D010000}"/>
    <cellStyle name="____________________________________________________________________TITLE_NUMBERATOR" xfId="335" xr:uid="{00000000-0005-0000-0000-00004E010000}"/>
    <cellStyle name="____________________________________________________________________TOP_LEVEL_TITLE" xfId="336" xr:uid="{00000000-0005-0000-0000-00004F010000}"/>
    <cellStyle name="___________________________________________________________________Comma" xfId="337" xr:uid="{00000000-0005-0000-0000-000050010000}"/>
    <cellStyle name="___________________________________________________________________Comma [0]" xfId="338" xr:uid="{00000000-0005-0000-0000-000051010000}"/>
    <cellStyle name="___________________________________________________________________Currency" xfId="339" xr:uid="{00000000-0005-0000-0000-000052010000}"/>
    <cellStyle name="___________________________________________________________________Currency [0]" xfId="340" xr:uid="{00000000-0005-0000-0000-000053010000}"/>
    <cellStyle name="___________________________________________________________________ITEM" xfId="341" xr:uid="{00000000-0005-0000-0000-000054010000}"/>
    <cellStyle name="___________________________________________________________________ITEM_DATA" xfId="342" xr:uid="{00000000-0005-0000-0000-000055010000}"/>
    <cellStyle name="___________________________________________________________________ITEM_EMPTY" xfId="343" xr:uid="{00000000-0005-0000-0000-000056010000}"/>
    <cellStyle name="___________________________________________________________________ITEM_EMPTY_DATA" xfId="344" xr:uid="{00000000-0005-0000-0000-000057010000}"/>
    <cellStyle name="___________________________________________________________________ITEM_EMPTY_MEASURE" xfId="345" xr:uid="{00000000-0005-0000-0000-000058010000}"/>
    <cellStyle name="___________________________________________________________________ITEM_ITERATOR" xfId="346" xr:uid="{00000000-0005-0000-0000-000059010000}"/>
    <cellStyle name="___________________________________________________________________ITEM_MEASURE" xfId="347" xr:uid="{00000000-0005-0000-0000-00005A010000}"/>
    <cellStyle name="___________________________________________________________________Normal" xfId="348" xr:uid="{00000000-0005-0000-0000-00005B010000}"/>
    <cellStyle name="___________________________________________________________________Percent" xfId="349" xr:uid="{00000000-0005-0000-0000-00005C010000}"/>
    <cellStyle name="___________________________________________________________________SECTION" xfId="350" xr:uid="{00000000-0005-0000-0000-00005D010000}"/>
    <cellStyle name="___________________________________________________________________SECTION_ITERATOR" xfId="351" xr:uid="{00000000-0005-0000-0000-00005E010000}"/>
    <cellStyle name="___________________________________________________________________SUBSECTION" xfId="352" xr:uid="{00000000-0005-0000-0000-00005F010000}"/>
    <cellStyle name="___________________________________________________________________SUBSECTION_DATA" xfId="353" xr:uid="{00000000-0005-0000-0000-000060010000}"/>
    <cellStyle name="___________________________________________________________________SUBSECTION_ITERATOR" xfId="354" xr:uid="{00000000-0005-0000-0000-000061010000}"/>
    <cellStyle name="___________________________________________________________________SUBSECTION_MEASURE" xfId="355" xr:uid="{00000000-0005-0000-0000-000062010000}"/>
    <cellStyle name="___________________________________________________________________SUBTITLES" xfId="356" xr:uid="{00000000-0005-0000-0000-000063010000}"/>
    <cellStyle name="___________________________________________________________________TITLE_NUMBERATOR" xfId="357" xr:uid="{00000000-0005-0000-0000-000064010000}"/>
    <cellStyle name="___________________________________________________________________TOP_LEVEL_TITLE" xfId="358" xr:uid="{00000000-0005-0000-0000-000065010000}"/>
    <cellStyle name="__________________________________________________________________Comma" xfId="359" xr:uid="{00000000-0005-0000-0000-000066010000}"/>
    <cellStyle name="__________________________________________________________________Comma [0]" xfId="360" xr:uid="{00000000-0005-0000-0000-000067010000}"/>
    <cellStyle name="__________________________________________________________________Currency" xfId="361" xr:uid="{00000000-0005-0000-0000-000068010000}"/>
    <cellStyle name="__________________________________________________________________Currency [0]" xfId="362" xr:uid="{00000000-0005-0000-0000-000069010000}"/>
    <cellStyle name="__________________________________________________________________ITEM" xfId="363" xr:uid="{00000000-0005-0000-0000-00006A010000}"/>
    <cellStyle name="__________________________________________________________________ITEM_DATA" xfId="364" xr:uid="{00000000-0005-0000-0000-00006B010000}"/>
    <cellStyle name="__________________________________________________________________ITEM_EMPTY" xfId="365" xr:uid="{00000000-0005-0000-0000-00006C010000}"/>
    <cellStyle name="__________________________________________________________________ITEM_EMPTY_DATA" xfId="366" xr:uid="{00000000-0005-0000-0000-00006D010000}"/>
    <cellStyle name="__________________________________________________________________ITEM_EMPTY_MEASURE" xfId="367" xr:uid="{00000000-0005-0000-0000-00006E010000}"/>
    <cellStyle name="__________________________________________________________________ITEM_ITERATOR" xfId="368" xr:uid="{00000000-0005-0000-0000-00006F010000}"/>
    <cellStyle name="__________________________________________________________________ITEM_MEASURE" xfId="369" xr:uid="{00000000-0005-0000-0000-000070010000}"/>
    <cellStyle name="__________________________________________________________________Normal" xfId="370" xr:uid="{00000000-0005-0000-0000-000071010000}"/>
    <cellStyle name="__________________________________________________________________Percent" xfId="371" xr:uid="{00000000-0005-0000-0000-000072010000}"/>
    <cellStyle name="__________________________________________________________________SECTION" xfId="372" xr:uid="{00000000-0005-0000-0000-000073010000}"/>
    <cellStyle name="__________________________________________________________________SECTION_ITERATOR" xfId="373" xr:uid="{00000000-0005-0000-0000-000074010000}"/>
    <cellStyle name="__________________________________________________________________SUBSECTION" xfId="374" xr:uid="{00000000-0005-0000-0000-000075010000}"/>
    <cellStyle name="__________________________________________________________________SUBSECTION_DATA" xfId="375" xr:uid="{00000000-0005-0000-0000-000076010000}"/>
    <cellStyle name="__________________________________________________________________SUBSECTION_ITERATOR" xfId="376" xr:uid="{00000000-0005-0000-0000-000077010000}"/>
    <cellStyle name="__________________________________________________________________SUBSECTION_MEASURE" xfId="377" xr:uid="{00000000-0005-0000-0000-000078010000}"/>
    <cellStyle name="__________________________________________________________________SUBTITLES" xfId="378" xr:uid="{00000000-0005-0000-0000-000079010000}"/>
    <cellStyle name="__________________________________________________________________TITLE_NUMBERATOR" xfId="379" xr:uid="{00000000-0005-0000-0000-00007A010000}"/>
    <cellStyle name="__________________________________________________________________TOP_LEVEL_TITLE" xfId="380" xr:uid="{00000000-0005-0000-0000-00007B010000}"/>
    <cellStyle name="_________________________________________________________________Comma" xfId="381" xr:uid="{00000000-0005-0000-0000-00007C010000}"/>
    <cellStyle name="_________________________________________________________________Comma [0]" xfId="382" xr:uid="{00000000-0005-0000-0000-00007D010000}"/>
    <cellStyle name="_________________________________________________________________Currency" xfId="383" xr:uid="{00000000-0005-0000-0000-00007E010000}"/>
    <cellStyle name="_________________________________________________________________Currency [0]" xfId="384" xr:uid="{00000000-0005-0000-0000-00007F010000}"/>
    <cellStyle name="_________________________________________________________________ITEM" xfId="385" xr:uid="{00000000-0005-0000-0000-000080010000}"/>
    <cellStyle name="_________________________________________________________________ITEM_DATA" xfId="386" xr:uid="{00000000-0005-0000-0000-000081010000}"/>
    <cellStyle name="_________________________________________________________________ITEM_EMPTY" xfId="387" xr:uid="{00000000-0005-0000-0000-000082010000}"/>
    <cellStyle name="_________________________________________________________________ITEM_EMPTY_DATA" xfId="388" xr:uid="{00000000-0005-0000-0000-000083010000}"/>
    <cellStyle name="_________________________________________________________________ITEM_EMPTY_MEASURE" xfId="389" xr:uid="{00000000-0005-0000-0000-000084010000}"/>
    <cellStyle name="_________________________________________________________________ITEM_ITERATOR" xfId="390" xr:uid="{00000000-0005-0000-0000-000085010000}"/>
    <cellStyle name="_________________________________________________________________ITEM_MEASURE" xfId="391" xr:uid="{00000000-0005-0000-0000-000086010000}"/>
    <cellStyle name="_________________________________________________________________Normal" xfId="392" xr:uid="{00000000-0005-0000-0000-000087010000}"/>
    <cellStyle name="_________________________________________________________________Percent" xfId="393" xr:uid="{00000000-0005-0000-0000-000088010000}"/>
    <cellStyle name="_________________________________________________________________SECTION" xfId="394" xr:uid="{00000000-0005-0000-0000-000089010000}"/>
    <cellStyle name="_________________________________________________________________SECTION_ITERATOR" xfId="395" xr:uid="{00000000-0005-0000-0000-00008A010000}"/>
    <cellStyle name="_________________________________________________________________SUBSECTION" xfId="396" xr:uid="{00000000-0005-0000-0000-00008B010000}"/>
    <cellStyle name="_________________________________________________________________SUBSECTION_DATA" xfId="397" xr:uid="{00000000-0005-0000-0000-00008C010000}"/>
    <cellStyle name="_________________________________________________________________SUBSECTION_ITERATOR" xfId="398" xr:uid="{00000000-0005-0000-0000-00008D010000}"/>
    <cellStyle name="_________________________________________________________________SUBSECTION_MEASURE" xfId="399" xr:uid="{00000000-0005-0000-0000-00008E010000}"/>
    <cellStyle name="_________________________________________________________________SUBTITLES" xfId="400" xr:uid="{00000000-0005-0000-0000-00008F010000}"/>
    <cellStyle name="_________________________________________________________________TITLE_NUMBERATOR" xfId="401" xr:uid="{00000000-0005-0000-0000-000090010000}"/>
    <cellStyle name="_________________________________________________________________TOP_LEVEL_TITLE" xfId="402" xr:uid="{00000000-0005-0000-0000-000091010000}"/>
    <cellStyle name="________________________________________________________________Comma" xfId="403" xr:uid="{00000000-0005-0000-0000-000092010000}"/>
    <cellStyle name="________________________________________________________________Comma [0]" xfId="404" xr:uid="{00000000-0005-0000-0000-000093010000}"/>
    <cellStyle name="________________________________________________________________Currency" xfId="405" xr:uid="{00000000-0005-0000-0000-000094010000}"/>
    <cellStyle name="________________________________________________________________Currency [0]" xfId="406" xr:uid="{00000000-0005-0000-0000-000095010000}"/>
    <cellStyle name="________________________________________________________________ITEM" xfId="407" xr:uid="{00000000-0005-0000-0000-000096010000}"/>
    <cellStyle name="________________________________________________________________ITEM_DATA" xfId="408" xr:uid="{00000000-0005-0000-0000-000097010000}"/>
    <cellStyle name="________________________________________________________________ITEM_EMPTY" xfId="409" xr:uid="{00000000-0005-0000-0000-000098010000}"/>
    <cellStyle name="________________________________________________________________ITEM_EMPTY_DATA" xfId="410" xr:uid="{00000000-0005-0000-0000-000099010000}"/>
    <cellStyle name="________________________________________________________________ITEM_EMPTY_MEASURE" xfId="411" xr:uid="{00000000-0005-0000-0000-00009A010000}"/>
    <cellStyle name="________________________________________________________________ITEM_ITERATOR" xfId="412" xr:uid="{00000000-0005-0000-0000-00009B010000}"/>
    <cellStyle name="________________________________________________________________ITEM_MEASURE" xfId="413" xr:uid="{00000000-0005-0000-0000-00009C010000}"/>
    <cellStyle name="________________________________________________________________Normal" xfId="414" xr:uid="{00000000-0005-0000-0000-00009D010000}"/>
    <cellStyle name="________________________________________________________________Percent" xfId="415" xr:uid="{00000000-0005-0000-0000-00009E010000}"/>
    <cellStyle name="________________________________________________________________SECTION" xfId="416" xr:uid="{00000000-0005-0000-0000-00009F010000}"/>
    <cellStyle name="________________________________________________________________SECTION_ITERATOR" xfId="417" xr:uid="{00000000-0005-0000-0000-0000A0010000}"/>
    <cellStyle name="________________________________________________________________SUBSECTION" xfId="418" xr:uid="{00000000-0005-0000-0000-0000A1010000}"/>
    <cellStyle name="________________________________________________________________SUBSECTION_DATA" xfId="419" xr:uid="{00000000-0005-0000-0000-0000A2010000}"/>
    <cellStyle name="________________________________________________________________SUBSECTION_ITERATOR" xfId="420" xr:uid="{00000000-0005-0000-0000-0000A3010000}"/>
    <cellStyle name="________________________________________________________________SUBSECTION_MEASURE" xfId="421" xr:uid="{00000000-0005-0000-0000-0000A4010000}"/>
    <cellStyle name="________________________________________________________________SUBTITLES" xfId="422" xr:uid="{00000000-0005-0000-0000-0000A5010000}"/>
    <cellStyle name="________________________________________________________________TITLE_NUMBERATOR" xfId="423" xr:uid="{00000000-0005-0000-0000-0000A6010000}"/>
    <cellStyle name="________________________________________________________________TOP_LEVEL_TITLE" xfId="424" xr:uid="{00000000-0005-0000-0000-0000A7010000}"/>
    <cellStyle name="_______________________________________________________________Comma" xfId="425" xr:uid="{00000000-0005-0000-0000-0000A8010000}"/>
    <cellStyle name="_______________________________________________________________Comma [0]" xfId="426" xr:uid="{00000000-0005-0000-0000-0000A9010000}"/>
    <cellStyle name="_______________________________________________________________Currency" xfId="427" xr:uid="{00000000-0005-0000-0000-0000AA010000}"/>
    <cellStyle name="_______________________________________________________________Currency [0]" xfId="428" xr:uid="{00000000-0005-0000-0000-0000AB010000}"/>
    <cellStyle name="_______________________________________________________________ITEM" xfId="429" xr:uid="{00000000-0005-0000-0000-0000AC010000}"/>
    <cellStyle name="_______________________________________________________________ITEM_DATA" xfId="430" xr:uid="{00000000-0005-0000-0000-0000AD010000}"/>
    <cellStyle name="_______________________________________________________________ITEM_EMPTY" xfId="431" xr:uid="{00000000-0005-0000-0000-0000AE010000}"/>
    <cellStyle name="_______________________________________________________________ITEM_EMPTY_DATA" xfId="432" xr:uid="{00000000-0005-0000-0000-0000AF010000}"/>
    <cellStyle name="_______________________________________________________________ITEM_EMPTY_MEASURE" xfId="433" xr:uid="{00000000-0005-0000-0000-0000B0010000}"/>
    <cellStyle name="_______________________________________________________________ITEM_ITERATOR" xfId="434" xr:uid="{00000000-0005-0000-0000-0000B1010000}"/>
    <cellStyle name="_______________________________________________________________ITEM_MEASURE" xfId="435" xr:uid="{00000000-0005-0000-0000-0000B2010000}"/>
    <cellStyle name="_______________________________________________________________Normal" xfId="436" xr:uid="{00000000-0005-0000-0000-0000B3010000}"/>
    <cellStyle name="_______________________________________________________________Percent" xfId="437" xr:uid="{00000000-0005-0000-0000-0000B4010000}"/>
    <cellStyle name="_______________________________________________________________SECTION" xfId="438" xr:uid="{00000000-0005-0000-0000-0000B5010000}"/>
    <cellStyle name="_______________________________________________________________SECTION_ITERATOR" xfId="439" xr:uid="{00000000-0005-0000-0000-0000B6010000}"/>
    <cellStyle name="_______________________________________________________________SUBSECTION" xfId="440" xr:uid="{00000000-0005-0000-0000-0000B7010000}"/>
    <cellStyle name="_______________________________________________________________SUBSECTION_DATA" xfId="441" xr:uid="{00000000-0005-0000-0000-0000B8010000}"/>
    <cellStyle name="_______________________________________________________________SUBSECTION_ITERATOR" xfId="442" xr:uid="{00000000-0005-0000-0000-0000B9010000}"/>
    <cellStyle name="_______________________________________________________________SUBSECTION_MEASURE" xfId="443" xr:uid="{00000000-0005-0000-0000-0000BA010000}"/>
    <cellStyle name="_______________________________________________________________SUBTITLES" xfId="444" xr:uid="{00000000-0005-0000-0000-0000BB010000}"/>
    <cellStyle name="_______________________________________________________________TITLE_NUMBERATOR" xfId="445" xr:uid="{00000000-0005-0000-0000-0000BC010000}"/>
    <cellStyle name="_______________________________________________________________TOP_LEVEL_TITLE" xfId="446" xr:uid="{00000000-0005-0000-0000-0000BD010000}"/>
    <cellStyle name="______________________________________________________________Comma" xfId="447" xr:uid="{00000000-0005-0000-0000-0000BE010000}"/>
    <cellStyle name="______________________________________________________________Comma [0]" xfId="448" xr:uid="{00000000-0005-0000-0000-0000BF010000}"/>
    <cellStyle name="______________________________________________________________Currency" xfId="449" xr:uid="{00000000-0005-0000-0000-0000C0010000}"/>
    <cellStyle name="______________________________________________________________Currency [0]" xfId="450" xr:uid="{00000000-0005-0000-0000-0000C1010000}"/>
    <cellStyle name="______________________________________________________________ITEM" xfId="451" xr:uid="{00000000-0005-0000-0000-0000C2010000}"/>
    <cellStyle name="______________________________________________________________ITEM_DATA" xfId="452" xr:uid="{00000000-0005-0000-0000-0000C3010000}"/>
    <cellStyle name="______________________________________________________________ITEM_EMPTY" xfId="453" xr:uid="{00000000-0005-0000-0000-0000C4010000}"/>
    <cellStyle name="______________________________________________________________ITEM_EMPTY_DATA" xfId="454" xr:uid="{00000000-0005-0000-0000-0000C5010000}"/>
    <cellStyle name="______________________________________________________________ITEM_EMPTY_MEASURE" xfId="455" xr:uid="{00000000-0005-0000-0000-0000C6010000}"/>
    <cellStyle name="______________________________________________________________ITEM_ITERATOR" xfId="456" xr:uid="{00000000-0005-0000-0000-0000C7010000}"/>
    <cellStyle name="______________________________________________________________ITEM_MEASURE" xfId="457" xr:uid="{00000000-0005-0000-0000-0000C8010000}"/>
    <cellStyle name="______________________________________________________________Normal" xfId="458" xr:uid="{00000000-0005-0000-0000-0000C9010000}"/>
    <cellStyle name="______________________________________________________________Percent" xfId="459" xr:uid="{00000000-0005-0000-0000-0000CA010000}"/>
    <cellStyle name="______________________________________________________________SECTION" xfId="460" xr:uid="{00000000-0005-0000-0000-0000CB010000}"/>
    <cellStyle name="______________________________________________________________SECTION_ITERATOR" xfId="461" xr:uid="{00000000-0005-0000-0000-0000CC010000}"/>
    <cellStyle name="______________________________________________________________SUBSECTION" xfId="462" xr:uid="{00000000-0005-0000-0000-0000CD010000}"/>
    <cellStyle name="______________________________________________________________SUBSECTION_DATA" xfId="463" xr:uid="{00000000-0005-0000-0000-0000CE010000}"/>
    <cellStyle name="______________________________________________________________SUBSECTION_ITERATOR" xfId="464" xr:uid="{00000000-0005-0000-0000-0000CF010000}"/>
    <cellStyle name="______________________________________________________________SUBSECTION_MEASURE" xfId="465" xr:uid="{00000000-0005-0000-0000-0000D0010000}"/>
    <cellStyle name="______________________________________________________________SUBTITLES" xfId="466" xr:uid="{00000000-0005-0000-0000-0000D1010000}"/>
    <cellStyle name="______________________________________________________________TITLE_NUMBERATOR" xfId="467" xr:uid="{00000000-0005-0000-0000-0000D2010000}"/>
    <cellStyle name="______________________________________________________________TOP_LEVEL_TITLE" xfId="468" xr:uid="{00000000-0005-0000-0000-0000D3010000}"/>
    <cellStyle name="_____________________________________________________________Comma" xfId="469" xr:uid="{00000000-0005-0000-0000-0000D4010000}"/>
    <cellStyle name="_____________________________________________________________Comma [0]" xfId="470" xr:uid="{00000000-0005-0000-0000-0000D5010000}"/>
    <cellStyle name="_____________________________________________________________Currency" xfId="471" xr:uid="{00000000-0005-0000-0000-0000D6010000}"/>
    <cellStyle name="_____________________________________________________________Currency [0]" xfId="472" xr:uid="{00000000-0005-0000-0000-0000D7010000}"/>
    <cellStyle name="_____________________________________________________________ITEM" xfId="473" xr:uid="{00000000-0005-0000-0000-0000D8010000}"/>
    <cellStyle name="_____________________________________________________________ITEM_DATA" xfId="474" xr:uid="{00000000-0005-0000-0000-0000D9010000}"/>
    <cellStyle name="_____________________________________________________________ITEM_EMPTY" xfId="475" xr:uid="{00000000-0005-0000-0000-0000DA010000}"/>
    <cellStyle name="_____________________________________________________________ITEM_EMPTY_DATA" xfId="476" xr:uid="{00000000-0005-0000-0000-0000DB010000}"/>
    <cellStyle name="_____________________________________________________________ITEM_EMPTY_MEASURE" xfId="477" xr:uid="{00000000-0005-0000-0000-0000DC010000}"/>
    <cellStyle name="_____________________________________________________________ITEM_ITERATOR" xfId="478" xr:uid="{00000000-0005-0000-0000-0000DD010000}"/>
    <cellStyle name="_____________________________________________________________ITEM_MEASURE" xfId="479" xr:uid="{00000000-0005-0000-0000-0000DE010000}"/>
    <cellStyle name="_____________________________________________________________Normal" xfId="480" xr:uid="{00000000-0005-0000-0000-0000DF010000}"/>
    <cellStyle name="_____________________________________________________________Percent" xfId="481" xr:uid="{00000000-0005-0000-0000-0000E0010000}"/>
    <cellStyle name="_____________________________________________________________SECTION" xfId="482" xr:uid="{00000000-0005-0000-0000-0000E1010000}"/>
    <cellStyle name="_____________________________________________________________SECTION_ITERATOR" xfId="483" xr:uid="{00000000-0005-0000-0000-0000E2010000}"/>
    <cellStyle name="_____________________________________________________________SUBSECTION" xfId="484" xr:uid="{00000000-0005-0000-0000-0000E3010000}"/>
    <cellStyle name="_____________________________________________________________SUBSECTION_DATA" xfId="485" xr:uid="{00000000-0005-0000-0000-0000E4010000}"/>
    <cellStyle name="_____________________________________________________________SUBSECTION_ITERATOR" xfId="486" xr:uid="{00000000-0005-0000-0000-0000E5010000}"/>
    <cellStyle name="_____________________________________________________________SUBSECTION_MEASURE" xfId="487" xr:uid="{00000000-0005-0000-0000-0000E6010000}"/>
    <cellStyle name="_____________________________________________________________SUBTITLES" xfId="488" xr:uid="{00000000-0005-0000-0000-0000E7010000}"/>
    <cellStyle name="_____________________________________________________________TITLE_NUMBERATOR" xfId="489" xr:uid="{00000000-0005-0000-0000-0000E8010000}"/>
    <cellStyle name="_____________________________________________________________TOP_LEVEL_TITLE" xfId="490" xr:uid="{00000000-0005-0000-0000-0000E9010000}"/>
    <cellStyle name="____________________________________________________________Comma" xfId="491" xr:uid="{00000000-0005-0000-0000-0000EA010000}"/>
    <cellStyle name="____________________________________________________________Comma [0]" xfId="492" xr:uid="{00000000-0005-0000-0000-0000EB010000}"/>
    <cellStyle name="____________________________________________________________Currency" xfId="493" xr:uid="{00000000-0005-0000-0000-0000EC010000}"/>
    <cellStyle name="____________________________________________________________Currency [0]" xfId="494" xr:uid="{00000000-0005-0000-0000-0000ED010000}"/>
    <cellStyle name="____________________________________________________________ITEM" xfId="495" xr:uid="{00000000-0005-0000-0000-0000EE010000}"/>
    <cellStyle name="____________________________________________________________ITEM_DATA" xfId="496" xr:uid="{00000000-0005-0000-0000-0000EF010000}"/>
    <cellStyle name="____________________________________________________________ITEM_EMPTY" xfId="497" xr:uid="{00000000-0005-0000-0000-0000F0010000}"/>
    <cellStyle name="____________________________________________________________ITEM_EMPTY_DATA" xfId="498" xr:uid="{00000000-0005-0000-0000-0000F1010000}"/>
    <cellStyle name="____________________________________________________________ITEM_EMPTY_MEASURE" xfId="499" xr:uid="{00000000-0005-0000-0000-0000F2010000}"/>
    <cellStyle name="____________________________________________________________ITEM_ITERATOR" xfId="500" xr:uid="{00000000-0005-0000-0000-0000F3010000}"/>
    <cellStyle name="____________________________________________________________ITEM_MEASURE" xfId="501" xr:uid="{00000000-0005-0000-0000-0000F4010000}"/>
    <cellStyle name="____________________________________________________________Normal" xfId="502" xr:uid="{00000000-0005-0000-0000-0000F5010000}"/>
    <cellStyle name="____________________________________________________________Percent" xfId="503" xr:uid="{00000000-0005-0000-0000-0000F6010000}"/>
    <cellStyle name="____________________________________________________________SECTION" xfId="504" xr:uid="{00000000-0005-0000-0000-0000F7010000}"/>
    <cellStyle name="____________________________________________________________SECTION_ITERATOR" xfId="505" xr:uid="{00000000-0005-0000-0000-0000F8010000}"/>
    <cellStyle name="____________________________________________________________SUBSECTION" xfId="506" xr:uid="{00000000-0005-0000-0000-0000F9010000}"/>
    <cellStyle name="____________________________________________________________SUBSECTION_DATA" xfId="507" xr:uid="{00000000-0005-0000-0000-0000FA010000}"/>
    <cellStyle name="____________________________________________________________SUBSECTION_ITERATOR" xfId="508" xr:uid="{00000000-0005-0000-0000-0000FB010000}"/>
    <cellStyle name="____________________________________________________________SUBSECTION_MEASURE" xfId="509" xr:uid="{00000000-0005-0000-0000-0000FC010000}"/>
    <cellStyle name="____________________________________________________________SUBTITLES" xfId="510" xr:uid="{00000000-0005-0000-0000-0000FD010000}"/>
    <cellStyle name="____________________________________________________________TITLE_NUMBERATOR" xfId="511" xr:uid="{00000000-0005-0000-0000-0000FE010000}"/>
    <cellStyle name="____________________________________________________________TOP_LEVEL_TITLE" xfId="512" xr:uid="{00000000-0005-0000-0000-0000FF010000}"/>
    <cellStyle name="___________________________________________________________Comma" xfId="513" xr:uid="{00000000-0005-0000-0000-000000020000}"/>
    <cellStyle name="___________________________________________________________Comma [0]" xfId="514" xr:uid="{00000000-0005-0000-0000-000001020000}"/>
    <cellStyle name="___________________________________________________________Currency" xfId="515" xr:uid="{00000000-0005-0000-0000-000002020000}"/>
    <cellStyle name="___________________________________________________________Currency [0]" xfId="516" xr:uid="{00000000-0005-0000-0000-000003020000}"/>
    <cellStyle name="___________________________________________________________ITEM" xfId="517" xr:uid="{00000000-0005-0000-0000-000004020000}"/>
    <cellStyle name="___________________________________________________________ITEM_DATA" xfId="518" xr:uid="{00000000-0005-0000-0000-000005020000}"/>
    <cellStyle name="___________________________________________________________ITEM_EMPTY" xfId="519" xr:uid="{00000000-0005-0000-0000-000006020000}"/>
    <cellStyle name="___________________________________________________________ITEM_EMPTY_DATA" xfId="520" xr:uid="{00000000-0005-0000-0000-000007020000}"/>
    <cellStyle name="___________________________________________________________ITEM_EMPTY_MEASURE" xfId="521" xr:uid="{00000000-0005-0000-0000-000008020000}"/>
    <cellStyle name="___________________________________________________________ITEM_ITERATOR" xfId="522" xr:uid="{00000000-0005-0000-0000-000009020000}"/>
    <cellStyle name="___________________________________________________________ITEM_MEASURE" xfId="523" xr:uid="{00000000-0005-0000-0000-00000A020000}"/>
    <cellStyle name="___________________________________________________________Normal" xfId="524" xr:uid="{00000000-0005-0000-0000-00000B020000}"/>
    <cellStyle name="___________________________________________________________Percent" xfId="525" xr:uid="{00000000-0005-0000-0000-00000C020000}"/>
    <cellStyle name="___________________________________________________________SECTION" xfId="526" xr:uid="{00000000-0005-0000-0000-00000D020000}"/>
    <cellStyle name="___________________________________________________________SECTION_ITERATOR" xfId="527" xr:uid="{00000000-0005-0000-0000-00000E020000}"/>
    <cellStyle name="___________________________________________________________SUBSECTION" xfId="528" xr:uid="{00000000-0005-0000-0000-00000F020000}"/>
    <cellStyle name="___________________________________________________________SUBSECTION_DATA" xfId="529" xr:uid="{00000000-0005-0000-0000-000010020000}"/>
    <cellStyle name="___________________________________________________________SUBSECTION_ITERATOR" xfId="530" xr:uid="{00000000-0005-0000-0000-000011020000}"/>
    <cellStyle name="___________________________________________________________SUBSECTION_MEASURE" xfId="531" xr:uid="{00000000-0005-0000-0000-000012020000}"/>
    <cellStyle name="___________________________________________________________SUBTITLES" xfId="532" xr:uid="{00000000-0005-0000-0000-000013020000}"/>
    <cellStyle name="___________________________________________________________TITLE_NUMBERATOR" xfId="533" xr:uid="{00000000-0005-0000-0000-000014020000}"/>
    <cellStyle name="___________________________________________________________TOP_LEVEL_TITLE" xfId="534" xr:uid="{00000000-0005-0000-0000-000015020000}"/>
    <cellStyle name="__________________________________________________________Comma" xfId="535" xr:uid="{00000000-0005-0000-0000-000016020000}"/>
    <cellStyle name="__________________________________________________________Comma [0]" xfId="536" xr:uid="{00000000-0005-0000-0000-000017020000}"/>
    <cellStyle name="__________________________________________________________Currency" xfId="537" xr:uid="{00000000-0005-0000-0000-000018020000}"/>
    <cellStyle name="__________________________________________________________Currency [0]" xfId="538" xr:uid="{00000000-0005-0000-0000-000019020000}"/>
    <cellStyle name="__________________________________________________________ITEM" xfId="539" xr:uid="{00000000-0005-0000-0000-00001A020000}"/>
    <cellStyle name="__________________________________________________________ITEM_DATA" xfId="540" xr:uid="{00000000-0005-0000-0000-00001B020000}"/>
    <cellStyle name="__________________________________________________________ITEM_EMPTY" xfId="541" xr:uid="{00000000-0005-0000-0000-00001C020000}"/>
    <cellStyle name="__________________________________________________________ITEM_EMPTY_DATA" xfId="542" xr:uid="{00000000-0005-0000-0000-00001D020000}"/>
    <cellStyle name="__________________________________________________________ITEM_EMPTY_MEASURE" xfId="543" xr:uid="{00000000-0005-0000-0000-00001E020000}"/>
    <cellStyle name="__________________________________________________________ITEM_ITERATOR" xfId="544" xr:uid="{00000000-0005-0000-0000-00001F020000}"/>
    <cellStyle name="__________________________________________________________ITEM_MEASURE" xfId="545" xr:uid="{00000000-0005-0000-0000-000020020000}"/>
    <cellStyle name="__________________________________________________________Normal" xfId="546" xr:uid="{00000000-0005-0000-0000-000021020000}"/>
    <cellStyle name="__________________________________________________________Percent" xfId="547" xr:uid="{00000000-0005-0000-0000-000022020000}"/>
    <cellStyle name="__________________________________________________________SECTION" xfId="548" xr:uid="{00000000-0005-0000-0000-000023020000}"/>
    <cellStyle name="__________________________________________________________SECTION_ITERATOR" xfId="549" xr:uid="{00000000-0005-0000-0000-000024020000}"/>
    <cellStyle name="__________________________________________________________SUBSECTION" xfId="550" xr:uid="{00000000-0005-0000-0000-000025020000}"/>
    <cellStyle name="__________________________________________________________SUBSECTION_DATA" xfId="551" xr:uid="{00000000-0005-0000-0000-000026020000}"/>
    <cellStyle name="__________________________________________________________SUBSECTION_ITERATOR" xfId="552" xr:uid="{00000000-0005-0000-0000-000027020000}"/>
    <cellStyle name="__________________________________________________________SUBSECTION_MEASURE" xfId="553" xr:uid="{00000000-0005-0000-0000-000028020000}"/>
    <cellStyle name="__________________________________________________________SUBTITLES" xfId="554" xr:uid="{00000000-0005-0000-0000-000029020000}"/>
    <cellStyle name="__________________________________________________________TITLE_NUMBERATOR" xfId="555" xr:uid="{00000000-0005-0000-0000-00002A020000}"/>
    <cellStyle name="__________________________________________________________TOP_LEVEL_TITLE" xfId="556" xr:uid="{00000000-0005-0000-0000-00002B020000}"/>
    <cellStyle name="_________________________________________________________Comma" xfId="557" xr:uid="{00000000-0005-0000-0000-00002C020000}"/>
    <cellStyle name="_________________________________________________________Comma [0]" xfId="558" xr:uid="{00000000-0005-0000-0000-00002D020000}"/>
    <cellStyle name="_________________________________________________________Currency" xfId="559" xr:uid="{00000000-0005-0000-0000-00002E020000}"/>
    <cellStyle name="_________________________________________________________Currency [0]" xfId="560" xr:uid="{00000000-0005-0000-0000-00002F020000}"/>
    <cellStyle name="_________________________________________________________ITEM" xfId="561" xr:uid="{00000000-0005-0000-0000-000030020000}"/>
    <cellStyle name="_________________________________________________________ITEM_DATA" xfId="562" xr:uid="{00000000-0005-0000-0000-000031020000}"/>
    <cellStyle name="_________________________________________________________ITEM_EMPTY" xfId="563" xr:uid="{00000000-0005-0000-0000-000032020000}"/>
    <cellStyle name="_________________________________________________________ITEM_EMPTY_DATA" xfId="564" xr:uid="{00000000-0005-0000-0000-000033020000}"/>
    <cellStyle name="_________________________________________________________ITEM_EMPTY_MEASURE" xfId="565" xr:uid="{00000000-0005-0000-0000-000034020000}"/>
    <cellStyle name="_________________________________________________________ITEM_ITERATOR" xfId="566" xr:uid="{00000000-0005-0000-0000-000035020000}"/>
    <cellStyle name="_________________________________________________________ITEM_MEASURE" xfId="567" xr:uid="{00000000-0005-0000-0000-000036020000}"/>
    <cellStyle name="_________________________________________________________Normal" xfId="568" xr:uid="{00000000-0005-0000-0000-000037020000}"/>
    <cellStyle name="_________________________________________________________Percent" xfId="569" xr:uid="{00000000-0005-0000-0000-000038020000}"/>
    <cellStyle name="_________________________________________________________SECTION" xfId="570" xr:uid="{00000000-0005-0000-0000-000039020000}"/>
    <cellStyle name="_________________________________________________________SECTION_ITERATOR" xfId="571" xr:uid="{00000000-0005-0000-0000-00003A020000}"/>
    <cellStyle name="_________________________________________________________SUBSECTION" xfId="572" xr:uid="{00000000-0005-0000-0000-00003B020000}"/>
    <cellStyle name="_________________________________________________________SUBSECTION_DATA" xfId="573" xr:uid="{00000000-0005-0000-0000-00003C020000}"/>
    <cellStyle name="_________________________________________________________SUBSECTION_ITERATOR" xfId="574" xr:uid="{00000000-0005-0000-0000-00003D020000}"/>
    <cellStyle name="_________________________________________________________SUBSECTION_MEASURE" xfId="575" xr:uid="{00000000-0005-0000-0000-00003E020000}"/>
    <cellStyle name="_________________________________________________________SUBTITLES" xfId="576" xr:uid="{00000000-0005-0000-0000-00003F020000}"/>
    <cellStyle name="_________________________________________________________TITLE_NUMBERATOR" xfId="577" xr:uid="{00000000-0005-0000-0000-000040020000}"/>
    <cellStyle name="_________________________________________________________TOP_LEVEL_TITLE" xfId="578" xr:uid="{00000000-0005-0000-0000-000041020000}"/>
    <cellStyle name="________________________________________________________Comma" xfId="579" xr:uid="{00000000-0005-0000-0000-000042020000}"/>
    <cellStyle name="________________________________________________________Comma [0]" xfId="580" xr:uid="{00000000-0005-0000-0000-000043020000}"/>
    <cellStyle name="________________________________________________________Currency" xfId="581" xr:uid="{00000000-0005-0000-0000-000044020000}"/>
    <cellStyle name="________________________________________________________Currency [0]" xfId="582" xr:uid="{00000000-0005-0000-0000-000045020000}"/>
    <cellStyle name="________________________________________________________ITEM" xfId="583" xr:uid="{00000000-0005-0000-0000-000046020000}"/>
    <cellStyle name="________________________________________________________ITEM_DATA" xfId="584" xr:uid="{00000000-0005-0000-0000-000047020000}"/>
    <cellStyle name="________________________________________________________ITEM_EMPTY" xfId="585" xr:uid="{00000000-0005-0000-0000-000048020000}"/>
    <cellStyle name="________________________________________________________ITEM_EMPTY_DATA" xfId="586" xr:uid="{00000000-0005-0000-0000-000049020000}"/>
    <cellStyle name="________________________________________________________ITEM_EMPTY_MEASURE" xfId="587" xr:uid="{00000000-0005-0000-0000-00004A020000}"/>
    <cellStyle name="________________________________________________________ITEM_ITERATOR" xfId="588" xr:uid="{00000000-0005-0000-0000-00004B020000}"/>
    <cellStyle name="________________________________________________________ITEM_MEASURE" xfId="589" xr:uid="{00000000-0005-0000-0000-00004C020000}"/>
    <cellStyle name="________________________________________________________Normal" xfId="590" xr:uid="{00000000-0005-0000-0000-00004D020000}"/>
    <cellStyle name="________________________________________________________Percent" xfId="591" xr:uid="{00000000-0005-0000-0000-00004E020000}"/>
    <cellStyle name="________________________________________________________SECTION" xfId="592" xr:uid="{00000000-0005-0000-0000-00004F020000}"/>
    <cellStyle name="________________________________________________________SECTION_ITERATOR" xfId="593" xr:uid="{00000000-0005-0000-0000-000050020000}"/>
    <cellStyle name="________________________________________________________SUBSECTION" xfId="594" xr:uid="{00000000-0005-0000-0000-000051020000}"/>
    <cellStyle name="________________________________________________________SUBSECTION_DATA" xfId="595" xr:uid="{00000000-0005-0000-0000-000052020000}"/>
    <cellStyle name="________________________________________________________SUBSECTION_ITERATOR" xfId="596" xr:uid="{00000000-0005-0000-0000-000053020000}"/>
    <cellStyle name="________________________________________________________SUBSECTION_MEASURE" xfId="597" xr:uid="{00000000-0005-0000-0000-000054020000}"/>
    <cellStyle name="________________________________________________________SUBTITLES" xfId="598" xr:uid="{00000000-0005-0000-0000-000055020000}"/>
    <cellStyle name="________________________________________________________TITLE_NUMBERATOR" xfId="599" xr:uid="{00000000-0005-0000-0000-000056020000}"/>
    <cellStyle name="________________________________________________________TOP_LEVEL_TITLE" xfId="600" xr:uid="{00000000-0005-0000-0000-000057020000}"/>
    <cellStyle name="_______________________________________________________Comma" xfId="601" xr:uid="{00000000-0005-0000-0000-000058020000}"/>
    <cellStyle name="_______________________________________________________Comma [0]" xfId="602" xr:uid="{00000000-0005-0000-0000-000059020000}"/>
    <cellStyle name="_______________________________________________________Currency" xfId="603" xr:uid="{00000000-0005-0000-0000-00005A020000}"/>
    <cellStyle name="_______________________________________________________Currency [0]" xfId="604" xr:uid="{00000000-0005-0000-0000-00005B020000}"/>
    <cellStyle name="_______________________________________________________ITEM" xfId="605" xr:uid="{00000000-0005-0000-0000-00005C020000}"/>
    <cellStyle name="_______________________________________________________ITEM_DATA" xfId="606" xr:uid="{00000000-0005-0000-0000-00005D020000}"/>
    <cellStyle name="_______________________________________________________ITEM_EMPTY" xfId="607" xr:uid="{00000000-0005-0000-0000-00005E020000}"/>
    <cellStyle name="_______________________________________________________ITEM_EMPTY_DATA" xfId="608" xr:uid="{00000000-0005-0000-0000-00005F020000}"/>
    <cellStyle name="_______________________________________________________ITEM_EMPTY_MEASURE" xfId="609" xr:uid="{00000000-0005-0000-0000-000060020000}"/>
    <cellStyle name="_______________________________________________________ITEM_ITERATOR" xfId="610" xr:uid="{00000000-0005-0000-0000-000061020000}"/>
    <cellStyle name="_______________________________________________________ITEM_MEASURE" xfId="611" xr:uid="{00000000-0005-0000-0000-000062020000}"/>
    <cellStyle name="_______________________________________________________Normal" xfId="612" xr:uid="{00000000-0005-0000-0000-000063020000}"/>
    <cellStyle name="_______________________________________________________Percent" xfId="613" xr:uid="{00000000-0005-0000-0000-000064020000}"/>
    <cellStyle name="_______________________________________________________SECTION" xfId="614" xr:uid="{00000000-0005-0000-0000-000065020000}"/>
    <cellStyle name="_______________________________________________________SECTION_ITERATOR" xfId="615" xr:uid="{00000000-0005-0000-0000-000066020000}"/>
    <cellStyle name="_______________________________________________________SUBSECTION" xfId="616" xr:uid="{00000000-0005-0000-0000-000067020000}"/>
    <cellStyle name="_______________________________________________________SUBSECTION_DATA" xfId="617" xr:uid="{00000000-0005-0000-0000-000068020000}"/>
    <cellStyle name="_______________________________________________________SUBSECTION_ITERATOR" xfId="618" xr:uid="{00000000-0005-0000-0000-000069020000}"/>
    <cellStyle name="_______________________________________________________SUBSECTION_MEASURE" xfId="619" xr:uid="{00000000-0005-0000-0000-00006A020000}"/>
    <cellStyle name="_______________________________________________________SUBTITLES" xfId="620" xr:uid="{00000000-0005-0000-0000-00006B020000}"/>
    <cellStyle name="_______________________________________________________TITLE_NUMBERATOR" xfId="621" xr:uid="{00000000-0005-0000-0000-00006C020000}"/>
    <cellStyle name="_______________________________________________________TOP_LEVEL_TITLE" xfId="622" xr:uid="{00000000-0005-0000-0000-00006D020000}"/>
    <cellStyle name="______________________________________________________Comma" xfId="623" xr:uid="{00000000-0005-0000-0000-00006E020000}"/>
    <cellStyle name="______________________________________________________Comma [0]" xfId="624" xr:uid="{00000000-0005-0000-0000-00006F020000}"/>
    <cellStyle name="______________________________________________________Currency" xfId="625" xr:uid="{00000000-0005-0000-0000-000070020000}"/>
    <cellStyle name="______________________________________________________Currency [0]" xfId="626" xr:uid="{00000000-0005-0000-0000-000071020000}"/>
    <cellStyle name="______________________________________________________ITEM" xfId="627" xr:uid="{00000000-0005-0000-0000-000072020000}"/>
    <cellStyle name="______________________________________________________ITEM_DATA" xfId="628" xr:uid="{00000000-0005-0000-0000-000073020000}"/>
    <cellStyle name="______________________________________________________ITEM_EMPTY" xfId="629" xr:uid="{00000000-0005-0000-0000-000074020000}"/>
    <cellStyle name="______________________________________________________ITEM_EMPTY_DATA" xfId="630" xr:uid="{00000000-0005-0000-0000-000075020000}"/>
    <cellStyle name="______________________________________________________ITEM_EMPTY_MEASURE" xfId="631" xr:uid="{00000000-0005-0000-0000-000076020000}"/>
    <cellStyle name="______________________________________________________ITEM_ITERATOR" xfId="632" xr:uid="{00000000-0005-0000-0000-000077020000}"/>
    <cellStyle name="______________________________________________________ITEM_MEASURE" xfId="633" xr:uid="{00000000-0005-0000-0000-000078020000}"/>
    <cellStyle name="______________________________________________________Normal" xfId="634" xr:uid="{00000000-0005-0000-0000-000079020000}"/>
    <cellStyle name="______________________________________________________Percent" xfId="635" xr:uid="{00000000-0005-0000-0000-00007A020000}"/>
    <cellStyle name="______________________________________________________SECTION" xfId="636" xr:uid="{00000000-0005-0000-0000-00007B020000}"/>
    <cellStyle name="______________________________________________________SECTION_ITERATOR" xfId="637" xr:uid="{00000000-0005-0000-0000-00007C020000}"/>
    <cellStyle name="______________________________________________________SUBSECTION" xfId="638" xr:uid="{00000000-0005-0000-0000-00007D020000}"/>
    <cellStyle name="______________________________________________________SUBSECTION_DATA" xfId="639" xr:uid="{00000000-0005-0000-0000-00007E020000}"/>
    <cellStyle name="______________________________________________________SUBSECTION_ITERATOR" xfId="640" xr:uid="{00000000-0005-0000-0000-00007F020000}"/>
    <cellStyle name="______________________________________________________SUBSECTION_MEASURE" xfId="641" xr:uid="{00000000-0005-0000-0000-000080020000}"/>
    <cellStyle name="______________________________________________________SUBTITLES" xfId="642" xr:uid="{00000000-0005-0000-0000-000081020000}"/>
    <cellStyle name="______________________________________________________TITLE_NUMBERATOR" xfId="643" xr:uid="{00000000-0005-0000-0000-000082020000}"/>
    <cellStyle name="______________________________________________________TOP_LEVEL_TITLE" xfId="644" xr:uid="{00000000-0005-0000-0000-000083020000}"/>
    <cellStyle name="_____________________________________________________Comma" xfId="645" xr:uid="{00000000-0005-0000-0000-000084020000}"/>
    <cellStyle name="_____________________________________________________Comma [0]" xfId="646" xr:uid="{00000000-0005-0000-0000-000085020000}"/>
    <cellStyle name="_____________________________________________________Currency" xfId="647" xr:uid="{00000000-0005-0000-0000-000086020000}"/>
    <cellStyle name="_____________________________________________________Currency [0]" xfId="648" xr:uid="{00000000-0005-0000-0000-000087020000}"/>
    <cellStyle name="_____________________________________________________ITEM" xfId="649" xr:uid="{00000000-0005-0000-0000-000088020000}"/>
    <cellStyle name="_____________________________________________________ITEM_DATA" xfId="650" xr:uid="{00000000-0005-0000-0000-000089020000}"/>
    <cellStyle name="_____________________________________________________ITEM_EMPTY" xfId="651" xr:uid="{00000000-0005-0000-0000-00008A020000}"/>
    <cellStyle name="_____________________________________________________ITEM_EMPTY_DATA" xfId="652" xr:uid="{00000000-0005-0000-0000-00008B020000}"/>
    <cellStyle name="_____________________________________________________ITEM_EMPTY_MEASURE" xfId="653" xr:uid="{00000000-0005-0000-0000-00008C020000}"/>
    <cellStyle name="_____________________________________________________ITEM_ITERATOR" xfId="654" xr:uid="{00000000-0005-0000-0000-00008D020000}"/>
    <cellStyle name="_____________________________________________________ITEM_MEASURE" xfId="655" xr:uid="{00000000-0005-0000-0000-00008E020000}"/>
    <cellStyle name="_____________________________________________________Normal" xfId="656" xr:uid="{00000000-0005-0000-0000-00008F020000}"/>
    <cellStyle name="_____________________________________________________Percent" xfId="657" xr:uid="{00000000-0005-0000-0000-000090020000}"/>
    <cellStyle name="_____________________________________________________SECTION" xfId="658" xr:uid="{00000000-0005-0000-0000-000091020000}"/>
    <cellStyle name="_____________________________________________________SECTION_ITERATOR" xfId="659" xr:uid="{00000000-0005-0000-0000-000092020000}"/>
    <cellStyle name="_____________________________________________________SUBSECTION" xfId="660" xr:uid="{00000000-0005-0000-0000-000093020000}"/>
    <cellStyle name="_____________________________________________________SUBSECTION_DATA" xfId="661" xr:uid="{00000000-0005-0000-0000-000094020000}"/>
    <cellStyle name="_____________________________________________________SUBSECTION_ITERATOR" xfId="662" xr:uid="{00000000-0005-0000-0000-000095020000}"/>
    <cellStyle name="_____________________________________________________SUBSECTION_MEASURE" xfId="663" xr:uid="{00000000-0005-0000-0000-000096020000}"/>
    <cellStyle name="_____________________________________________________SUBTITLES" xfId="664" xr:uid="{00000000-0005-0000-0000-000097020000}"/>
    <cellStyle name="_____________________________________________________TITLE_NUMBERATOR" xfId="665" xr:uid="{00000000-0005-0000-0000-000098020000}"/>
    <cellStyle name="_____________________________________________________TOP_LEVEL_TITLE" xfId="666" xr:uid="{00000000-0005-0000-0000-000099020000}"/>
    <cellStyle name="____________________________________________________Comma" xfId="667" xr:uid="{00000000-0005-0000-0000-00009A020000}"/>
    <cellStyle name="____________________________________________________Comma [0]" xfId="668" xr:uid="{00000000-0005-0000-0000-00009B020000}"/>
    <cellStyle name="____________________________________________________Currency" xfId="669" xr:uid="{00000000-0005-0000-0000-00009C020000}"/>
    <cellStyle name="____________________________________________________Currency [0]" xfId="670" xr:uid="{00000000-0005-0000-0000-00009D020000}"/>
    <cellStyle name="____________________________________________________ITEM" xfId="671" xr:uid="{00000000-0005-0000-0000-00009E020000}"/>
    <cellStyle name="____________________________________________________ITEM_DATA" xfId="672" xr:uid="{00000000-0005-0000-0000-00009F020000}"/>
    <cellStyle name="____________________________________________________ITEM_EMPTY" xfId="673" xr:uid="{00000000-0005-0000-0000-0000A0020000}"/>
    <cellStyle name="____________________________________________________ITEM_EMPTY_DATA" xfId="674" xr:uid="{00000000-0005-0000-0000-0000A1020000}"/>
    <cellStyle name="____________________________________________________ITEM_EMPTY_MEASURE" xfId="675" xr:uid="{00000000-0005-0000-0000-0000A2020000}"/>
    <cellStyle name="____________________________________________________ITEM_ITERATOR" xfId="676" xr:uid="{00000000-0005-0000-0000-0000A3020000}"/>
    <cellStyle name="____________________________________________________ITEM_MEASURE" xfId="677" xr:uid="{00000000-0005-0000-0000-0000A4020000}"/>
    <cellStyle name="____________________________________________________Normal" xfId="678" xr:uid="{00000000-0005-0000-0000-0000A5020000}"/>
    <cellStyle name="____________________________________________________Percent" xfId="679" xr:uid="{00000000-0005-0000-0000-0000A6020000}"/>
    <cellStyle name="____________________________________________________SECTION" xfId="680" xr:uid="{00000000-0005-0000-0000-0000A7020000}"/>
    <cellStyle name="____________________________________________________SECTION_ITERATOR" xfId="681" xr:uid="{00000000-0005-0000-0000-0000A8020000}"/>
    <cellStyle name="____________________________________________________SUBSECTION" xfId="682" xr:uid="{00000000-0005-0000-0000-0000A9020000}"/>
    <cellStyle name="____________________________________________________SUBSECTION_DATA" xfId="683" xr:uid="{00000000-0005-0000-0000-0000AA020000}"/>
    <cellStyle name="____________________________________________________SUBSECTION_ITERATOR" xfId="684" xr:uid="{00000000-0005-0000-0000-0000AB020000}"/>
    <cellStyle name="____________________________________________________SUBSECTION_MEASURE" xfId="685" xr:uid="{00000000-0005-0000-0000-0000AC020000}"/>
    <cellStyle name="____________________________________________________SUBTITLES" xfId="686" xr:uid="{00000000-0005-0000-0000-0000AD020000}"/>
    <cellStyle name="____________________________________________________TITLE_NUMBERATOR" xfId="687" xr:uid="{00000000-0005-0000-0000-0000AE020000}"/>
    <cellStyle name="____________________________________________________TOP_LEVEL_TITLE" xfId="688" xr:uid="{00000000-0005-0000-0000-0000AF020000}"/>
    <cellStyle name="___________________________________________________Comma" xfId="689" xr:uid="{00000000-0005-0000-0000-0000B0020000}"/>
    <cellStyle name="___________________________________________________Comma [0]" xfId="690" xr:uid="{00000000-0005-0000-0000-0000B1020000}"/>
    <cellStyle name="___________________________________________________Currency" xfId="691" xr:uid="{00000000-0005-0000-0000-0000B2020000}"/>
    <cellStyle name="___________________________________________________Currency [0]" xfId="692" xr:uid="{00000000-0005-0000-0000-0000B3020000}"/>
    <cellStyle name="___________________________________________________ITEM" xfId="693" xr:uid="{00000000-0005-0000-0000-0000B4020000}"/>
    <cellStyle name="___________________________________________________ITEM_DATA" xfId="694" xr:uid="{00000000-0005-0000-0000-0000B5020000}"/>
    <cellStyle name="___________________________________________________ITEM_EMPTY" xfId="695" xr:uid="{00000000-0005-0000-0000-0000B6020000}"/>
    <cellStyle name="___________________________________________________ITEM_EMPTY_DATA" xfId="696" xr:uid="{00000000-0005-0000-0000-0000B7020000}"/>
    <cellStyle name="___________________________________________________ITEM_EMPTY_MEASURE" xfId="697" xr:uid="{00000000-0005-0000-0000-0000B8020000}"/>
    <cellStyle name="___________________________________________________ITEM_ITERATOR" xfId="698" xr:uid="{00000000-0005-0000-0000-0000B9020000}"/>
    <cellStyle name="___________________________________________________ITEM_MEASURE" xfId="699" xr:uid="{00000000-0005-0000-0000-0000BA020000}"/>
    <cellStyle name="___________________________________________________Normal" xfId="700" xr:uid="{00000000-0005-0000-0000-0000BB020000}"/>
    <cellStyle name="___________________________________________________Percent" xfId="701" xr:uid="{00000000-0005-0000-0000-0000BC020000}"/>
    <cellStyle name="___________________________________________________SECTION" xfId="702" xr:uid="{00000000-0005-0000-0000-0000BD020000}"/>
    <cellStyle name="___________________________________________________SECTION_ITERATOR" xfId="703" xr:uid="{00000000-0005-0000-0000-0000BE020000}"/>
    <cellStyle name="___________________________________________________SUBSECTION" xfId="704" xr:uid="{00000000-0005-0000-0000-0000BF020000}"/>
    <cellStyle name="___________________________________________________SUBSECTION_DATA" xfId="705" xr:uid="{00000000-0005-0000-0000-0000C0020000}"/>
    <cellStyle name="___________________________________________________SUBSECTION_ITERATOR" xfId="706" xr:uid="{00000000-0005-0000-0000-0000C1020000}"/>
    <cellStyle name="___________________________________________________SUBSECTION_MEASURE" xfId="707" xr:uid="{00000000-0005-0000-0000-0000C2020000}"/>
    <cellStyle name="___________________________________________________SUBTITLES" xfId="708" xr:uid="{00000000-0005-0000-0000-0000C3020000}"/>
    <cellStyle name="___________________________________________________TITLE_NUMBERATOR" xfId="709" xr:uid="{00000000-0005-0000-0000-0000C4020000}"/>
    <cellStyle name="___________________________________________________TOP_LEVEL_TITLE" xfId="710" xr:uid="{00000000-0005-0000-0000-0000C5020000}"/>
    <cellStyle name="__________________________________________________Comma" xfId="711" xr:uid="{00000000-0005-0000-0000-0000C6020000}"/>
    <cellStyle name="__________________________________________________Comma [0]" xfId="712" xr:uid="{00000000-0005-0000-0000-0000C7020000}"/>
    <cellStyle name="__________________________________________________Currency" xfId="713" xr:uid="{00000000-0005-0000-0000-0000C8020000}"/>
    <cellStyle name="__________________________________________________Currency [0]" xfId="714" xr:uid="{00000000-0005-0000-0000-0000C9020000}"/>
    <cellStyle name="__________________________________________________ITEM" xfId="715" xr:uid="{00000000-0005-0000-0000-0000CA020000}"/>
    <cellStyle name="__________________________________________________ITEM_DATA" xfId="716" xr:uid="{00000000-0005-0000-0000-0000CB020000}"/>
    <cellStyle name="__________________________________________________ITEM_EMPTY" xfId="717" xr:uid="{00000000-0005-0000-0000-0000CC020000}"/>
    <cellStyle name="__________________________________________________ITEM_EMPTY_DATA" xfId="718" xr:uid="{00000000-0005-0000-0000-0000CD020000}"/>
    <cellStyle name="__________________________________________________ITEM_EMPTY_MEASURE" xfId="719" xr:uid="{00000000-0005-0000-0000-0000CE020000}"/>
    <cellStyle name="__________________________________________________ITEM_ITERATOR" xfId="720" xr:uid="{00000000-0005-0000-0000-0000CF020000}"/>
    <cellStyle name="__________________________________________________ITEM_MEASURE" xfId="721" xr:uid="{00000000-0005-0000-0000-0000D0020000}"/>
    <cellStyle name="__________________________________________________Normal" xfId="722" xr:uid="{00000000-0005-0000-0000-0000D1020000}"/>
    <cellStyle name="__________________________________________________Percent" xfId="723" xr:uid="{00000000-0005-0000-0000-0000D2020000}"/>
    <cellStyle name="__________________________________________________SECTION" xfId="724" xr:uid="{00000000-0005-0000-0000-0000D3020000}"/>
    <cellStyle name="__________________________________________________SECTION_ITERATOR" xfId="725" xr:uid="{00000000-0005-0000-0000-0000D4020000}"/>
    <cellStyle name="__________________________________________________SUBSECTION" xfId="726" xr:uid="{00000000-0005-0000-0000-0000D5020000}"/>
    <cellStyle name="__________________________________________________SUBSECTION_DATA" xfId="727" xr:uid="{00000000-0005-0000-0000-0000D6020000}"/>
    <cellStyle name="__________________________________________________SUBSECTION_ITERATOR" xfId="728" xr:uid="{00000000-0005-0000-0000-0000D7020000}"/>
    <cellStyle name="__________________________________________________SUBSECTION_MEASURE" xfId="729" xr:uid="{00000000-0005-0000-0000-0000D8020000}"/>
    <cellStyle name="__________________________________________________SUBTITLES" xfId="730" xr:uid="{00000000-0005-0000-0000-0000D9020000}"/>
    <cellStyle name="__________________________________________________TITLE_NUMBERATOR" xfId="731" xr:uid="{00000000-0005-0000-0000-0000DA020000}"/>
    <cellStyle name="__________________________________________________TOP_LEVEL_TITLE" xfId="732" xr:uid="{00000000-0005-0000-0000-0000DB020000}"/>
    <cellStyle name="_________________________________________________Comma" xfId="733" xr:uid="{00000000-0005-0000-0000-0000DC020000}"/>
    <cellStyle name="_________________________________________________Comma [0]" xfId="734" xr:uid="{00000000-0005-0000-0000-0000DD020000}"/>
    <cellStyle name="_________________________________________________Currency" xfId="735" xr:uid="{00000000-0005-0000-0000-0000DE020000}"/>
    <cellStyle name="_________________________________________________Currency [0]" xfId="736" xr:uid="{00000000-0005-0000-0000-0000DF020000}"/>
    <cellStyle name="_________________________________________________ITEM" xfId="737" xr:uid="{00000000-0005-0000-0000-0000E0020000}"/>
    <cellStyle name="_________________________________________________ITEM_DATA" xfId="738" xr:uid="{00000000-0005-0000-0000-0000E1020000}"/>
    <cellStyle name="_________________________________________________ITEM_EMPTY" xfId="739" xr:uid="{00000000-0005-0000-0000-0000E2020000}"/>
    <cellStyle name="_________________________________________________ITEM_EMPTY_DATA" xfId="740" xr:uid="{00000000-0005-0000-0000-0000E3020000}"/>
    <cellStyle name="_________________________________________________ITEM_EMPTY_MEASURE" xfId="741" xr:uid="{00000000-0005-0000-0000-0000E4020000}"/>
    <cellStyle name="_________________________________________________ITEM_ITERATOR" xfId="742" xr:uid="{00000000-0005-0000-0000-0000E5020000}"/>
    <cellStyle name="_________________________________________________ITEM_MEASURE" xfId="743" xr:uid="{00000000-0005-0000-0000-0000E6020000}"/>
    <cellStyle name="_________________________________________________Normal" xfId="744" xr:uid="{00000000-0005-0000-0000-0000E7020000}"/>
    <cellStyle name="_________________________________________________Percent" xfId="745" xr:uid="{00000000-0005-0000-0000-0000E8020000}"/>
    <cellStyle name="_________________________________________________SECTION" xfId="746" xr:uid="{00000000-0005-0000-0000-0000E9020000}"/>
    <cellStyle name="_________________________________________________SECTION_ITERATOR" xfId="747" xr:uid="{00000000-0005-0000-0000-0000EA020000}"/>
    <cellStyle name="_________________________________________________SUBSECTION" xfId="748" xr:uid="{00000000-0005-0000-0000-0000EB020000}"/>
    <cellStyle name="_________________________________________________SUBSECTION_DATA" xfId="749" xr:uid="{00000000-0005-0000-0000-0000EC020000}"/>
    <cellStyle name="_________________________________________________SUBSECTION_ITERATOR" xfId="750" xr:uid="{00000000-0005-0000-0000-0000ED020000}"/>
    <cellStyle name="_________________________________________________SUBSECTION_MEASURE" xfId="751" xr:uid="{00000000-0005-0000-0000-0000EE020000}"/>
    <cellStyle name="_________________________________________________SUBTITLES" xfId="752" xr:uid="{00000000-0005-0000-0000-0000EF020000}"/>
    <cellStyle name="_________________________________________________TITLE_NUMBERATOR" xfId="753" xr:uid="{00000000-0005-0000-0000-0000F0020000}"/>
    <cellStyle name="_________________________________________________TOP_LEVEL_TITLE" xfId="754" xr:uid="{00000000-0005-0000-0000-0000F1020000}"/>
    <cellStyle name="________________________________________________Comma" xfId="755" xr:uid="{00000000-0005-0000-0000-0000F2020000}"/>
    <cellStyle name="________________________________________________Comma [0]" xfId="756" xr:uid="{00000000-0005-0000-0000-0000F3020000}"/>
    <cellStyle name="________________________________________________Currency" xfId="757" xr:uid="{00000000-0005-0000-0000-0000F4020000}"/>
    <cellStyle name="________________________________________________Currency [0]" xfId="758" xr:uid="{00000000-0005-0000-0000-0000F5020000}"/>
    <cellStyle name="________________________________________________ITEM" xfId="759" xr:uid="{00000000-0005-0000-0000-0000F6020000}"/>
    <cellStyle name="________________________________________________ITEM_DATA" xfId="760" xr:uid="{00000000-0005-0000-0000-0000F7020000}"/>
    <cellStyle name="________________________________________________ITEM_EMPTY" xfId="761" xr:uid="{00000000-0005-0000-0000-0000F8020000}"/>
    <cellStyle name="________________________________________________ITEM_EMPTY_DATA" xfId="762" xr:uid="{00000000-0005-0000-0000-0000F9020000}"/>
    <cellStyle name="________________________________________________ITEM_EMPTY_MEASURE" xfId="763" xr:uid="{00000000-0005-0000-0000-0000FA020000}"/>
    <cellStyle name="________________________________________________ITEM_ITERATOR" xfId="764" xr:uid="{00000000-0005-0000-0000-0000FB020000}"/>
    <cellStyle name="________________________________________________ITEM_MEASURE" xfId="765" xr:uid="{00000000-0005-0000-0000-0000FC020000}"/>
    <cellStyle name="________________________________________________Normal" xfId="766" xr:uid="{00000000-0005-0000-0000-0000FD020000}"/>
    <cellStyle name="________________________________________________Percent" xfId="767" xr:uid="{00000000-0005-0000-0000-0000FE020000}"/>
    <cellStyle name="________________________________________________SECTION" xfId="768" xr:uid="{00000000-0005-0000-0000-0000FF020000}"/>
    <cellStyle name="________________________________________________SECTION_ITERATOR" xfId="769" xr:uid="{00000000-0005-0000-0000-000000030000}"/>
    <cellStyle name="________________________________________________SUBSECTION" xfId="770" xr:uid="{00000000-0005-0000-0000-000001030000}"/>
    <cellStyle name="________________________________________________SUBSECTION_DATA" xfId="771" xr:uid="{00000000-0005-0000-0000-000002030000}"/>
    <cellStyle name="________________________________________________SUBSECTION_ITERATOR" xfId="772" xr:uid="{00000000-0005-0000-0000-000003030000}"/>
    <cellStyle name="________________________________________________SUBSECTION_MEASURE" xfId="773" xr:uid="{00000000-0005-0000-0000-000004030000}"/>
    <cellStyle name="________________________________________________SUBTITLES" xfId="774" xr:uid="{00000000-0005-0000-0000-000005030000}"/>
    <cellStyle name="________________________________________________TITLE_NUMBERATOR" xfId="775" xr:uid="{00000000-0005-0000-0000-000006030000}"/>
    <cellStyle name="________________________________________________TOP_LEVEL_TITLE" xfId="776" xr:uid="{00000000-0005-0000-0000-000007030000}"/>
    <cellStyle name="_______________________________________________Comma" xfId="777" xr:uid="{00000000-0005-0000-0000-000008030000}"/>
    <cellStyle name="_______________________________________________Comma [0]" xfId="778" xr:uid="{00000000-0005-0000-0000-000009030000}"/>
    <cellStyle name="_______________________________________________Currency" xfId="779" xr:uid="{00000000-0005-0000-0000-00000A030000}"/>
    <cellStyle name="_______________________________________________Currency [0]" xfId="780" xr:uid="{00000000-0005-0000-0000-00000B030000}"/>
    <cellStyle name="_______________________________________________ITEM" xfId="781" xr:uid="{00000000-0005-0000-0000-00000C030000}"/>
    <cellStyle name="_______________________________________________ITEM_DATA" xfId="782" xr:uid="{00000000-0005-0000-0000-00000D030000}"/>
    <cellStyle name="_______________________________________________ITEM_EMPTY" xfId="783" xr:uid="{00000000-0005-0000-0000-00000E030000}"/>
    <cellStyle name="_______________________________________________ITEM_EMPTY_DATA" xfId="784" xr:uid="{00000000-0005-0000-0000-00000F030000}"/>
    <cellStyle name="_______________________________________________ITEM_EMPTY_MEASURE" xfId="785" xr:uid="{00000000-0005-0000-0000-000010030000}"/>
    <cellStyle name="_______________________________________________ITEM_ITERATOR" xfId="786" xr:uid="{00000000-0005-0000-0000-000011030000}"/>
    <cellStyle name="_______________________________________________ITEM_MEASURE" xfId="787" xr:uid="{00000000-0005-0000-0000-000012030000}"/>
    <cellStyle name="_______________________________________________Normal" xfId="788" xr:uid="{00000000-0005-0000-0000-000013030000}"/>
    <cellStyle name="_______________________________________________Percent" xfId="789" xr:uid="{00000000-0005-0000-0000-000014030000}"/>
    <cellStyle name="_______________________________________________SECTION" xfId="790" xr:uid="{00000000-0005-0000-0000-000015030000}"/>
    <cellStyle name="_______________________________________________SECTION_ITERATOR" xfId="791" xr:uid="{00000000-0005-0000-0000-000016030000}"/>
    <cellStyle name="_______________________________________________SUBSECTION" xfId="792" xr:uid="{00000000-0005-0000-0000-000017030000}"/>
    <cellStyle name="_______________________________________________SUBSECTION_DATA" xfId="793" xr:uid="{00000000-0005-0000-0000-000018030000}"/>
    <cellStyle name="_______________________________________________SUBSECTION_ITERATOR" xfId="794" xr:uid="{00000000-0005-0000-0000-000019030000}"/>
    <cellStyle name="_______________________________________________SUBSECTION_MEASURE" xfId="795" xr:uid="{00000000-0005-0000-0000-00001A030000}"/>
    <cellStyle name="_______________________________________________SUBTITLES" xfId="796" xr:uid="{00000000-0005-0000-0000-00001B030000}"/>
    <cellStyle name="_______________________________________________TITLE_NUMBERATOR" xfId="797" xr:uid="{00000000-0005-0000-0000-00001C030000}"/>
    <cellStyle name="_______________________________________________TOP_LEVEL_TITLE" xfId="798" xr:uid="{00000000-0005-0000-0000-00001D030000}"/>
    <cellStyle name="______________________________________________Comma" xfId="799" xr:uid="{00000000-0005-0000-0000-00001E030000}"/>
    <cellStyle name="______________________________________________Comma [0]" xfId="800" xr:uid="{00000000-0005-0000-0000-00001F030000}"/>
    <cellStyle name="______________________________________________Currency" xfId="801" xr:uid="{00000000-0005-0000-0000-000020030000}"/>
    <cellStyle name="______________________________________________Currency [0]" xfId="802" xr:uid="{00000000-0005-0000-0000-000021030000}"/>
    <cellStyle name="______________________________________________ITEM" xfId="803" xr:uid="{00000000-0005-0000-0000-000022030000}"/>
    <cellStyle name="______________________________________________ITEM_DATA" xfId="804" xr:uid="{00000000-0005-0000-0000-000023030000}"/>
    <cellStyle name="______________________________________________ITEM_EMPTY" xfId="805" xr:uid="{00000000-0005-0000-0000-000024030000}"/>
    <cellStyle name="______________________________________________ITEM_EMPTY_DATA" xfId="806" xr:uid="{00000000-0005-0000-0000-000025030000}"/>
    <cellStyle name="______________________________________________ITEM_EMPTY_MEASURE" xfId="807" xr:uid="{00000000-0005-0000-0000-000026030000}"/>
    <cellStyle name="______________________________________________ITEM_ITERATOR" xfId="808" xr:uid="{00000000-0005-0000-0000-000027030000}"/>
    <cellStyle name="______________________________________________ITEM_MEASURE" xfId="809" xr:uid="{00000000-0005-0000-0000-000028030000}"/>
    <cellStyle name="______________________________________________Normal" xfId="810" xr:uid="{00000000-0005-0000-0000-000029030000}"/>
    <cellStyle name="______________________________________________Percent" xfId="811" xr:uid="{00000000-0005-0000-0000-00002A030000}"/>
    <cellStyle name="______________________________________________SECTION" xfId="812" xr:uid="{00000000-0005-0000-0000-00002B030000}"/>
    <cellStyle name="______________________________________________SECTION_ITERATOR" xfId="813" xr:uid="{00000000-0005-0000-0000-00002C030000}"/>
    <cellStyle name="______________________________________________SUBSECTION" xfId="814" xr:uid="{00000000-0005-0000-0000-00002D030000}"/>
    <cellStyle name="______________________________________________SUBSECTION_DATA" xfId="815" xr:uid="{00000000-0005-0000-0000-00002E030000}"/>
    <cellStyle name="______________________________________________SUBSECTION_ITERATOR" xfId="816" xr:uid="{00000000-0005-0000-0000-00002F030000}"/>
    <cellStyle name="______________________________________________SUBSECTION_MEASURE" xfId="817" xr:uid="{00000000-0005-0000-0000-000030030000}"/>
    <cellStyle name="______________________________________________SUBTITLES" xfId="818" xr:uid="{00000000-0005-0000-0000-000031030000}"/>
    <cellStyle name="______________________________________________TITLE_NUMBERATOR" xfId="819" xr:uid="{00000000-0005-0000-0000-000032030000}"/>
    <cellStyle name="______________________________________________TOP_LEVEL_TITLE" xfId="820" xr:uid="{00000000-0005-0000-0000-000033030000}"/>
    <cellStyle name="_____________________________________________Comma" xfId="821" xr:uid="{00000000-0005-0000-0000-000034030000}"/>
    <cellStyle name="_____________________________________________Comma [0]" xfId="822" xr:uid="{00000000-0005-0000-0000-000035030000}"/>
    <cellStyle name="_____________________________________________Currency" xfId="823" xr:uid="{00000000-0005-0000-0000-000036030000}"/>
    <cellStyle name="_____________________________________________Currency [0]" xfId="824" xr:uid="{00000000-0005-0000-0000-000037030000}"/>
    <cellStyle name="_____________________________________________ITEM" xfId="825" xr:uid="{00000000-0005-0000-0000-000038030000}"/>
    <cellStyle name="_____________________________________________ITEM_DATA" xfId="826" xr:uid="{00000000-0005-0000-0000-000039030000}"/>
    <cellStyle name="_____________________________________________ITEM_EMPTY" xfId="827" xr:uid="{00000000-0005-0000-0000-00003A030000}"/>
    <cellStyle name="_____________________________________________ITEM_EMPTY_DATA" xfId="828" xr:uid="{00000000-0005-0000-0000-00003B030000}"/>
    <cellStyle name="_____________________________________________ITEM_EMPTY_MEASURE" xfId="829" xr:uid="{00000000-0005-0000-0000-00003C030000}"/>
    <cellStyle name="_____________________________________________ITEM_ITERATOR" xfId="830" xr:uid="{00000000-0005-0000-0000-00003D030000}"/>
    <cellStyle name="_____________________________________________ITEM_MEASURE" xfId="831" xr:uid="{00000000-0005-0000-0000-00003E030000}"/>
    <cellStyle name="_____________________________________________Normal" xfId="832" xr:uid="{00000000-0005-0000-0000-00003F030000}"/>
    <cellStyle name="_____________________________________________Percent" xfId="833" xr:uid="{00000000-0005-0000-0000-000040030000}"/>
    <cellStyle name="_____________________________________________SECTION" xfId="834" xr:uid="{00000000-0005-0000-0000-000041030000}"/>
    <cellStyle name="_____________________________________________SECTION_ITERATOR" xfId="835" xr:uid="{00000000-0005-0000-0000-000042030000}"/>
    <cellStyle name="_____________________________________________SUBSECTION" xfId="836" xr:uid="{00000000-0005-0000-0000-000043030000}"/>
    <cellStyle name="_____________________________________________SUBSECTION_DATA" xfId="837" xr:uid="{00000000-0005-0000-0000-000044030000}"/>
    <cellStyle name="_____________________________________________SUBSECTION_ITERATOR" xfId="838" xr:uid="{00000000-0005-0000-0000-000045030000}"/>
    <cellStyle name="_____________________________________________SUBSECTION_MEASURE" xfId="839" xr:uid="{00000000-0005-0000-0000-000046030000}"/>
    <cellStyle name="_____________________________________________SUBTITLES" xfId="840" xr:uid="{00000000-0005-0000-0000-000047030000}"/>
    <cellStyle name="_____________________________________________TITLE_NUMBERATOR" xfId="841" xr:uid="{00000000-0005-0000-0000-000048030000}"/>
    <cellStyle name="_____________________________________________TOP_LEVEL_TITLE" xfId="842" xr:uid="{00000000-0005-0000-0000-000049030000}"/>
    <cellStyle name="____________________________________________Comma" xfId="843" xr:uid="{00000000-0005-0000-0000-00004A030000}"/>
    <cellStyle name="____________________________________________Comma [0]" xfId="844" xr:uid="{00000000-0005-0000-0000-00004B030000}"/>
    <cellStyle name="____________________________________________Currency" xfId="845" xr:uid="{00000000-0005-0000-0000-00004C030000}"/>
    <cellStyle name="____________________________________________Currency [0]" xfId="846" xr:uid="{00000000-0005-0000-0000-00004D030000}"/>
    <cellStyle name="____________________________________________ITEM" xfId="847" xr:uid="{00000000-0005-0000-0000-00004E030000}"/>
    <cellStyle name="____________________________________________ITEM_DATA" xfId="848" xr:uid="{00000000-0005-0000-0000-00004F030000}"/>
    <cellStyle name="____________________________________________ITEM_EMPTY" xfId="849" xr:uid="{00000000-0005-0000-0000-000050030000}"/>
    <cellStyle name="____________________________________________ITEM_EMPTY_DATA" xfId="850" xr:uid="{00000000-0005-0000-0000-000051030000}"/>
    <cellStyle name="____________________________________________ITEM_EMPTY_MEASURE" xfId="851" xr:uid="{00000000-0005-0000-0000-000052030000}"/>
    <cellStyle name="____________________________________________ITEM_ITERATOR" xfId="852" xr:uid="{00000000-0005-0000-0000-000053030000}"/>
    <cellStyle name="____________________________________________ITEM_MEASURE" xfId="853" xr:uid="{00000000-0005-0000-0000-000054030000}"/>
    <cellStyle name="____________________________________________Normal" xfId="854" xr:uid="{00000000-0005-0000-0000-000055030000}"/>
    <cellStyle name="____________________________________________Percent" xfId="855" xr:uid="{00000000-0005-0000-0000-000056030000}"/>
    <cellStyle name="____________________________________________SECTION" xfId="856" xr:uid="{00000000-0005-0000-0000-000057030000}"/>
    <cellStyle name="____________________________________________SECTION_ITERATOR" xfId="857" xr:uid="{00000000-0005-0000-0000-000058030000}"/>
    <cellStyle name="____________________________________________SUBSECTION" xfId="858" xr:uid="{00000000-0005-0000-0000-000059030000}"/>
    <cellStyle name="____________________________________________SUBSECTION_DATA" xfId="859" xr:uid="{00000000-0005-0000-0000-00005A030000}"/>
    <cellStyle name="____________________________________________SUBSECTION_ITERATOR" xfId="860" xr:uid="{00000000-0005-0000-0000-00005B030000}"/>
    <cellStyle name="____________________________________________SUBSECTION_MEASURE" xfId="861" xr:uid="{00000000-0005-0000-0000-00005C030000}"/>
    <cellStyle name="____________________________________________SUBTITLES" xfId="862" xr:uid="{00000000-0005-0000-0000-00005D030000}"/>
    <cellStyle name="____________________________________________TITLE_NUMBERATOR" xfId="863" xr:uid="{00000000-0005-0000-0000-00005E030000}"/>
    <cellStyle name="____________________________________________TOP_LEVEL_TITLE" xfId="864" xr:uid="{00000000-0005-0000-0000-00005F030000}"/>
    <cellStyle name="___________________________________________Comma" xfId="865" xr:uid="{00000000-0005-0000-0000-000060030000}"/>
    <cellStyle name="___________________________________________Comma [0]" xfId="866" xr:uid="{00000000-0005-0000-0000-000061030000}"/>
    <cellStyle name="___________________________________________Currency" xfId="867" xr:uid="{00000000-0005-0000-0000-000062030000}"/>
    <cellStyle name="___________________________________________Currency [0]" xfId="868" xr:uid="{00000000-0005-0000-0000-000063030000}"/>
    <cellStyle name="___________________________________________ITEM" xfId="869" xr:uid="{00000000-0005-0000-0000-000064030000}"/>
    <cellStyle name="___________________________________________ITEM_DATA" xfId="870" xr:uid="{00000000-0005-0000-0000-000065030000}"/>
    <cellStyle name="___________________________________________ITEM_EMPTY" xfId="871" xr:uid="{00000000-0005-0000-0000-000066030000}"/>
    <cellStyle name="___________________________________________ITEM_EMPTY_DATA" xfId="872" xr:uid="{00000000-0005-0000-0000-000067030000}"/>
    <cellStyle name="___________________________________________ITEM_EMPTY_MEASURE" xfId="873" xr:uid="{00000000-0005-0000-0000-000068030000}"/>
    <cellStyle name="___________________________________________ITEM_ITERATOR" xfId="874" xr:uid="{00000000-0005-0000-0000-000069030000}"/>
    <cellStyle name="___________________________________________ITEM_MEASURE" xfId="875" xr:uid="{00000000-0005-0000-0000-00006A030000}"/>
    <cellStyle name="___________________________________________Normal" xfId="876" xr:uid="{00000000-0005-0000-0000-00006B030000}"/>
    <cellStyle name="___________________________________________Percent" xfId="877" xr:uid="{00000000-0005-0000-0000-00006C030000}"/>
    <cellStyle name="___________________________________________SECTION" xfId="878" xr:uid="{00000000-0005-0000-0000-00006D030000}"/>
    <cellStyle name="___________________________________________SECTION_ITERATOR" xfId="879" xr:uid="{00000000-0005-0000-0000-00006E030000}"/>
    <cellStyle name="___________________________________________SUBSECTION" xfId="880" xr:uid="{00000000-0005-0000-0000-00006F030000}"/>
    <cellStyle name="___________________________________________SUBSECTION_DATA" xfId="881" xr:uid="{00000000-0005-0000-0000-000070030000}"/>
    <cellStyle name="___________________________________________SUBSECTION_ITERATOR" xfId="882" xr:uid="{00000000-0005-0000-0000-000071030000}"/>
    <cellStyle name="___________________________________________SUBSECTION_MEASURE" xfId="883" xr:uid="{00000000-0005-0000-0000-000072030000}"/>
    <cellStyle name="___________________________________________SUBTITLES" xfId="884" xr:uid="{00000000-0005-0000-0000-000073030000}"/>
    <cellStyle name="___________________________________________TITLE_NUMBERATOR" xfId="885" xr:uid="{00000000-0005-0000-0000-000074030000}"/>
    <cellStyle name="___________________________________________TOP_LEVEL_TITLE" xfId="886" xr:uid="{00000000-0005-0000-0000-000075030000}"/>
    <cellStyle name="__________________________________________Comma" xfId="887" xr:uid="{00000000-0005-0000-0000-000076030000}"/>
    <cellStyle name="__________________________________________Comma [0]" xfId="888" xr:uid="{00000000-0005-0000-0000-000077030000}"/>
    <cellStyle name="__________________________________________Currency" xfId="889" xr:uid="{00000000-0005-0000-0000-000078030000}"/>
    <cellStyle name="__________________________________________Currency [0]" xfId="890" xr:uid="{00000000-0005-0000-0000-000079030000}"/>
    <cellStyle name="__________________________________________ITEM" xfId="891" xr:uid="{00000000-0005-0000-0000-00007A030000}"/>
    <cellStyle name="__________________________________________ITEM_DATA" xfId="892" xr:uid="{00000000-0005-0000-0000-00007B030000}"/>
    <cellStyle name="__________________________________________ITEM_EMPTY" xfId="893" xr:uid="{00000000-0005-0000-0000-00007C030000}"/>
    <cellStyle name="__________________________________________ITEM_EMPTY_DATA" xfId="894" xr:uid="{00000000-0005-0000-0000-00007D030000}"/>
    <cellStyle name="__________________________________________ITEM_EMPTY_MEASURE" xfId="895" xr:uid="{00000000-0005-0000-0000-00007E030000}"/>
    <cellStyle name="__________________________________________ITEM_ITERATOR" xfId="896" xr:uid="{00000000-0005-0000-0000-00007F030000}"/>
    <cellStyle name="__________________________________________ITEM_MEASURE" xfId="897" xr:uid="{00000000-0005-0000-0000-000080030000}"/>
    <cellStyle name="__________________________________________Normal" xfId="898" xr:uid="{00000000-0005-0000-0000-000081030000}"/>
    <cellStyle name="__________________________________________Percent" xfId="899" xr:uid="{00000000-0005-0000-0000-000082030000}"/>
    <cellStyle name="__________________________________________SECTION" xfId="900" xr:uid="{00000000-0005-0000-0000-000083030000}"/>
    <cellStyle name="__________________________________________SECTION_ITERATOR" xfId="901" xr:uid="{00000000-0005-0000-0000-000084030000}"/>
    <cellStyle name="__________________________________________SUBSECTION" xfId="902" xr:uid="{00000000-0005-0000-0000-000085030000}"/>
    <cellStyle name="__________________________________________SUBSECTION_DATA" xfId="903" xr:uid="{00000000-0005-0000-0000-000086030000}"/>
    <cellStyle name="__________________________________________SUBSECTION_ITERATOR" xfId="904" xr:uid="{00000000-0005-0000-0000-000087030000}"/>
    <cellStyle name="__________________________________________SUBSECTION_MEASURE" xfId="905" xr:uid="{00000000-0005-0000-0000-000088030000}"/>
    <cellStyle name="__________________________________________SUBTITLES" xfId="906" xr:uid="{00000000-0005-0000-0000-000089030000}"/>
    <cellStyle name="__________________________________________TITLE_NUMBERATOR" xfId="907" xr:uid="{00000000-0005-0000-0000-00008A030000}"/>
    <cellStyle name="__________________________________________TOP_LEVEL_TITLE" xfId="908" xr:uid="{00000000-0005-0000-0000-00008B030000}"/>
    <cellStyle name="_________________________________________Comma" xfId="909" xr:uid="{00000000-0005-0000-0000-00008C030000}"/>
    <cellStyle name="_________________________________________Comma [0]" xfId="910" xr:uid="{00000000-0005-0000-0000-00008D030000}"/>
    <cellStyle name="_________________________________________Currency" xfId="911" xr:uid="{00000000-0005-0000-0000-00008E030000}"/>
    <cellStyle name="_________________________________________Currency [0]" xfId="912" xr:uid="{00000000-0005-0000-0000-00008F030000}"/>
    <cellStyle name="_________________________________________ITEM" xfId="913" xr:uid="{00000000-0005-0000-0000-000090030000}"/>
    <cellStyle name="_________________________________________ITEM_DATA" xfId="914" xr:uid="{00000000-0005-0000-0000-000091030000}"/>
    <cellStyle name="_________________________________________ITEM_EMPTY" xfId="915" xr:uid="{00000000-0005-0000-0000-000092030000}"/>
    <cellStyle name="_________________________________________ITEM_EMPTY_DATA" xfId="916" xr:uid="{00000000-0005-0000-0000-000093030000}"/>
    <cellStyle name="_________________________________________ITEM_EMPTY_MEASURE" xfId="917" xr:uid="{00000000-0005-0000-0000-000094030000}"/>
    <cellStyle name="_________________________________________ITEM_ITERATOR" xfId="918" xr:uid="{00000000-0005-0000-0000-000095030000}"/>
    <cellStyle name="_________________________________________ITEM_MEASURE" xfId="919" xr:uid="{00000000-0005-0000-0000-000096030000}"/>
    <cellStyle name="_________________________________________Normal" xfId="920" xr:uid="{00000000-0005-0000-0000-000097030000}"/>
    <cellStyle name="_________________________________________Percent" xfId="921" xr:uid="{00000000-0005-0000-0000-000098030000}"/>
    <cellStyle name="_________________________________________SECTION" xfId="922" xr:uid="{00000000-0005-0000-0000-000099030000}"/>
    <cellStyle name="_________________________________________SECTION_ITERATOR" xfId="923" xr:uid="{00000000-0005-0000-0000-00009A030000}"/>
    <cellStyle name="_________________________________________SUBSECTION" xfId="924" xr:uid="{00000000-0005-0000-0000-00009B030000}"/>
    <cellStyle name="_________________________________________SUBSECTION_DATA" xfId="925" xr:uid="{00000000-0005-0000-0000-00009C030000}"/>
    <cellStyle name="_________________________________________SUBSECTION_ITERATOR" xfId="926" xr:uid="{00000000-0005-0000-0000-00009D030000}"/>
    <cellStyle name="_________________________________________SUBSECTION_MEASURE" xfId="927" xr:uid="{00000000-0005-0000-0000-00009E030000}"/>
    <cellStyle name="_________________________________________SUBTITLES" xfId="928" xr:uid="{00000000-0005-0000-0000-00009F030000}"/>
    <cellStyle name="_________________________________________TITLE_NUMBERATOR" xfId="929" xr:uid="{00000000-0005-0000-0000-0000A0030000}"/>
    <cellStyle name="_________________________________________TOP_LEVEL_TITLE" xfId="930" xr:uid="{00000000-0005-0000-0000-0000A1030000}"/>
    <cellStyle name="________________________________________Comma" xfId="931" xr:uid="{00000000-0005-0000-0000-0000A2030000}"/>
    <cellStyle name="________________________________________Comma [0]" xfId="932" xr:uid="{00000000-0005-0000-0000-0000A3030000}"/>
    <cellStyle name="________________________________________Currency" xfId="933" xr:uid="{00000000-0005-0000-0000-0000A4030000}"/>
    <cellStyle name="________________________________________Currency [0]" xfId="934" xr:uid="{00000000-0005-0000-0000-0000A5030000}"/>
    <cellStyle name="________________________________________ITEM" xfId="935" xr:uid="{00000000-0005-0000-0000-0000A6030000}"/>
    <cellStyle name="________________________________________ITEM_DATA" xfId="936" xr:uid="{00000000-0005-0000-0000-0000A7030000}"/>
    <cellStyle name="________________________________________ITEM_EMPTY" xfId="937" xr:uid="{00000000-0005-0000-0000-0000A8030000}"/>
    <cellStyle name="________________________________________ITEM_EMPTY_DATA" xfId="938" xr:uid="{00000000-0005-0000-0000-0000A9030000}"/>
    <cellStyle name="________________________________________ITEM_EMPTY_MEASURE" xfId="939" xr:uid="{00000000-0005-0000-0000-0000AA030000}"/>
    <cellStyle name="________________________________________ITEM_ITERATOR" xfId="940" xr:uid="{00000000-0005-0000-0000-0000AB030000}"/>
    <cellStyle name="________________________________________ITEM_MEASURE" xfId="941" xr:uid="{00000000-0005-0000-0000-0000AC030000}"/>
    <cellStyle name="________________________________________Normal" xfId="942" xr:uid="{00000000-0005-0000-0000-0000AD030000}"/>
    <cellStyle name="________________________________________Percent" xfId="943" xr:uid="{00000000-0005-0000-0000-0000AE030000}"/>
    <cellStyle name="________________________________________SECTION" xfId="944" xr:uid="{00000000-0005-0000-0000-0000AF030000}"/>
    <cellStyle name="________________________________________SECTION_ITERATOR" xfId="945" xr:uid="{00000000-0005-0000-0000-0000B0030000}"/>
    <cellStyle name="________________________________________SUBSECTION" xfId="946" xr:uid="{00000000-0005-0000-0000-0000B1030000}"/>
    <cellStyle name="________________________________________SUBSECTION_DATA" xfId="947" xr:uid="{00000000-0005-0000-0000-0000B2030000}"/>
    <cellStyle name="________________________________________SUBSECTION_ITERATOR" xfId="948" xr:uid="{00000000-0005-0000-0000-0000B3030000}"/>
    <cellStyle name="________________________________________SUBSECTION_MEASURE" xfId="949" xr:uid="{00000000-0005-0000-0000-0000B4030000}"/>
    <cellStyle name="________________________________________SUBTITLES" xfId="950" xr:uid="{00000000-0005-0000-0000-0000B5030000}"/>
    <cellStyle name="________________________________________TITLE_NUMBERATOR" xfId="951" xr:uid="{00000000-0005-0000-0000-0000B6030000}"/>
    <cellStyle name="________________________________________TOP_LEVEL_TITLE" xfId="952" xr:uid="{00000000-0005-0000-0000-0000B7030000}"/>
    <cellStyle name="_______________________________________Comma" xfId="953" xr:uid="{00000000-0005-0000-0000-0000B8030000}"/>
    <cellStyle name="_______________________________________Comma [0]" xfId="954" xr:uid="{00000000-0005-0000-0000-0000B9030000}"/>
    <cellStyle name="_______________________________________Currency" xfId="955" xr:uid="{00000000-0005-0000-0000-0000BA030000}"/>
    <cellStyle name="_______________________________________Currency [0]" xfId="956" xr:uid="{00000000-0005-0000-0000-0000BB030000}"/>
    <cellStyle name="_______________________________________ITEM" xfId="957" xr:uid="{00000000-0005-0000-0000-0000BC030000}"/>
    <cellStyle name="_______________________________________ITEM_DATA" xfId="958" xr:uid="{00000000-0005-0000-0000-0000BD030000}"/>
    <cellStyle name="_______________________________________ITEM_EMPTY" xfId="959" xr:uid="{00000000-0005-0000-0000-0000BE030000}"/>
    <cellStyle name="_______________________________________ITEM_EMPTY_DATA" xfId="960" xr:uid="{00000000-0005-0000-0000-0000BF030000}"/>
    <cellStyle name="_______________________________________ITEM_EMPTY_MEASURE" xfId="961" xr:uid="{00000000-0005-0000-0000-0000C0030000}"/>
    <cellStyle name="_______________________________________ITEM_ITERATOR" xfId="962" xr:uid="{00000000-0005-0000-0000-0000C1030000}"/>
    <cellStyle name="_______________________________________ITEM_MEASURE" xfId="963" xr:uid="{00000000-0005-0000-0000-0000C2030000}"/>
    <cellStyle name="_______________________________________Normal" xfId="964" xr:uid="{00000000-0005-0000-0000-0000C3030000}"/>
    <cellStyle name="_______________________________________Percent" xfId="965" xr:uid="{00000000-0005-0000-0000-0000C4030000}"/>
    <cellStyle name="_______________________________________SECTION" xfId="966" xr:uid="{00000000-0005-0000-0000-0000C5030000}"/>
    <cellStyle name="_______________________________________SECTION_ITERATOR" xfId="967" xr:uid="{00000000-0005-0000-0000-0000C6030000}"/>
    <cellStyle name="_______________________________________SUBSECTION" xfId="968" xr:uid="{00000000-0005-0000-0000-0000C7030000}"/>
    <cellStyle name="_______________________________________SUBSECTION_DATA" xfId="969" xr:uid="{00000000-0005-0000-0000-0000C8030000}"/>
    <cellStyle name="_______________________________________SUBSECTION_ITERATOR" xfId="970" xr:uid="{00000000-0005-0000-0000-0000C9030000}"/>
    <cellStyle name="_______________________________________SUBSECTION_MEASURE" xfId="971" xr:uid="{00000000-0005-0000-0000-0000CA030000}"/>
    <cellStyle name="_______________________________________SUBTITLES" xfId="972" xr:uid="{00000000-0005-0000-0000-0000CB030000}"/>
    <cellStyle name="_______________________________________TITLE_NUMBERATOR" xfId="973" xr:uid="{00000000-0005-0000-0000-0000CC030000}"/>
    <cellStyle name="_______________________________________TOP_LEVEL_TITLE" xfId="974" xr:uid="{00000000-0005-0000-0000-0000CD030000}"/>
    <cellStyle name="______________________________________Comma" xfId="975" xr:uid="{00000000-0005-0000-0000-0000CE030000}"/>
    <cellStyle name="______________________________________Comma [0]" xfId="976" xr:uid="{00000000-0005-0000-0000-0000CF030000}"/>
    <cellStyle name="______________________________________Currency" xfId="977" xr:uid="{00000000-0005-0000-0000-0000D0030000}"/>
    <cellStyle name="______________________________________Currency [0]" xfId="978" xr:uid="{00000000-0005-0000-0000-0000D1030000}"/>
    <cellStyle name="______________________________________ITEM" xfId="979" xr:uid="{00000000-0005-0000-0000-0000D2030000}"/>
    <cellStyle name="______________________________________ITEM_DATA" xfId="980" xr:uid="{00000000-0005-0000-0000-0000D3030000}"/>
    <cellStyle name="______________________________________ITEM_EMPTY" xfId="981" xr:uid="{00000000-0005-0000-0000-0000D4030000}"/>
    <cellStyle name="______________________________________ITEM_EMPTY_DATA" xfId="982" xr:uid="{00000000-0005-0000-0000-0000D5030000}"/>
    <cellStyle name="______________________________________ITEM_EMPTY_MEASURE" xfId="983" xr:uid="{00000000-0005-0000-0000-0000D6030000}"/>
    <cellStyle name="______________________________________ITEM_ITERATOR" xfId="984" xr:uid="{00000000-0005-0000-0000-0000D7030000}"/>
    <cellStyle name="______________________________________ITEM_MEASURE" xfId="985" xr:uid="{00000000-0005-0000-0000-0000D8030000}"/>
    <cellStyle name="______________________________________Normal" xfId="986" xr:uid="{00000000-0005-0000-0000-0000D9030000}"/>
    <cellStyle name="______________________________________Percent" xfId="987" xr:uid="{00000000-0005-0000-0000-0000DA030000}"/>
    <cellStyle name="______________________________________SECTION" xfId="988" xr:uid="{00000000-0005-0000-0000-0000DB030000}"/>
    <cellStyle name="______________________________________SECTION_ITERATOR" xfId="989" xr:uid="{00000000-0005-0000-0000-0000DC030000}"/>
    <cellStyle name="______________________________________SUBSECTION" xfId="990" xr:uid="{00000000-0005-0000-0000-0000DD030000}"/>
    <cellStyle name="______________________________________SUBSECTION_DATA" xfId="991" xr:uid="{00000000-0005-0000-0000-0000DE030000}"/>
    <cellStyle name="______________________________________SUBSECTION_ITERATOR" xfId="992" xr:uid="{00000000-0005-0000-0000-0000DF030000}"/>
    <cellStyle name="______________________________________SUBSECTION_MEASURE" xfId="993" xr:uid="{00000000-0005-0000-0000-0000E0030000}"/>
    <cellStyle name="______________________________________SUBTITLES" xfId="994" xr:uid="{00000000-0005-0000-0000-0000E1030000}"/>
    <cellStyle name="______________________________________TITLE_NUMBERATOR" xfId="995" xr:uid="{00000000-0005-0000-0000-0000E2030000}"/>
    <cellStyle name="______________________________________TOP_LEVEL_TITLE" xfId="996" xr:uid="{00000000-0005-0000-0000-0000E3030000}"/>
    <cellStyle name="_____________________________________Comma" xfId="997" xr:uid="{00000000-0005-0000-0000-0000E4030000}"/>
    <cellStyle name="_____________________________________Comma [0]" xfId="998" xr:uid="{00000000-0005-0000-0000-0000E5030000}"/>
    <cellStyle name="_____________________________________Currency" xfId="999" xr:uid="{00000000-0005-0000-0000-0000E6030000}"/>
    <cellStyle name="_____________________________________Currency [0]" xfId="1000" xr:uid="{00000000-0005-0000-0000-0000E7030000}"/>
    <cellStyle name="_____________________________________ITEM" xfId="1001" xr:uid="{00000000-0005-0000-0000-0000E8030000}"/>
    <cellStyle name="_____________________________________ITEM_DATA" xfId="1002" xr:uid="{00000000-0005-0000-0000-0000E9030000}"/>
    <cellStyle name="_____________________________________ITEM_EMPTY" xfId="1003" xr:uid="{00000000-0005-0000-0000-0000EA030000}"/>
    <cellStyle name="_____________________________________ITEM_EMPTY_DATA" xfId="1004" xr:uid="{00000000-0005-0000-0000-0000EB030000}"/>
    <cellStyle name="_____________________________________ITEM_EMPTY_MEASURE" xfId="1005" xr:uid="{00000000-0005-0000-0000-0000EC030000}"/>
    <cellStyle name="_____________________________________ITEM_ITERATOR" xfId="1006" xr:uid="{00000000-0005-0000-0000-0000ED030000}"/>
    <cellStyle name="_____________________________________ITEM_MEASURE" xfId="1007" xr:uid="{00000000-0005-0000-0000-0000EE030000}"/>
    <cellStyle name="_____________________________________Normal" xfId="1008" xr:uid="{00000000-0005-0000-0000-0000EF030000}"/>
    <cellStyle name="_____________________________________Percent" xfId="1009" xr:uid="{00000000-0005-0000-0000-0000F0030000}"/>
    <cellStyle name="_____________________________________SECTION" xfId="1010" xr:uid="{00000000-0005-0000-0000-0000F1030000}"/>
    <cellStyle name="_____________________________________SECTION_ITERATOR" xfId="1011" xr:uid="{00000000-0005-0000-0000-0000F2030000}"/>
    <cellStyle name="_____________________________________SUBSECTION" xfId="1012" xr:uid="{00000000-0005-0000-0000-0000F3030000}"/>
    <cellStyle name="_____________________________________SUBSECTION_DATA" xfId="1013" xr:uid="{00000000-0005-0000-0000-0000F4030000}"/>
    <cellStyle name="_____________________________________SUBSECTION_ITERATOR" xfId="1014" xr:uid="{00000000-0005-0000-0000-0000F5030000}"/>
    <cellStyle name="_____________________________________SUBSECTION_MEASURE" xfId="1015" xr:uid="{00000000-0005-0000-0000-0000F6030000}"/>
    <cellStyle name="_____________________________________SUBTITLES" xfId="1016" xr:uid="{00000000-0005-0000-0000-0000F7030000}"/>
    <cellStyle name="_____________________________________TITLE_NUMBERATOR" xfId="1017" xr:uid="{00000000-0005-0000-0000-0000F8030000}"/>
    <cellStyle name="_____________________________________TOP_LEVEL_TITLE" xfId="1018" xr:uid="{00000000-0005-0000-0000-0000F9030000}"/>
    <cellStyle name="____________________________________Comma" xfId="1019" xr:uid="{00000000-0005-0000-0000-0000FA030000}"/>
    <cellStyle name="____________________________________Comma [0]" xfId="1020" xr:uid="{00000000-0005-0000-0000-0000FB030000}"/>
    <cellStyle name="____________________________________Currency" xfId="1021" xr:uid="{00000000-0005-0000-0000-0000FC030000}"/>
    <cellStyle name="____________________________________Currency [0]" xfId="1022" xr:uid="{00000000-0005-0000-0000-0000FD030000}"/>
    <cellStyle name="____________________________________ITEM" xfId="1023" xr:uid="{00000000-0005-0000-0000-0000FE030000}"/>
    <cellStyle name="____________________________________ITEM_DATA" xfId="1024" xr:uid="{00000000-0005-0000-0000-0000FF030000}"/>
    <cellStyle name="____________________________________ITEM_EMPTY" xfId="1025" xr:uid="{00000000-0005-0000-0000-000000040000}"/>
    <cellStyle name="____________________________________ITEM_EMPTY_DATA" xfId="1026" xr:uid="{00000000-0005-0000-0000-000001040000}"/>
    <cellStyle name="____________________________________ITEM_EMPTY_MEASURE" xfId="1027" xr:uid="{00000000-0005-0000-0000-000002040000}"/>
    <cellStyle name="____________________________________ITEM_ITERATOR" xfId="1028" xr:uid="{00000000-0005-0000-0000-000003040000}"/>
    <cellStyle name="____________________________________ITEM_MEASURE" xfId="1029" xr:uid="{00000000-0005-0000-0000-000004040000}"/>
    <cellStyle name="____________________________________Normal" xfId="1030" xr:uid="{00000000-0005-0000-0000-000005040000}"/>
    <cellStyle name="____________________________________Percent" xfId="1031" xr:uid="{00000000-0005-0000-0000-000006040000}"/>
    <cellStyle name="____________________________________SECTION" xfId="1032" xr:uid="{00000000-0005-0000-0000-000007040000}"/>
    <cellStyle name="____________________________________SECTION_ITERATOR" xfId="1033" xr:uid="{00000000-0005-0000-0000-000008040000}"/>
    <cellStyle name="____________________________________SUBSECTION" xfId="1034" xr:uid="{00000000-0005-0000-0000-000009040000}"/>
    <cellStyle name="____________________________________SUBSECTION_DATA" xfId="1035" xr:uid="{00000000-0005-0000-0000-00000A040000}"/>
    <cellStyle name="____________________________________SUBSECTION_ITERATOR" xfId="1036" xr:uid="{00000000-0005-0000-0000-00000B040000}"/>
    <cellStyle name="____________________________________SUBSECTION_MEASURE" xfId="1037" xr:uid="{00000000-0005-0000-0000-00000C040000}"/>
    <cellStyle name="____________________________________SUBTITLES" xfId="1038" xr:uid="{00000000-0005-0000-0000-00000D040000}"/>
    <cellStyle name="____________________________________TITLE_NUMBERATOR" xfId="1039" xr:uid="{00000000-0005-0000-0000-00000E040000}"/>
    <cellStyle name="____________________________________TOP_LEVEL_TITLE" xfId="1040" xr:uid="{00000000-0005-0000-0000-00000F040000}"/>
    <cellStyle name="___________________________________Comma" xfId="1041" xr:uid="{00000000-0005-0000-0000-000010040000}"/>
    <cellStyle name="___________________________________Comma [0]" xfId="1042" xr:uid="{00000000-0005-0000-0000-000011040000}"/>
    <cellStyle name="___________________________________Currency" xfId="1043" xr:uid="{00000000-0005-0000-0000-000012040000}"/>
    <cellStyle name="___________________________________Currency [0]" xfId="1044" xr:uid="{00000000-0005-0000-0000-000013040000}"/>
    <cellStyle name="___________________________________ITEM" xfId="1045" xr:uid="{00000000-0005-0000-0000-000014040000}"/>
    <cellStyle name="___________________________________ITEM_DATA" xfId="1046" xr:uid="{00000000-0005-0000-0000-000015040000}"/>
    <cellStyle name="___________________________________ITEM_EMPTY" xfId="1047" xr:uid="{00000000-0005-0000-0000-000016040000}"/>
    <cellStyle name="___________________________________ITEM_EMPTY_DATA" xfId="1048" xr:uid="{00000000-0005-0000-0000-000017040000}"/>
    <cellStyle name="___________________________________ITEM_EMPTY_MEASURE" xfId="1049" xr:uid="{00000000-0005-0000-0000-000018040000}"/>
    <cellStyle name="___________________________________ITEM_ITERATOR" xfId="1050" xr:uid="{00000000-0005-0000-0000-000019040000}"/>
    <cellStyle name="___________________________________ITEM_MEASURE" xfId="1051" xr:uid="{00000000-0005-0000-0000-00001A040000}"/>
    <cellStyle name="___________________________________Normal" xfId="1052" xr:uid="{00000000-0005-0000-0000-00001B040000}"/>
    <cellStyle name="___________________________________Percent" xfId="1053" xr:uid="{00000000-0005-0000-0000-00001C040000}"/>
    <cellStyle name="___________________________________SECTION" xfId="1054" xr:uid="{00000000-0005-0000-0000-00001D040000}"/>
    <cellStyle name="___________________________________SECTION_ITERATOR" xfId="1055" xr:uid="{00000000-0005-0000-0000-00001E040000}"/>
    <cellStyle name="___________________________________SUBSECTION" xfId="1056" xr:uid="{00000000-0005-0000-0000-00001F040000}"/>
    <cellStyle name="___________________________________SUBSECTION_DATA" xfId="1057" xr:uid="{00000000-0005-0000-0000-000020040000}"/>
    <cellStyle name="___________________________________SUBSECTION_ITERATOR" xfId="1058" xr:uid="{00000000-0005-0000-0000-000021040000}"/>
    <cellStyle name="___________________________________SUBSECTION_MEASURE" xfId="1059" xr:uid="{00000000-0005-0000-0000-000022040000}"/>
    <cellStyle name="___________________________________SUBTITLES" xfId="1060" xr:uid="{00000000-0005-0000-0000-000023040000}"/>
    <cellStyle name="___________________________________TITLE_NUMBERATOR" xfId="1061" xr:uid="{00000000-0005-0000-0000-000024040000}"/>
    <cellStyle name="___________________________________TOP_LEVEL_TITLE" xfId="1062" xr:uid="{00000000-0005-0000-0000-000025040000}"/>
    <cellStyle name="__________________________________Comma" xfId="1063" xr:uid="{00000000-0005-0000-0000-000026040000}"/>
    <cellStyle name="__________________________________Comma [0]" xfId="1064" xr:uid="{00000000-0005-0000-0000-000027040000}"/>
    <cellStyle name="__________________________________Currency" xfId="1065" xr:uid="{00000000-0005-0000-0000-000028040000}"/>
    <cellStyle name="__________________________________Currency [0]" xfId="1066" xr:uid="{00000000-0005-0000-0000-000029040000}"/>
    <cellStyle name="__________________________________ITEM" xfId="1067" xr:uid="{00000000-0005-0000-0000-00002A040000}"/>
    <cellStyle name="__________________________________ITEM_DATA" xfId="1068" xr:uid="{00000000-0005-0000-0000-00002B040000}"/>
    <cellStyle name="__________________________________ITEM_EMPTY" xfId="1069" xr:uid="{00000000-0005-0000-0000-00002C040000}"/>
    <cellStyle name="__________________________________ITEM_EMPTY_DATA" xfId="1070" xr:uid="{00000000-0005-0000-0000-00002D040000}"/>
    <cellStyle name="__________________________________ITEM_EMPTY_MEASURE" xfId="1071" xr:uid="{00000000-0005-0000-0000-00002E040000}"/>
    <cellStyle name="__________________________________ITEM_ITERATOR" xfId="1072" xr:uid="{00000000-0005-0000-0000-00002F040000}"/>
    <cellStyle name="__________________________________ITEM_MEASURE" xfId="1073" xr:uid="{00000000-0005-0000-0000-000030040000}"/>
    <cellStyle name="__________________________________Normal" xfId="1074" xr:uid="{00000000-0005-0000-0000-000031040000}"/>
    <cellStyle name="__________________________________Percent" xfId="1075" xr:uid="{00000000-0005-0000-0000-000032040000}"/>
    <cellStyle name="__________________________________SECTION" xfId="1076" xr:uid="{00000000-0005-0000-0000-000033040000}"/>
    <cellStyle name="__________________________________SECTION_ITERATOR" xfId="1077" xr:uid="{00000000-0005-0000-0000-000034040000}"/>
    <cellStyle name="__________________________________SUBSECTION" xfId="1078" xr:uid="{00000000-0005-0000-0000-000035040000}"/>
    <cellStyle name="__________________________________SUBSECTION_DATA" xfId="1079" xr:uid="{00000000-0005-0000-0000-000036040000}"/>
    <cellStyle name="__________________________________SUBSECTION_ITERATOR" xfId="1080" xr:uid="{00000000-0005-0000-0000-000037040000}"/>
    <cellStyle name="__________________________________SUBSECTION_MEASURE" xfId="1081" xr:uid="{00000000-0005-0000-0000-000038040000}"/>
    <cellStyle name="__________________________________SUBTITLES" xfId="1082" xr:uid="{00000000-0005-0000-0000-000039040000}"/>
    <cellStyle name="__________________________________TITLE_NUMBERATOR" xfId="1083" xr:uid="{00000000-0005-0000-0000-00003A040000}"/>
    <cellStyle name="__________________________________TOP_LEVEL_TITLE" xfId="1084" xr:uid="{00000000-0005-0000-0000-00003B040000}"/>
    <cellStyle name="_________________________________Comma" xfId="1085" xr:uid="{00000000-0005-0000-0000-00003C040000}"/>
    <cellStyle name="_________________________________Comma [0]" xfId="1086" xr:uid="{00000000-0005-0000-0000-00003D040000}"/>
    <cellStyle name="_________________________________Currency" xfId="1087" xr:uid="{00000000-0005-0000-0000-00003E040000}"/>
    <cellStyle name="_________________________________Currency [0]" xfId="1088" xr:uid="{00000000-0005-0000-0000-00003F040000}"/>
    <cellStyle name="_________________________________ITEM" xfId="1089" xr:uid="{00000000-0005-0000-0000-000040040000}"/>
    <cellStyle name="_________________________________ITEM_DATA" xfId="1090" xr:uid="{00000000-0005-0000-0000-000041040000}"/>
    <cellStyle name="_________________________________ITEM_EMPTY" xfId="1091" xr:uid="{00000000-0005-0000-0000-000042040000}"/>
    <cellStyle name="_________________________________ITEM_EMPTY_DATA" xfId="1092" xr:uid="{00000000-0005-0000-0000-000043040000}"/>
    <cellStyle name="_________________________________ITEM_EMPTY_MEASURE" xfId="1093" xr:uid="{00000000-0005-0000-0000-000044040000}"/>
    <cellStyle name="_________________________________ITEM_ITERATOR" xfId="1094" xr:uid="{00000000-0005-0000-0000-000045040000}"/>
    <cellStyle name="_________________________________ITEM_MEASURE" xfId="1095" xr:uid="{00000000-0005-0000-0000-000046040000}"/>
    <cellStyle name="_________________________________Normal" xfId="1096" xr:uid="{00000000-0005-0000-0000-000047040000}"/>
    <cellStyle name="_________________________________Percent" xfId="1097" xr:uid="{00000000-0005-0000-0000-000048040000}"/>
    <cellStyle name="_________________________________SECTION" xfId="1098" xr:uid="{00000000-0005-0000-0000-000049040000}"/>
    <cellStyle name="_________________________________SECTION_ITERATOR" xfId="1099" xr:uid="{00000000-0005-0000-0000-00004A040000}"/>
    <cellStyle name="_________________________________SUBSECTION" xfId="1100" xr:uid="{00000000-0005-0000-0000-00004B040000}"/>
    <cellStyle name="_________________________________SUBSECTION_DATA" xfId="1101" xr:uid="{00000000-0005-0000-0000-00004C040000}"/>
    <cellStyle name="_________________________________SUBSECTION_ITERATOR" xfId="1102" xr:uid="{00000000-0005-0000-0000-00004D040000}"/>
    <cellStyle name="_________________________________SUBSECTION_MEASURE" xfId="1103" xr:uid="{00000000-0005-0000-0000-00004E040000}"/>
    <cellStyle name="_________________________________SUBTITLES" xfId="1104" xr:uid="{00000000-0005-0000-0000-00004F040000}"/>
    <cellStyle name="_________________________________TITLE_NUMBERATOR" xfId="1105" xr:uid="{00000000-0005-0000-0000-000050040000}"/>
    <cellStyle name="_________________________________TOP_LEVEL_TITLE" xfId="1106" xr:uid="{00000000-0005-0000-0000-000051040000}"/>
    <cellStyle name="________________________________Comma" xfId="1107" xr:uid="{00000000-0005-0000-0000-000052040000}"/>
    <cellStyle name="________________________________Comma [0]" xfId="1108" xr:uid="{00000000-0005-0000-0000-000053040000}"/>
    <cellStyle name="________________________________Currency" xfId="1109" xr:uid="{00000000-0005-0000-0000-000054040000}"/>
    <cellStyle name="________________________________Currency [0]" xfId="1110" xr:uid="{00000000-0005-0000-0000-000055040000}"/>
    <cellStyle name="________________________________ITEM" xfId="1111" xr:uid="{00000000-0005-0000-0000-000056040000}"/>
    <cellStyle name="________________________________ITEM_DATA" xfId="1112" xr:uid="{00000000-0005-0000-0000-000057040000}"/>
    <cellStyle name="________________________________ITEM_EMPTY" xfId="1113" xr:uid="{00000000-0005-0000-0000-000058040000}"/>
    <cellStyle name="________________________________ITEM_EMPTY_DATA" xfId="1114" xr:uid="{00000000-0005-0000-0000-000059040000}"/>
    <cellStyle name="________________________________ITEM_EMPTY_MEASURE" xfId="1115" xr:uid="{00000000-0005-0000-0000-00005A040000}"/>
    <cellStyle name="________________________________ITEM_ITERATOR" xfId="1116" xr:uid="{00000000-0005-0000-0000-00005B040000}"/>
    <cellStyle name="________________________________ITEM_MEASURE" xfId="1117" xr:uid="{00000000-0005-0000-0000-00005C040000}"/>
    <cellStyle name="________________________________Normal" xfId="1118" xr:uid="{00000000-0005-0000-0000-00005D040000}"/>
    <cellStyle name="________________________________Percent" xfId="1119" xr:uid="{00000000-0005-0000-0000-00005E040000}"/>
    <cellStyle name="________________________________SECTION" xfId="1120" xr:uid="{00000000-0005-0000-0000-00005F040000}"/>
    <cellStyle name="________________________________SECTION_ITERATOR" xfId="1121" xr:uid="{00000000-0005-0000-0000-000060040000}"/>
    <cellStyle name="________________________________SUBSECTION" xfId="1122" xr:uid="{00000000-0005-0000-0000-000061040000}"/>
    <cellStyle name="________________________________SUBSECTION_DATA" xfId="1123" xr:uid="{00000000-0005-0000-0000-000062040000}"/>
    <cellStyle name="________________________________SUBSECTION_ITERATOR" xfId="1124" xr:uid="{00000000-0005-0000-0000-000063040000}"/>
    <cellStyle name="________________________________SUBSECTION_MEASURE" xfId="1125" xr:uid="{00000000-0005-0000-0000-000064040000}"/>
    <cellStyle name="________________________________SUBTITLES" xfId="1126" xr:uid="{00000000-0005-0000-0000-000065040000}"/>
    <cellStyle name="________________________________TITLE_NUMBERATOR" xfId="1127" xr:uid="{00000000-0005-0000-0000-000066040000}"/>
    <cellStyle name="________________________________TOP_LEVEL_TITLE" xfId="1128" xr:uid="{00000000-0005-0000-0000-000067040000}"/>
    <cellStyle name="_______________________________Comma" xfId="1129" xr:uid="{00000000-0005-0000-0000-000068040000}"/>
    <cellStyle name="_______________________________Comma [0]" xfId="1130" xr:uid="{00000000-0005-0000-0000-000069040000}"/>
    <cellStyle name="_______________________________Currency" xfId="1131" xr:uid="{00000000-0005-0000-0000-00006A040000}"/>
    <cellStyle name="_______________________________Currency [0]" xfId="1132" xr:uid="{00000000-0005-0000-0000-00006B040000}"/>
    <cellStyle name="_______________________________ITEM" xfId="1133" xr:uid="{00000000-0005-0000-0000-00006C040000}"/>
    <cellStyle name="_______________________________ITEM_DATA" xfId="1134" xr:uid="{00000000-0005-0000-0000-00006D040000}"/>
    <cellStyle name="_______________________________ITEM_EMPTY" xfId="1135" xr:uid="{00000000-0005-0000-0000-00006E040000}"/>
    <cellStyle name="_______________________________ITEM_EMPTY_DATA" xfId="1136" xr:uid="{00000000-0005-0000-0000-00006F040000}"/>
    <cellStyle name="_______________________________ITEM_EMPTY_MEASURE" xfId="1137" xr:uid="{00000000-0005-0000-0000-000070040000}"/>
    <cellStyle name="_______________________________ITEM_ITERATOR" xfId="1138" xr:uid="{00000000-0005-0000-0000-000071040000}"/>
    <cellStyle name="_______________________________ITEM_MEASURE" xfId="1139" xr:uid="{00000000-0005-0000-0000-000072040000}"/>
    <cellStyle name="_______________________________Normal" xfId="1140" xr:uid="{00000000-0005-0000-0000-000073040000}"/>
    <cellStyle name="_______________________________Percent" xfId="1141" xr:uid="{00000000-0005-0000-0000-000074040000}"/>
    <cellStyle name="_______________________________SECTION" xfId="1142" xr:uid="{00000000-0005-0000-0000-000075040000}"/>
    <cellStyle name="_______________________________SECTION_ITERATOR" xfId="1143" xr:uid="{00000000-0005-0000-0000-000076040000}"/>
    <cellStyle name="_______________________________SUBSECTION" xfId="1144" xr:uid="{00000000-0005-0000-0000-000077040000}"/>
    <cellStyle name="_______________________________SUBSECTION_DATA" xfId="1145" xr:uid="{00000000-0005-0000-0000-000078040000}"/>
    <cellStyle name="_______________________________SUBSECTION_ITERATOR" xfId="1146" xr:uid="{00000000-0005-0000-0000-000079040000}"/>
    <cellStyle name="_______________________________SUBSECTION_MEASURE" xfId="1147" xr:uid="{00000000-0005-0000-0000-00007A040000}"/>
    <cellStyle name="_______________________________SUBTITLES" xfId="1148" xr:uid="{00000000-0005-0000-0000-00007B040000}"/>
    <cellStyle name="_______________________________TITLE_NUMBERATOR" xfId="1149" xr:uid="{00000000-0005-0000-0000-00007C040000}"/>
    <cellStyle name="_______________________________TOP_LEVEL_TITLE" xfId="1150" xr:uid="{00000000-0005-0000-0000-00007D040000}"/>
    <cellStyle name="______________________________Comma" xfId="1151" xr:uid="{00000000-0005-0000-0000-00007E040000}"/>
    <cellStyle name="______________________________Comma [0]" xfId="1152" xr:uid="{00000000-0005-0000-0000-00007F040000}"/>
    <cellStyle name="______________________________Currency" xfId="1153" xr:uid="{00000000-0005-0000-0000-000080040000}"/>
    <cellStyle name="______________________________Currency [0]" xfId="1154" xr:uid="{00000000-0005-0000-0000-000081040000}"/>
    <cellStyle name="______________________________ITEM" xfId="1155" xr:uid="{00000000-0005-0000-0000-000082040000}"/>
    <cellStyle name="______________________________ITEM_DATA" xfId="1156" xr:uid="{00000000-0005-0000-0000-000083040000}"/>
    <cellStyle name="______________________________ITEM_EMPTY" xfId="1157" xr:uid="{00000000-0005-0000-0000-000084040000}"/>
    <cellStyle name="______________________________ITEM_EMPTY_DATA" xfId="1158" xr:uid="{00000000-0005-0000-0000-000085040000}"/>
    <cellStyle name="______________________________ITEM_EMPTY_MEASURE" xfId="1159" xr:uid="{00000000-0005-0000-0000-000086040000}"/>
    <cellStyle name="______________________________ITEM_ITERATOR" xfId="1160" xr:uid="{00000000-0005-0000-0000-000087040000}"/>
    <cellStyle name="______________________________ITEM_MEASURE" xfId="1161" xr:uid="{00000000-0005-0000-0000-000088040000}"/>
    <cellStyle name="______________________________Normal" xfId="1162" xr:uid="{00000000-0005-0000-0000-000089040000}"/>
    <cellStyle name="______________________________Percent" xfId="1163" xr:uid="{00000000-0005-0000-0000-00008A040000}"/>
    <cellStyle name="______________________________SECTION" xfId="1164" xr:uid="{00000000-0005-0000-0000-00008B040000}"/>
    <cellStyle name="______________________________SECTION_ITERATOR" xfId="1165" xr:uid="{00000000-0005-0000-0000-00008C040000}"/>
    <cellStyle name="______________________________SUBSECTION" xfId="1166" xr:uid="{00000000-0005-0000-0000-00008D040000}"/>
    <cellStyle name="______________________________SUBSECTION_DATA" xfId="1167" xr:uid="{00000000-0005-0000-0000-00008E040000}"/>
    <cellStyle name="______________________________SUBSECTION_ITERATOR" xfId="1168" xr:uid="{00000000-0005-0000-0000-00008F040000}"/>
    <cellStyle name="______________________________SUBSECTION_MEASURE" xfId="1169" xr:uid="{00000000-0005-0000-0000-000090040000}"/>
    <cellStyle name="______________________________SUBTITLES" xfId="1170" xr:uid="{00000000-0005-0000-0000-000091040000}"/>
    <cellStyle name="______________________________TITLE_NUMBERATOR" xfId="1171" xr:uid="{00000000-0005-0000-0000-000092040000}"/>
    <cellStyle name="______________________________TOP_LEVEL_TITLE" xfId="1172" xr:uid="{00000000-0005-0000-0000-000093040000}"/>
    <cellStyle name="_____________________________Comma" xfId="1173" xr:uid="{00000000-0005-0000-0000-000094040000}"/>
    <cellStyle name="_____________________________Comma [0]" xfId="1174" xr:uid="{00000000-0005-0000-0000-000095040000}"/>
    <cellStyle name="_____________________________Currency" xfId="1175" xr:uid="{00000000-0005-0000-0000-000096040000}"/>
    <cellStyle name="_____________________________Currency [0]" xfId="1176" xr:uid="{00000000-0005-0000-0000-000097040000}"/>
    <cellStyle name="_____________________________ITEM" xfId="1177" xr:uid="{00000000-0005-0000-0000-000098040000}"/>
    <cellStyle name="_____________________________ITEM_DATA" xfId="1178" xr:uid="{00000000-0005-0000-0000-000099040000}"/>
    <cellStyle name="_____________________________ITEM_EMPTY" xfId="1179" xr:uid="{00000000-0005-0000-0000-00009A040000}"/>
    <cellStyle name="_____________________________ITEM_EMPTY_DATA" xfId="1180" xr:uid="{00000000-0005-0000-0000-00009B040000}"/>
    <cellStyle name="_____________________________ITEM_EMPTY_MEASURE" xfId="1181" xr:uid="{00000000-0005-0000-0000-00009C040000}"/>
    <cellStyle name="_____________________________ITEM_ITERATOR" xfId="1182" xr:uid="{00000000-0005-0000-0000-00009D040000}"/>
    <cellStyle name="_____________________________ITEM_MEASURE" xfId="1183" xr:uid="{00000000-0005-0000-0000-00009E040000}"/>
    <cellStyle name="_____________________________Normal" xfId="1184" xr:uid="{00000000-0005-0000-0000-00009F040000}"/>
    <cellStyle name="_____________________________Percent" xfId="1185" xr:uid="{00000000-0005-0000-0000-0000A0040000}"/>
    <cellStyle name="_____________________________SECTION" xfId="1186" xr:uid="{00000000-0005-0000-0000-0000A1040000}"/>
    <cellStyle name="_____________________________SECTION_ITERATOR" xfId="1187" xr:uid="{00000000-0005-0000-0000-0000A2040000}"/>
    <cellStyle name="_____________________________SUBSECTION" xfId="1188" xr:uid="{00000000-0005-0000-0000-0000A3040000}"/>
    <cellStyle name="_____________________________SUBSECTION_DATA" xfId="1189" xr:uid="{00000000-0005-0000-0000-0000A4040000}"/>
    <cellStyle name="_____________________________SUBSECTION_ITERATOR" xfId="1190" xr:uid="{00000000-0005-0000-0000-0000A5040000}"/>
    <cellStyle name="_____________________________SUBSECTION_MEASURE" xfId="1191" xr:uid="{00000000-0005-0000-0000-0000A6040000}"/>
    <cellStyle name="_____________________________SUBTITLES" xfId="1192" xr:uid="{00000000-0005-0000-0000-0000A7040000}"/>
    <cellStyle name="_____________________________TITLE_NUMBERATOR" xfId="1193" xr:uid="{00000000-0005-0000-0000-0000A8040000}"/>
    <cellStyle name="_____________________________TOP_LEVEL_TITLE" xfId="1194" xr:uid="{00000000-0005-0000-0000-0000A9040000}"/>
    <cellStyle name="____________________________Comma" xfId="1195" xr:uid="{00000000-0005-0000-0000-0000AA040000}"/>
    <cellStyle name="____________________________Comma [0]" xfId="1196" xr:uid="{00000000-0005-0000-0000-0000AB040000}"/>
    <cellStyle name="____________________________Currency" xfId="1197" xr:uid="{00000000-0005-0000-0000-0000AC040000}"/>
    <cellStyle name="____________________________Currency [0]" xfId="1198" xr:uid="{00000000-0005-0000-0000-0000AD040000}"/>
    <cellStyle name="____________________________ITEM" xfId="1199" xr:uid="{00000000-0005-0000-0000-0000AE040000}"/>
    <cellStyle name="____________________________ITEM_DATA" xfId="1200" xr:uid="{00000000-0005-0000-0000-0000AF040000}"/>
    <cellStyle name="____________________________ITEM_EMPTY" xfId="1201" xr:uid="{00000000-0005-0000-0000-0000B0040000}"/>
    <cellStyle name="____________________________ITEM_EMPTY_DATA" xfId="1202" xr:uid="{00000000-0005-0000-0000-0000B1040000}"/>
    <cellStyle name="____________________________ITEM_EMPTY_MEASURE" xfId="1203" xr:uid="{00000000-0005-0000-0000-0000B2040000}"/>
    <cellStyle name="____________________________ITEM_ITERATOR" xfId="1204" xr:uid="{00000000-0005-0000-0000-0000B3040000}"/>
    <cellStyle name="____________________________ITEM_MEASURE" xfId="1205" xr:uid="{00000000-0005-0000-0000-0000B4040000}"/>
    <cellStyle name="____________________________Normal" xfId="1206" xr:uid="{00000000-0005-0000-0000-0000B5040000}"/>
    <cellStyle name="____________________________Percent" xfId="1207" xr:uid="{00000000-0005-0000-0000-0000B6040000}"/>
    <cellStyle name="____________________________SECTION" xfId="1208" xr:uid="{00000000-0005-0000-0000-0000B7040000}"/>
    <cellStyle name="____________________________SECTION_ITERATOR" xfId="1209" xr:uid="{00000000-0005-0000-0000-0000B8040000}"/>
    <cellStyle name="____________________________SUBSECTION" xfId="1210" xr:uid="{00000000-0005-0000-0000-0000B9040000}"/>
    <cellStyle name="____________________________SUBSECTION_DATA" xfId="1211" xr:uid="{00000000-0005-0000-0000-0000BA040000}"/>
    <cellStyle name="____________________________SUBSECTION_ITERATOR" xfId="1212" xr:uid="{00000000-0005-0000-0000-0000BB040000}"/>
    <cellStyle name="____________________________SUBSECTION_MEASURE" xfId="1213" xr:uid="{00000000-0005-0000-0000-0000BC040000}"/>
    <cellStyle name="____________________________SUBTITLES" xfId="1214" xr:uid="{00000000-0005-0000-0000-0000BD040000}"/>
    <cellStyle name="____________________________TITLE_NUMBERATOR" xfId="1215" xr:uid="{00000000-0005-0000-0000-0000BE040000}"/>
    <cellStyle name="____________________________TOP_LEVEL_TITLE" xfId="1216" xr:uid="{00000000-0005-0000-0000-0000BF040000}"/>
    <cellStyle name="___________________________Comma" xfId="1217" xr:uid="{00000000-0005-0000-0000-0000C0040000}"/>
    <cellStyle name="___________________________Comma [0]" xfId="1218" xr:uid="{00000000-0005-0000-0000-0000C1040000}"/>
    <cellStyle name="___________________________Currency" xfId="1219" xr:uid="{00000000-0005-0000-0000-0000C2040000}"/>
    <cellStyle name="___________________________Currency [0]" xfId="1220" xr:uid="{00000000-0005-0000-0000-0000C3040000}"/>
    <cellStyle name="___________________________ITEM" xfId="1221" xr:uid="{00000000-0005-0000-0000-0000C4040000}"/>
    <cellStyle name="___________________________ITEM_DATA" xfId="1222" xr:uid="{00000000-0005-0000-0000-0000C5040000}"/>
    <cellStyle name="___________________________ITEM_EMPTY" xfId="1223" xr:uid="{00000000-0005-0000-0000-0000C6040000}"/>
    <cellStyle name="___________________________ITEM_EMPTY_DATA" xfId="1224" xr:uid="{00000000-0005-0000-0000-0000C7040000}"/>
    <cellStyle name="___________________________ITEM_EMPTY_MEASURE" xfId="1225" xr:uid="{00000000-0005-0000-0000-0000C8040000}"/>
    <cellStyle name="___________________________ITEM_ITERATOR" xfId="1226" xr:uid="{00000000-0005-0000-0000-0000C9040000}"/>
    <cellStyle name="___________________________ITEM_MEASURE" xfId="1227" xr:uid="{00000000-0005-0000-0000-0000CA040000}"/>
    <cellStyle name="___________________________Normal" xfId="1228" xr:uid="{00000000-0005-0000-0000-0000CB040000}"/>
    <cellStyle name="___________________________Percent" xfId="1229" xr:uid="{00000000-0005-0000-0000-0000CC040000}"/>
    <cellStyle name="___________________________SECTION" xfId="1230" xr:uid="{00000000-0005-0000-0000-0000CD040000}"/>
    <cellStyle name="___________________________SECTION_ITERATOR" xfId="1231" xr:uid="{00000000-0005-0000-0000-0000CE040000}"/>
    <cellStyle name="___________________________SUBSECTION" xfId="1232" xr:uid="{00000000-0005-0000-0000-0000CF040000}"/>
    <cellStyle name="___________________________SUBSECTION_DATA" xfId="1233" xr:uid="{00000000-0005-0000-0000-0000D0040000}"/>
    <cellStyle name="___________________________SUBSECTION_ITERATOR" xfId="1234" xr:uid="{00000000-0005-0000-0000-0000D1040000}"/>
    <cellStyle name="___________________________SUBSECTION_MEASURE" xfId="1235" xr:uid="{00000000-0005-0000-0000-0000D2040000}"/>
    <cellStyle name="___________________________SUBTITLES" xfId="1236" xr:uid="{00000000-0005-0000-0000-0000D3040000}"/>
    <cellStyle name="___________________________TITLE_NUMBERATOR" xfId="1237" xr:uid="{00000000-0005-0000-0000-0000D4040000}"/>
    <cellStyle name="___________________________TOP_LEVEL_TITLE" xfId="1238" xr:uid="{00000000-0005-0000-0000-0000D5040000}"/>
    <cellStyle name="__________________________Comma" xfId="1239" xr:uid="{00000000-0005-0000-0000-0000D6040000}"/>
    <cellStyle name="__________________________Comma [0]" xfId="1240" xr:uid="{00000000-0005-0000-0000-0000D7040000}"/>
    <cellStyle name="__________________________Currency" xfId="1241" xr:uid="{00000000-0005-0000-0000-0000D8040000}"/>
    <cellStyle name="__________________________Currency [0]" xfId="1242" xr:uid="{00000000-0005-0000-0000-0000D9040000}"/>
    <cellStyle name="__________________________ITEM" xfId="1243" xr:uid="{00000000-0005-0000-0000-0000DA040000}"/>
    <cellStyle name="__________________________ITEM_DATA" xfId="1244" xr:uid="{00000000-0005-0000-0000-0000DB040000}"/>
    <cellStyle name="__________________________ITEM_EMPTY" xfId="1245" xr:uid="{00000000-0005-0000-0000-0000DC040000}"/>
    <cellStyle name="__________________________ITEM_EMPTY_DATA" xfId="1246" xr:uid="{00000000-0005-0000-0000-0000DD040000}"/>
    <cellStyle name="__________________________ITEM_EMPTY_MEASURE" xfId="1247" xr:uid="{00000000-0005-0000-0000-0000DE040000}"/>
    <cellStyle name="__________________________ITEM_ITERATOR" xfId="1248" xr:uid="{00000000-0005-0000-0000-0000DF040000}"/>
    <cellStyle name="__________________________ITEM_MEASURE" xfId="1249" xr:uid="{00000000-0005-0000-0000-0000E0040000}"/>
    <cellStyle name="__________________________Normal" xfId="1250" xr:uid="{00000000-0005-0000-0000-0000E1040000}"/>
    <cellStyle name="__________________________Percent" xfId="1251" xr:uid="{00000000-0005-0000-0000-0000E2040000}"/>
    <cellStyle name="__________________________SECTION" xfId="1252" xr:uid="{00000000-0005-0000-0000-0000E3040000}"/>
    <cellStyle name="__________________________SECTION_ITERATOR" xfId="1253" xr:uid="{00000000-0005-0000-0000-0000E4040000}"/>
    <cellStyle name="__________________________SUBSECTION" xfId="1254" xr:uid="{00000000-0005-0000-0000-0000E5040000}"/>
    <cellStyle name="__________________________SUBSECTION_DATA" xfId="1255" xr:uid="{00000000-0005-0000-0000-0000E6040000}"/>
    <cellStyle name="__________________________SUBSECTION_ITERATOR" xfId="1256" xr:uid="{00000000-0005-0000-0000-0000E7040000}"/>
    <cellStyle name="__________________________SUBSECTION_MEASURE" xfId="1257" xr:uid="{00000000-0005-0000-0000-0000E8040000}"/>
    <cellStyle name="__________________________SUBTITLES" xfId="1258" xr:uid="{00000000-0005-0000-0000-0000E9040000}"/>
    <cellStyle name="__________________________TITLE_NUMBERATOR" xfId="1259" xr:uid="{00000000-0005-0000-0000-0000EA040000}"/>
    <cellStyle name="__________________________TOP_LEVEL_TITLE" xfId="1260" xr:uid="{00000000-0005-0000-0000-0000EB040000}"/>
    <cellStyle name="_________________________Comma" xfId="1261" xr:uid="{00000000-0005-0000-0000-0000EC040000}"/>
    <cellStyle name="_________________________Comma [0]" xfId="1262" xr:uid="{00000000-0005-0000-0000-0000ED040000}"/>
    <cellStyle name="_________________________Currency" xfId="1263" xr:uid="{00000000-0005-0000-0000-0000EE040000}"/>
    <cellStyle name="_________________________Currency [0]" xfId="1264" xr:uid="{00000000-0005-0000-0000-0000EF040000}"/>
    <cellStyle name="_________________________ITEM" xfId="1265" xr:uid="{00000000-0005-0000-0000-0000F0040000}"/>
    <cellStyle name="_________________________ITEM_DATA" xfId="1266" xr:uid="{00000000-0005-0000-0000-0000F1040000}"/>
    <cellStyle name="_________________________ITEM_EMPTY" xfId="1267" xr:uid="{00000000-0005-0000-0000-0000F2040000}"/>
    <cellStyle name="_________________________ITEM_EMPTY_DATA" xfId="1268" xr:uid="{00000000-0005-0000-0000-0000F3040000}"/>
    <cellStyle name="_________________________ITEM_EMPTY_MEASURE" xfId="1269" xr:uid="{00000000-0005-0000-0000-0000F4040000}"/>
    <cellStyle name="_________________________ITEM_ITERATOR" xfId="1270" xr:uid="{00000000-0005-0000-0000-0000F5040000}"/>
    <cellStyle name="_________________________ITEM_MEASURE" xfId="1271" xr:uid="{00000000-0005-0000-0000-0000F6040000}"/>
    <cellStyle name="_________________________Normal" xfId="1272" xr:uid="{00000000-0005-0000-0000-0000F7040000}"/>
    <cellStyle name="_________________________Percent" xfId="1273" xr:uid="{00000000-0005-0000-0000-0000F8040000}"/>
    <cellStyle name="_________________________SECTION" xfId="1274" xr:uid="{00000000-0005-0000-0000-0000F9040000}"/>
    <cellStyle name="_________________________SECTION_ITERATOR" xfId="1275" xr:uid="{00000000-0005-0000-0000-0000FA040000}"/>
    <cellStyle name="_________________________SUBSECTION" xfId="1276" xr:uid="{00000000-0005-0000-0000-0000FB040000}"/>
    <cellStyle name="_________________________SUBSECTION_DATA" xfId="1277" xr:uid="{00000000-0005-0000-0000-0000FC040000}"/>
    <cellStyle name="_________________________SUBSECTION_ITERATOR" xfId="1278" xr:uid="{00000000-0005-0000-0000-0000FD040000}"/>
    <cellStyle name="_________________________SUBSECTION_MEASURE" xfId="1279" xr:uid="{00000000-0005-0000-0000-0000FE040000}"/>
    <cellStyle name="_________________________SUBTITLES" xfId="1280" xr:uid="{00000000-0005-0000-0000-0000FF040000}"/>
    <cellStyle name="_________________________TITLE_NUMBERATOR" xfId="1281" xr:uid="{00000000-0005-0000-0000-000000050000}"/>
    <cellStyle name="_________________________TOP_LEVEL_TITLE" xfId="1282" xr:uid="{00000000-0005-0000-0000-000001050000}"/>
    <cellStyle name="________________________Comma" xfId="1283" xr:uid="{00000000-0005-0000-0000-000002050000}"/>
    <cellStyle name="________________________Comma [0]" xfId="1284" xr:uid="{00000000-0005-0000-0000-000003050000}"/>
    <cellStyle name="________________________Currency" xfId="1285" xr:uid="{00000000-0005-0000-0000-000004050000}"/>
    <cellStyle name="________________________Currency [0]" xfId="1286" xr:uid="{00000000-0005-0000-0000-000005050000}"/>
    <cellStyle name="________________________ITEM" xfId="1287" xr:uid="{00000000-0005-0000-0000-000006050000}"/>
    <cellStyle name="________________________ITEM_DATA" xfId="1288" xr:uid="{00000000-0005-0000-0000-000007050000}"/>
    <cellStyle name="________________________ITEM_EMPTY" xfId="1289" xr:uid="{00000000-0005-0000-0000-000008050000}"/>
    <cellStyle name="________________________ITEM_EMPTY_DATA" xfId="1290" xr:uid="{00000000-0005-0000-0000-000009050000}"/>
    <cellStyle name="________________________ITEM_EMPTY_MEASURE" xfId="1291" xr:uid="{00000000-0005-0000-0000-00000A050000}"/>
    <cellStyle name="________________________ITEM_ITERATOR" xfId="1292" xr:uid="{00000000-0005-0000-0000-00000B050000}"/>
    <cellStyle name="________________________ITEM_MEASURE" xfId="1293" xr:uid="{00000000-0005-0000-0000-00000C050000}"/>
    <cellStyle name="________________________Normal" xfId="1294" xr:uid="{00000000-0005-0000-0000-00000D050000}"/>
    <cellStyle name="________________________Percent" xfId="1295" xr:uid="{00000000-0005-0000-0000-00000E050000}"/>
    <cellStyle name="________________________SECTION" xfId="1296" xr:uid="{00000000-0005-0000-0000-00000F050000}"/>
    <cellStyle name="________________________SECTION_ITERATOR" xfId="1297" xr:uid="{00000000-0005-0000-0000-000010050000}"/>
    <cellStyle name="________________________SUBSECTION" xfId="1298" xr:uid="{00000000-0005-0000-0000-000011050000}"/>
    <cellStyle name="________________________SUBSECTION_DATA" xfId="1299" xr:uid="{00000000-0005-0000-0000-000012050000}"/>
    <cellStyle name="________________________SUBSECTION_ITERATOR" xfId="1300" xr:uid="{00000000-0005-0000-0000-000013050000}"/>
    <cellStyle name="________________________SUBSECTION_MEASURE" xfId="1301" xr:uid="{00000000-0005-0000-0000-000014050000}"/>
    <cellStyle name="________________________SUBTITLES" xfId="1302" xr:uid="{00000000-0005-0000-0000-000015050000}"/>
    <cellStyle name="________________________TITLE_NUMBERATOR" xfId="1303" xr:uid="{00000000-0005-0000-0000-000016050000}"/>
    <cellStyle name="________________________TOP_LEVEL_TITLE" xfId="1304" xr:uid="{00000000-0005-0000-0000-000017050000}"/>
    <cellStyle name="_______________________Comma" xfId="1305" xr:uid="{00000000-0005-0000-0000-000018050000}"/>
    <cellStyle name="_______________________Comma [0]" xfId="1306" xr:uid="{00000000-0005-0000-0000-000019050000}"/>
    <cellStyle name="_______________________Currency" xfId="1307" xr:uid="{00000000-0005-0000-0000-00001A050000}"/>
    <cellStyle name="_______________________Currency [0]" xfId="1308" xr:uid="{00000000-0005-0000-0000-00001B050000}"/>
    <cellStyle name="_______________________ITEM" xfId="1309" xr:uid="{00000000-0005-0000-0000-00001C050000}"/>
    <cellStyle name="_______________________ITEM_DATA" xfId="1310" xr:uid="{00000000-0005-0000-0000-00001D050000}"/>
    <cellStyle name="_______________________ITEM_EMPTY" xfId="1311" xr:uid="{00000000-0005-0000-0000-00001E050000}"/>
    <cellStyle name="_______________________ITEM_EMPTY_DATA" xfId="1312" xr:uid="{00000000-0005-0000-0000-00001F050000}"/>
    <cellStyle name="_______________________ITEM_EMPTY_MEASURE" xfId="1313" xr:uid="{00000000-0005-0000-0000-000020050000}"/>
    <cellStyle name="_______________________ITEM_ITERATOR" xfId="1314" xr:uid="{00000000-0005-0000-0000-000021050000}"/>
    <cellStyle name="_______________________ITEM_MEASURE" xfId="1315" xr:uid="{00000000-0005-0000-0000-000022050000}"/>
    <cellStyle name="_______________________Normal" xfId="1316" xr:uid="{00000000-0005-0000-0000-000023050000}"/>
    <cellStyle name="_______________________Percent" xfId="1317" xr:uid="{00000000-0005-0000-0000-000024050000}"/>
    <cellStyle name="_______________________SECTION" xfId="1318" xr:uid="{00000000-0005-0000-0000-000025050000}"/>
    <cellStyle name="_______________________SECTION_ITERATOR" xfId="1319" xr:uid="{00000000-0005-0000-0000-000026050000}"/>
    <cellStyle name="_______________________SUBSECTION" xfId="1320" xr:uid="{00000000-0005-0000-0000-000027050000}"/>
    <cellStyle name="_______________________SUBSECTION_DATA" xfId="1321" xr:uid="{00000000-0005-0000-0000-000028050000}"/>
    <cellStyle name="_______________________SUBSECTION_ITERATOR" xfId="1322" xr:uid="{00000000-0005-0000-0000-000029050000}"/>
    <cellStyle name="_______________________SUBSECTION_MEASURE" xfId="1323" xr:uid="{00000000-0005-0000-0000-00002A050000}"/>
    <cellStyle name="_______________________SUBTITLES" xfId="1324" xr:uid="{00000000-0005-0000-0000-00002B050000}"/>
    <cellStyle name="_______________________TITLE_NUMBERATOR" xfId="1325" xr:uid="{00000000-0005-0000-0000-00002C050000}"/>
    <cellStyle name="_______________________TOP_LEVEL_TITLE" xfId="1326" xr:uid="{00000000-0005-0000-0000-00002D050000}"/>
    <cellStyle name="______________________Comma" xfId="1327" xr:uid="{00000000-0005-0000-0000-00002E050000}"/>
    <cellStyle name="______________________Comma [0]" xfId="1328" xr:uid="{00000000-0005-0000-0000-00002F050000}"/>
    <cellStyle name="______________________Currency" xfId="1329" xr:uid="{00000000-0005-0000-0000-000030050000}"/>
    <cellStyle name="______________________Currency [0]" xfId="1330" xr:uid="{00000000-0005-0000-0000-000031050000}"/>
    <cellStyle name="______________________ITEM" xfId="1331" xr:uid="{00000000-0005-0000-0000-000032050000}"/>
    <cellStyle name="______________________ITEM_DATA" xfId="1332" xr:uid="{00000000-0005-0000-0000-000033050000}"/>
    <cellStyle name="______________________ITEM_EMPTY" xfId="1333" xr:uid="{00000000-0005-0000-0000-000034050000}"/>
    <cellStyle name="______________________ITEM_EMPTY_DATA" xfId="1334" xr:uid="{00000000-0005-0000-0000-000035050000}"/>
    <cellStyle name="______________________ITEM_EMPTY_MEASURE" xfId="1335" xr:uid="{00000000-0005-0000-0000-000036050000}"/>
    <cellStyle name="______________________ITEM_ITERATOR" xfId="1336" xr:uid="{00000000-0005-0000-0000-000037050000}"/>
    <cellStyle name="______________________ITEM_MEASURE" xfId="1337" xr:uid="{00000000-0005-0000-0000-000038050000}"/>
    <cellStyle name="______________________Normal" xfId="1338" xr:uid="{00000000-0005-0000-0000-000039050000}"/>
    <cellStyle name="______________________Percent" xfId="1339" xr:uid="{00000000-0005-0000-0000-00003A050000}"/>
    <cellStyle name="______________________SECTION" xfId="1340" xr:uid="{00000000-0005-0000-0000-00003B050000}"/>
    <cellStyle name="______________________SECTION_ITERATOR" xfId="1341" xr:uid="{00000000-0005-0000-0000-00003C050000}"/>
    <cellStyle name="______________________SUBSECTION" xfId="1342" xr:uid="{00000000-0005-0000-0000-00003D050000}"/>
    <cellStyle name="______________________SUBSECTION_DATA" xfId="1343" xr:uid="{00000000-0005-0000-0000-00003E050000}"/>
    <cellStyle name="______________________SUBSECTION_ITERATOR" xfId="1344" xr:uid="{00000000-0005-0000-0000-00003F050000}"/>
    <cellStyle name="______________________SUBSECTION_MEASURE" xfId="1345" xr:uid="{00000000-0005-0000-0000-000040050000}"/>
    <cellStyle name="______________________SUBTITLES" xfId="1346" xr:uid="{00000000-0005-0000-0000-000041050000}"/>
    <cellStyle name="______________________TITLE_NUMBERATOR" xfId="1347" xr:uid="{00000000-0005-0000-0000-000042050000}"/>
    <cellStyle name="______________________TOP_LEVEL_TITLE" xfId="1348" xr:uid="{00000000-0005-0000-0000-000043050000}"/>
    <cellStyle name="_____________________Comma" xfId="1349" xr:uid="{00000000-0005-0000-0000-000044050000}"/>
    <cellStyle name="_____________________Comma [0]" xfId="1350" xr:uid="{00000000-0005-0000-0000-000045050000}"/>
    <cellStyle name="_____________________Currency" xfId="1351" xr:uid="{00000000-0005-0000-0000-000046050000}"/>
    <cellStyle name="_____________________Currency [0]" xfId="1352" xr:uid="{00000000-0005-0000-0000-000047050000}"/>
    <cellStyle name="_____________________ITEM" xfId="1353" xr:uid="{00000000-0005-0000-0000-000048050000}"/>
    <cellStyle name="_____________________ITEM_DATA" xfId="1354" xr:uid="{00000000-0005-0000-0000-000049050000}"/>
    <cellStyle name="_____________________ITEM_EMPTY" xfId="1355" xr:uid="{00000000-0005-0000-0000-00004A050000}"/>
    <cellStyle name="_____________________ITEM_EMPTY_DATA" xfId="1356" xr:uid="{00000000-0005-0000-0000-00004B050000}"/>
    <cellStyle name="_____________________ITEM_EMPTY_MEASURE" xfId="1357" xr:uid="{00000000-0005-0000-0000-00004C050000}"/>
    <cellStyle name="_____________________ITEM_ITERATOR" xfId="1358" xr:uid="{00000000-0005-0000-0000-00004D050000}"/>
    <cellStyle name="_____________________ITEM_MEASURE" xfId="1359" xr:uid="{00000000-0005-0000-0000-00004E050000}"/>
    <cellStyle name="_____________________Normal" xfId="1360" xr:uid="{00000000-0005-0000-0000-00004F050000}"/>
    <cellStyle name="_____________________Percent" xfId="1361" xr:uid="{00000000-0005-0000-0000-000050050000}"/>
    <cellStyle name="_____________________SECTION" xfId="1362" xr:uid="{00000000-0005-0000-0000-000051050000}"/>
    <cellStyle name="_____________________SECTION_ITERATOR" xfId="1363" xr:uid="{00000000-0005-0000-0000-000052050000}"/>
    <cellStyle name="_____________________SUBSECTION" xfId="1364" xr:uid="{00000000-0005-0000-0000-000053050000}"/>
    <cellStyle name="_____________________SUBSECTION_DATA" xfId="1365" xr:uid="{00000000-0005-0000-0000-000054050000}"/>
    <cellStyle name="_____________________SUBSECTION_ITERATOR" xfId="1366" xr:uid="{00000000-0005-0000-0000-000055050000}"/>
    <cellStyle name="_____________________SUBSECTION_MEASURE" xfId="1367" xr:uid="{00000000-0005-0000-0000-000056050000}"/>
    <cellStyle name="_____________________SUBTITLES" xfId="1368" xr:uid="{00000000-0005-0000-0000-000057050000}"/>
    <cellStyle name="_____________________TITLE_NUMBERATOR" xfId="1369" xr:uid="{00000000-0005-0000-0000-000058050000}"/>
    <cellStyle name="_____________________TOP_LEVEL_TITLE" xfId="1370" xr:uid="{00000000-0005-0000-0000-000059050000}"/>
    <cellStyle name="____________________Comma" xfId="1371" xr:uid="{00000000-0005-0000-0000-00005A050000}"/>
    <cellStyle name="____________________Comma [0]" xfId="1372" xr:uid="{00000000-0005-0000-0000-00005B050000}"/>
    <cellStyle name="____________________Currency" xfId="1373" xr:uid="{00000000-0005-0000-0000-00005C050000}"/>
    <cellStyle name="____________________Currency [0]" xfId="1374" xr:uid="{00000000-0005-0000-0000-00005D050000}"/>
    <cellStyle name="____________________ITEM" xfId="1375" xr:uid="{00000000-0005-0000-0000-00005E050000}"/>
    <cellStyle name="____________________ITEM_DATA" xfId="1376" xr:uid="{00000000-0005-0000-0000-00005F050000}"/>
    <cellStyle name="____________________ITEM_EMPTY" xfId="1377" xr:uid="{00000000-0005-0000-0000-000060050000}"/>
    <cellStyle name="____________________ITEM_EMPTY_DATA" xfId="1378" xr:uid="{00000000-0005-0000-0000-000061050000}"/>
    <cellStyle name="____________________ITEM_EMPTY_MEASURE" xfId="1379" xr:uid="{00000000-0005-0000-0000-000062050000}"/>
    <cellStyle name="____________________ITEM_ITERATOR" xfId="1380" xr:uid="{00000000-0005-0000-0000-000063050000}"/>
    <cellStyle name="____________________ITEM_MEASURE" xfId="1381" xr:uid="{00000000-0005-0000-0000-000064050000}"/>
    <cellStyle name="____________________Normal" xfId="1382" xr:uid="{00000000-0005-0000-0000-000065050000}"/>
    <cellStyle name="____________________Percent" xfId="1383" xr:uid="{00000000-0005-0000-0000-000066050000}"/>
    <cellStyle name="____________________SECTION" xfId="1384" xr:uid="{00000000-0005-0000-0000-000067050000}"/>
    <cellStyle name="____________________SECTION_ITERATOR" xfId="1385" xr:uid="{00000000-0005-0000-0000-000068050000}"/>
    <cellStyle name="____________________SUBSECTION" xfId="1386" xr:uid="{00000000-0005-0000-0000-000069050000}"/>
    <cellStyle name="____________________SUBSECTION_DATA" xfId="1387" xr:uid="{00000000-0005-0000-0000-00006A050000}"/>
    <cellStyle name="____________________SUBSECTION_ITERATOR" xfId="1388" xr:uid="{00000000-0005-0000-0000-00006B050000}"/>
    <cellStyle name="____________________SUBSECTION_MEASURE" xfId="1389" xr:uid="{00000000-0005-0000-0000-00006C050000}"/>
    <cellStyle name="____________________SUBTITLES" xfId="1390" xr:uid="{00000000-0005-0000-0000-00006D050000}"/>
    <cellStyle name="____________________TITLE_NUMBERATOR" xfId="1391" xr:uid="{00000000-0005-0000-0000-00006E050000}"/>
    <cellStyle name="____________________TOP_LEVEL_TITLE" xfId="1392" xr:uid="{00000000-0005-0000-0000-00006F050000}"/>
    <cellStyle name="___________________Comma" xfId="1393" xr:uid="{00000000-0005-0000-0000-000070050000}"/>
    <cellStyle name="___________________Comma [0]" xfId="1394" xr:uid="{00000000-0005-0000-0000-000071050000}"/>
    <cellStyle name="___________________Currency" xfId="1395" xr:uid="{00000000-0005-0000-0000-000072050000}"/>
    <cellStyle name="___________________Currency [0]" xfId="1396" xr:uid="{00000000-0005-0000-0000-000073050000}"/>
    <cellStyle name="___________________ITEM" xfId="1397" xr:uid="{00000000-0005-0000-0000-000074050000}"/>
    <cellStyle name="___________________ITEM_DATA" xfId="1398" xr:uid="{00000000-0005-0000-0000-000075050000}"/>
    <cellStyle name="___________________ITEM_EMPTY" xfId="1399" xr:uid="{00000000-0005-0000-0000-000076050000}"/>
    <cellStyle name="___________________ITEM_EMPTY_DATA" xfId="1400" xr:uid="{00000000-0005-0000-0000-000077050000}"/>
    <cellStyle name="___________________ITEM_EMPTY_MEASURE" xfId="1401" xr:uid="{00000000-0005-0000-0000-000078050000}"/>
    <cellStyle name="___________________ITEM_ITERATOR" xfId="1402" xr:uid="{00000000-0005-0000-0000-000079050000}"/>
    <cellStyle name="___________________ITEM_MEASURE" xfId="1403" xr:uid="{00000000-0005-0000-0000-00007A050000}"/>
    <cellStyle name="___________________Normal" xfId="1404" xr:uid="{00000000-0005-0000-0000-00007B050000}"/>
    <cellStyle name="___________________Percent" xfId="1405" xr:uid="{00000000-0005-0000-0000-00007C050000}"/>
    <cellStyle name="___________________SECTION" xfId="1406" xr:uid="{00000000-0005-0000-0000-00007D050000}"/>
    <cellStyle name="___________________SECTION_ITERATOR" xfId="1407" xr:uid="{00000000-0005-0000-0000-00007E050000}"/>
    <cellStyle name="___________________SUBSECTION" xfId="1408" xr:uid="{00000000-0005-0000-0000-00007F050000}"/>
    <cellStyle name="___________________SUBSECTION_DATA" xfId="1409" xr:uid="{00000000-0005-0000-0000-000080050000}"/>
    <cellStyle name="___________________SUBSECTION_ITERATOR" xfId="1410" xr:uid="{00000000-0005-0000-0000-000081050000}"/>
    <cellStyle name="___________________SUBSECTION_MEASURE" xfId="1411" xr:uid="{00000000-0005-0000-0000-000082050000}"/>
    <cellStyle name="___________________SUBTITLES" xfId="1412" xr:uid="{00000000-0005-0000-0000-000083050000}"/>
    <cellStyle name="___________________TITLE_NUMBERATOR" xfId="1413" xr:uid="{00000000-0005-0000-0000-000084050000}"/>
    <cellStyle name="___________________TOP_LEVEL_TITLE" xfId="1414" xr:uid="{00000000-0005-0000-0000-000085050000}"/>
    <cellStyle name="__________________Comma" xfId="1415" xr:uid="{00000000-0005-0000-0000-000086050000}"/>
    <cellStyle name="__________________Comma [0]" xfId="1416" xr:uid="{00000000-0005-0000-0000-000087050000}"/>
    <cellStyle name="__________________Currency" xfId="1417" xr:uid="{00000000-0005-0000-0000-000088050000}"/>
    <cellStyle name="__________________Currency [0]" xfId="1418" xr:uid="{00000000-0005-0000-0000-000089050000}"/>
    <cellStyle name="__________________ITEM" xfId="1419" xr:uid="{00000000-0005-0000-0000-00008A050000}"/>
    <cellStyle name="__________________ITEM_DATA" xfId="1420" xr:uid="{00000000-0005-0000-0000-00008B050000}"/>
    <cellStyle name="__________________ITEM_EMPTY" xfId="1421" xr:uid="{00000000-0005-0000-0000-00008C050000}"/>
    <cellStyle name="__________________ITEM_EMPTY_DATA" xfId="1422" xr:uid="{00000000-0005-0000-0000-00008D050000}"/>
    <cellStyle name="__________________ITEM_EMPTY_MEASURE" xfId="1423" xr:uid="{00000000-0005-0000-0000-00008E050000}"/>
    <cellStyle name="__________________ITEM_ITERATOR" xfId="1424" xr:uid="{00000000-0005-0000-0000-00008F050000}"/>
    <cellStyle name="__________________ITEM_MEASURE" xfId="1425" xr:uid="{00000000-0005-0000-0000-000090050000}"/>
    <cellStyle name="__________________Normal" xfId="1426" xr:uid="{00000000-0005-0000-0000-000091050000}"/>
    <cellStyle name="__________________Percent" xfId="1427" xr:uid="{00000000-0005-0000-0000-000092050000}"/>
    <cellStyle name="__________________SECTION" xfId="1428" xr:uid="{00000000-0005-0000-0000-000093050000}"/>
    <cellStyle name="__________________SECTION_ITERATOR" xfId="1429" xr:uid="{00000000-0005-0000-0000-000094050000}"/>
    <cellStyle name="__________________SUBSECTION" xfId="1430" xr:uid="{00000000-0005-0000-0000-000095050000}"/>
    <cellStyle name="__________________SUBSECTION_DATA" xfId="1431" xr:uid="{00000000-0005-0000-0000-000096050000}"/>
    <cellStyle name="__________________SUBSECTION_ITERATOR" xfId="1432" xr:uid="{00000000-0005-0000-0000-000097050000}"/>
    <cellStyle name="__________________SUBSECTION_MEASURE" xfId="1433" xr:uid="{00000000-0005-0000-0000-000098050000}"/>
    <cellStyle name="__________________SUBTITLES" xfId="1434" xr:uid="{00000000-0005-0000-0000-000099050000}"/>
    <cellStyle name="__________________TITLE_NUMBERATOR" xfId="1435" xr:uid="{00000000-0005-0000-0000-00009A050000}"/>
    <cellStyle name="__________________TOP_LEVEL_TITLE" xfId="1436" xr:uid="{00000000-0005-0000-0000-00009B050000}"/>
    <cellStyle name="_________________Comma" xfId="1437" xr:uid="{00000000-0005-0000-0000-00009C050000}"/>
    <cellStyle name="_________________Comma [0]" xfId="1438" xr:uid="{00000000-0005-0000-0000-00009D050000}"/>
    <cellStyle name="_________________Currency" xfId="1439" xr:uid="{00000000-0005-0000-0000-00009E050000}"/>
    <cellStyle name="_________________Currency [0]" xfId="1440" xr:uid="{00000000-0005-0000-0000-00009F050000}"/>
    <cellStyle name="_________________ITEM" xfId="1441" xr:uid="{00000000-0005-0000-0000-0000A0050000}"/>
    <cellStyle name="_________________ITEM_DATA" xfId="1442" xr:uid="{00000000-0005-0000-0000-0000A1050000}"/>
    <cellStyle name="_________________ITEM_EMPTY" xfId="1443" xr:uid="{00000000-0005-0000-0000-0000A2050000}"/>
    <cellStyle name="_________________ITEM_EMPTY_DATA" xfId="1444" xr:uid="{00000000-0005-0000-0000-0000A3050000}"/>
    <cellStyle name="_________________ITEM_EMPTY_MEASURE" xfId="1445" xr:uid="{00000000-0005-0000-0000-0000A4050000}"/>
    <cellStyle name="_________________ITEM_ITERATOR" xfId="1446" xr:uid="{00000000-0005-0000-0000-0000A5050000}"/>
    <cellStyle name="_________________ITEM_MEASURE" xfId="1447" xr:uid="{00000000-0005-0000-0000-0000A6050000}"/>
    <cellStyle name="_________________Normal" xfId="1448" xr:uid="{00000000-0005-0000-0000-0000A7050000}"/>
    <cellStyle name="_________________Percent" xfId="1449" xr:uid="{00000000-0005-0000-0000-0000A8050000}"/>
    <cellStyle name="_________________SECTION" xfId="1450" xr:uid="{00000000-0005-0000-0000-0000A9050000}"/>
    <cellStyle name="_________________SECTION_ITERATOR" xfId="1451" xr:uid="{00000000-0005-0000-0000-0000AA050000}"/>
    <cellStyle name="_________________SUBSECTION" xfId="1452" xr:uid="{00000000-0005-0000-0000-0000AB050000}"/>
    <cellStyle name="_________________SUBSECTION_DATA" xfId="1453" xr:uid="{00000000-0005-0000-0000-0000AC050000}"/>
    <cellStyle name="_________________SUBSECTION_ITERATOR" xfId="1454" xr:uid="{00000000-0005-0000-0000-0000AD050000}"/>
    <cellStyle name="_________________SUBSECTION_MEASURE" xfId="1455" xr:uid="{00000000-0005-0000-0000-0000AE050000}"/>
    <cellStyle name="_________________SUBTITLES" xfId="1456" xr:uid="{00000000-0005-0000-0000-0000AF050000}"/>
    <cellStyle name="_________________TITLE_NUMBERATOR" xfId="1457" xr:uid="{00000000-0005-0000-0000-0000B0050000}"/>
    <cellStyle name="_________________TOP_LEVEL_TITLE" xfId="1458" xr:uid="{00000000-0005-0000-0000-0000B1050000}"/>
    <cellStyle name="________________Comma" xfId="1459" xr:uid="{00000000-0005-0000-0000-0000B2050000}"/>
    <cellStyle name="________________Comma [0]" xfId="1460" xr:uid="{00000000-0005-0000-0000-0000B3050000}"/>
    <cellStyle name="________________Currency" xfId="1461" xr:uid="{00000000-0005-0000-0000-0000B4050000}"/>
    <cellStyle name="________________Currency [0]" xfId="1462" xr:uid="{00000000-0005-0000-0000-0000B5050000}"/>
    <cellStyle name="________________ITEM" xfId="1463" xr:uid="{00000000-0005-0000-0000-0000B6050000}"/>
    <cellStyle name="________________ITEM_DATA" xfId="1464" xr:uid="{00000000-0005-0000-0000-0000B7050000}"/>
    <cellStyle name="________________ITEM_EMPTY" xfId="1465" xr:uid="{00000000-0005-0000-0000-0000B8050000}"/>
    <cellStyle name="________________ITEM_EMPTY_DATA" xfId="1466" xr:uid="{00000000-0005-0000-0000-0000B9050000}"/>
    <cellStyle name="________________ITEM_EMPTY_MEASURE" xfId="1467" xr:uid="{00000000-0005-0000-0000-0000BA050000}"/>
    <cellStyle name="________________ITEM_ITERATOR" xfId="1468" xr:uid="{00000000-0005-0000-0000-0000BB050000}"/>
    <cellStyle name="________________ITEM_MEASURE" xfId="1469" xr:uid="{00000000-0005-0000-0000-0000BC050000}"/>
    <cellStyle name="________________Normal" xfId="1470" xr:uid="{00000000-0005-0000-0000-0000BD050000}"/>
    <cellStyle name="________________Percent" xfId="1471" xr:uid="{00000000-0005-0000-0000-0000BE050000}"/>
    <cellStyle name="________________SECTION" xfId="1472" xr:uid="{00000000-0005-0000-0000-0000BF050000}"/>
    <cellStyle name="________________SECTION_ITERATOR" xfId="1473" xr:uid="{00000000-0005-0000-0000-0000C0050000}"/>
    <cellStyle name="________________SUBSECTION" xfId="1474" xr:uid="{00000000-0005-0000-0000-0000C1050000}"/>
    <cellStyle name="________________SUBSECTION_DATA" xfId="1475" xr:uid="{00000000-0005-0000-0000-0000C2050000}"/>
    <cellStyle name="________________SUBSECTION_ITERATOR" xfId="1476" xr:uid="{00000000-0005-0000-0000-0000C3050000}"/>
    <cellStyle name="________________SUBSECTION_MEASURE" xfId="1477" xr:uid="{00000000-0005-0000-0000-0000C4050000}"/>
    <cellStyle name="________________SUBTITLES" xfId="1478" xr:uid="{00000000-0005-0000-0000-0000C5050000}"/>
    <cellStyle name="________________TITLE_NUMBERATOR" xfId="1479" xr:uid="{00000000-0005-0000-0000-0000C6050000}"/>
    <cellStyle name="________________TOP_LEVEL_TITLE" xfId="1480" xr:uid="{00000000-0005-0000-0000-0000C7050000}"/>
    <cellStyle name="_______________Comma" xfId="1481" xr:uid="{00000000-0005-0000-0000-0000C8050000}"/>
    <cellStyle name="_______________Comma [0]" xfId="1482" xr:uid="{00000000-0005-0000-0000-0000C9050000}"/>
    <cellStyle name="_______________Currency" xfId="1483" xr:uid="{00000000-0005-0000-0000-0000CA050000}"/>
    <cellStyle name="_______________Currency [0]" xfId="1484" xr:uid="{00000000-0005-0000-0000-0000CB050000}"/>
    <cellStyle name="_______________ITEM" xfId="1485" xr:uid="{00000000-0005-0000-0000-0000CC050000}"/>
    <cellStyle name="_______________ITEM_DATA" xfId="1486" xr:uid="{00000000-0005-0000-0000-0000CD050000}"/>
    <cellStyle name="_______________ITEM_EMPTY" xfId="1487" xr:uid="{00000000-0005-0000-0000-0000CE050000}"/>
    <cellStyle name="_______________ITEM_EMPTY_DATA" xfId="1488" xr:uid="{00000000-0005-0000-0000-0000CF050000}"/>
    <cellStyle name="_______________ITEM_EMPTY_MEASURE" xfId="1489" xr:uid="{00000000-0005-0000-0000-0000D0050000}"/>
    <cellStyle name="_______________ITEM_ITERATOR" xfId="1490" xr:uid="{00000000-0005-0000-0000-0000D1050000}"/>
    <cellStyle name="_______________ITEM_MEASURE" xfId="1491" xr:uid="{00000000-0005-0000-0000-0000D2050000}"/>
    <cellStyle name="_______________Normal" xfId="1492" xr:uid="{00000000-0005-0000-0000-0000D3050000}"/>
    <cellStyle name="_______________Percent" xfId="1493" xr:uid="{00000000-0005-0000-0000-0000D4050000}"/>
    <cellStyle name="_______________SECTION" xfId="1494" xr:uid="{00000000-0005-0000-0000-0000D5050000}"/>
    <cellStyle name="_______________SECTION_ITERATOR" xfId="1495" xr:uid="{00000000-0005-0000-0000-0000D6050000}"/>
    <cellStyle name="_______________SUBSECTION" xfId="1496" xr:uid="{00000000-0005-0000-0000-0000D7050000}"/>
    <cellStyle name="_______________SUBSECTION_DATA" xfId="1497" xr:uid="{00000000-0005-0000-0000-0000D8050000}"/>
    <cellStyle name="_______________SUBSECTION_ITERATOR" xfId="1498" xr:uid="{00000000-0005-0000-0000-0000D9050000}"/>
    <cellStyle name="_______________SUBSECTION_MEASURE" xfId="1499" xr:uid="{00000000-0005-0000-0000-0000DA050000}"/>
    <cellStyle name="_______________SUBTITLES" xfId="1500" xr:uid="{00000000-0005-0000-0000-0000DB050000}"/>
    <cellStyle name="_______________TITLE_NUMBERATOR" xfId="1501" xr:uid="{00000000-0005-0000-0000-0000DC050000}"/>
    <cellStyle name="_______________TOP_LEVEL_TITLE" xfId="1502" xr:uid="{00000000-0005-0000-0000-0000DD050000}"/>
    <cellStyle name="______________Comma" xfId="1503" xr:uid="{00000000-0005-0000-0000-0000DE050000}"/>
    <cellStyle name="______________Comma [0]" xfId="1504" xr:uid="{00000000-0005-0000-0000-0000DF050000}"/>
    <cellStyle name="______________Currency" xfId="1505" xr:uid="{00000000-0005-0000-0000-0000E0050000}"/>
    <cellStyle name="______________Currency [0]" xfId="1506" xr:uid="{00000000-0005-0000-0000-0000E1050000}"/>
    <cellStyle name="______________ITEM" xfId="1507" xr:uid="{00000000-0005-0000-0000-0000E2050000}"/>
    <cellStyle name="______________ITEM_DATA" xfId="1508" xr:uid="{00000000-0005-0000-0000-0000E3050000}"/>
    <cellStyle name="______________ITEM_EMPTY" xfId="1509" xr:uid="{00000000-0005-0000-0000-0000E4050000}"/>
    <cellStyle name="______________ITEM_EMPTY_DATA" xfId="1510" xr:uid="{00000000-0005-0000-0000-0000E5050000}"/>
    <cellStyle name="______________ITEM_EMPTY_MEASURE" xfId="1511" xr:uid="{00000000-0005-0000-0000-0000E6050000}"/>
    <cellStyle name="______________ITEM_ITERATOR" xfId="1512" xr:uid="{00000000-0005-0000-0000-0000E7050000}"/>
    <cellStyle name="______________ITEM_MEASURE" xfId="1513" xr:uid="{00000000-0005-0000-0000-0000E8050000}"/>
    <cellStyle name="______________Normal" xfId="1514" xr:uid="{00000000-0005-0000-0000-0000E9050000}"/>
    <cellStyle name="______________Percent" xfId="1515" xr:uid="{00000000-0005-0000-0000-0000EA050000}"/>
    <cellStyle name="______________SECTION" xfId="1516" xr:uid="{00000000-0005-0000-0000-0000EB050000}"/>
    <cellStyle name="______________SECTION_ITERATOR" xfId="1517" xr:uid="{00000000-0005-0000-0000-0000EC050000}"/>
    <cellStyle name="______________SUBSECTION" xfId="1518" xr:uid="{00000000-0005-0000-0000-0000ED050000}"/>
    <cellStyle name="______________SUBSECTION_DATA" xfId="1519" xr:uid="{00000000-0005-0000-0000-0000EE050000}"/>
    <cellStyle name="______________SUBSECTION_ITERATOR" xfId="1520" xr:uid="{00000000-0005-0000-0000-0000EF050000}"/>
    <cellStyle name="______________SUBSECTION_MEASURE" xfId="1521" xr:uid="{00000000-0005-0000-0000-0000F0050000}"/>
    <cellStyle name="______________SUBTITLES" xfId="1522" xr:uid="{00000000-0005-0000-0000-0000F1050000}"/>
    <cellStyle name="______________TITLE_NUMBERATOR" xfId="1523" xr:uid="{00000000-0005-0000-0000-0000F2050000}"/>
    <cellStyle name="______________TOP_LEVEL_TITLE" xfId="1524" xr:uid="{00000000-0005-0000-0000-0000F3050000}"/>
    <cellStyle name="_____________Comma" xfId="1525" xr:uid="{00000000-0005-0000-0000-0000F4050000}"/>
    <cellStyle name="_____________Comma [0]" xfId="1526" xr:uid="{00000000-0005-0000-0000-0000F5050000}"/>
    <cellStyle name="_____________Currency" xfId="1527" xr:uid="{00000000-0005-0000-0000-0000F6050000}"/>
    <cellStyle name="_____________Currency [0]" xfId="1528" xr:uid="{00000000-0005-0000-0000-0000F7050000}"/>
    <cellStyle name="_____________ITEM" xfId="1529" xr:uid="{00000000-0005-0000-0000-0000F8050000}"/>
    <cellStyle name="_____________ITEM_DATA" xfId="1530" xr:uid="{00000000-0005-0000-0000-0000F9050000}"/>
    <cellStyle name="_____________ITEM_EMPTY" xfId="1531" xr:uid="{00000000-0005-0000-0000-0000FA050000}"/>
    <cellStyle name="_____________ITEM_EMPTY_DATA" xfId="1532" xr:uid="{00000000-0005-0000-0000-0000FB050000}"/>
    <cellStyle name="_____________ITEM_EMPTY_MEASURE" xfId="1533" xr:uid="{00000000-0005-0000-0000-0000FC050000}"/>
    <cellStyle name="_____________ITEM_ITERATOR" xfId="1534" xr:uid="{00000000-0005-0000-0000-0000FD050000}"/>
    <cellStyle name="_____________ITEM_MEASURE" xfId="1535" xr:uid="{00000000-0005-0000-0000-0000FE050000}"/>
    <cellStyle name="_____________Normal" xfId="1536" xr:uid="{00000000-0005-0000-0000-0000FF050000}"/>
    <cellStyle name="_____________Percent" xfId="1537" xr:uid="{00000000-0005-0000-0000-000000060000}"/>
    <cellStyle name="_____________SECTION" xfId="1538" xr:uid="{00000000-0005-0000-0000-000001060000}"/>
    <cellStyle name="_____________SECTION_ITERATOR" xfId="1539" xr:uid="{00000000-0005-0000-0000-000002060000}"/>
    <cellStyle name="_____________SUBSECTION" xfId="1540" xr:uid="{00000000-0005-0000-0000-000003060000}"/>
    <cellStyle name="_____________SUBSECTION_DATA" xfId="1541" xr:uid="{00000000-0005-0000-0000-000004060000}"/>
    <cellStyle name="_____________SUBSECTION_ITERATOR" xfId="1542" xr:uid="{00000000-0005-0000-0000-000005060000}"/>
    <cellStyle name="_____________SUBSECTION_MEASURE" xfId="1543" xr:uid="{00000000-0005-0000-0000-000006060000}"/>
    <cellStyle name="_____________SUBTITLES" xfId="1544" xr:uid="{00000000-0005-0000-0000-000007060000}"/>
    <cellStyle name="_____________TITLE_NUMBERATOR" xfId="1545" xr:uid="{00000000-0005-0000-0000-000008060000}"/>
    <cellStyle name="_____________TOP_LEVEL_TITLE" xfId="1546" xr:uid="{00000000-0005-0000-0000-000009060000}"/>
    <cellStyle name="____________Comma" xfId="1547" xr:uid="{00000000-0005-0000-0000-00000A060000}"/>
    <cellStyle name="____________Comma [0]" xfId="1548" xr:uid="{00000000-0005-0000-0000-00000B060000}"/>
    <cellStyle name="____________Currency" xfId="1549" xr:uid="{00000000-0005-0000-0000-00000C060000}"/>
    <cellStyle name="____________Currency [0]" xfId="1550" xr:uid="{00000000-0005-0000-0000-00000D060000}"/>
    <cellStyle name="____________ITEM" xfId="1551" xr:uid="{00000000-0005-0000-0000-00000E060000}"/>
    <cellStyle name="____________ITEM_DATA" xfId="1552" xr:uid="{00000000-0005-0000-0000-00000F060000}"/>
    <cellStyle name="____________ITEM_EMPTY" xfId="1553" xr:uid="{00000000-0005-0000-0000-000010060000}"/>
    <cellStyle name="____________ITEM_EMPTY_DATA" xfId="1554" xr:uid="{00000000-0005-0000-0000-000011060000}"/>
    <cellStyle name="____________ITEM_EMPTY_MEASURE" xfId="1555" xr:uid="{00000000-0005-0000-0000-000012060000}"/>
    <cellStyle name="____________ITEM_ITERATOR" xfId="1556" xr:uid="{00000000-0005-0000-0000-000013060000}"/>
    <cellStyle name="____________ITEM_MEASURE" xfId="1557" xr:uid="{00000000-0005-0000-0000-000014060000}"/>
    <cellStyle name="____________Normal" xfId="1558" xr:uid="{00000000-0005-0000-0000-000015060000}"/>
    <cellStyle name="____________Percent" xfId="1559" xr:uid="{00000000-0005-0000-0000-000016060000}"/>
    <cellStyle name="____________SECTION" xfId="1560" xr:uid="{00000000-0005-0000-0000-000017060000}"/>
    <cellStyle name="____________SECTION_ITERATOR" xfId="1561" xr:uid="{00000000-0005-0000-0000-000018060000}"/>
    <cellStyle name="____________SUBSECTION" xfId="1562" xr:uid="{00000000-0005-0000-0000-000019060000}"/>
    <cellStyle name="____________SUBSECTION_DATA" xfId="1563" xr:uid="{00000000-0005-0000-0000-00001A060000}"/>
    <cellStyle name="____________SUBSECTION_ITERATOR" xfId="1564" xr:uid="{00000000-0005-0000-0000-00001B060000}"/>
    <cellStyle name="____________SUBSECTION_MEASURE" xfId="1565" xr:uid="{00000000-0005-0000-0000-00001C060000}"/>
    <cellStyle name="____________SUBTITLES" xfId="1566" xr:uid="{00000000-0005-0000-0000-00001D060000}"/>
    <cellStyle name="____________TITLE_NUMBERATOR" xfId="1567" xr:uid="{00000000-0005-0000-0000-00001E060000}"/>
    <cellStyle name="____________TOP_LEVEL_TITLE" xfId="1568" xr:uid="{00000000-0005-0000-0000-00001F060000}"/>
    <cellStyle name="___________Comma" xfId="1569" xr:uid="{00000000-0005-0000-0000-000020060000}"/>
    <cellStyle name="___________Comma [0]" xfId="1570" xr:uid="{00000000-0005-0000-0000-000021060000}"/>
    <cellStyle name="___________Currency" xfId="1571" xr:uid="{00000000-0005-0000-0000-000022060000}"/>
    <cellStyle name="___________Currency [0]" xfId="1572" xr:uid="{00000000-0005-0000-0000-000023060000}"/>
    <cellStyle name="___________ITEM" xfId="1573" xr:uid="{00000000-0005-0000-0000-000024060000}"/>
    <cellStyle name="___________ITEM_DATA" xfId="1574" xr:uid="{00000000-0005-0000-0000-000025060000}"/>
    <cellStyle name="___________ITEM_EMPTY" xfId="1575" xr:uid="{00000000-0005-0000-0000-000026060000}"/>
    <cellStyle name="___________ITEM_EMPTY_DATA" xfId="1576" xr:uid="{00000000-0005-0000-0000-000027060000}"/>
    <cellStyle name="___________ITEM_EMPTY_MEASURE" xfId="1577" xr:uid="{00000000-0005-0000-0000-000028060000}"/>
    <cellStyle name="___________ITEM_ITERATOR" xfId="1578" xr:uid="{00000000-0005-0000-0000-000029060000}"/>
    <cellStyle name="___________ITEM_MEASURE" xfId="1579" xr:uid="{00000000-0005-0000-0000-00002A060000}"/>
    <cellStyle name="___________Normal" xfId="1580" xr:uid="{00000000-0005-0000-0000-00002B060000}"/>
    <cellStyle name="___________Percent" xfId="1581" xr:uid="{00000000-0005-0000-0000-00002C060000}"/>
    <cellStyle name="___________SECTION" xfId="1582" xr:uid="{00000000-0005-0000-0000-00002D060000}"/>
    <cellStyle name="___________SECTION_ITERATOR" xfId="1583" xr:uid="{00000000-0005-0000-0000-00002E060000}"/>
    <cellStyle name="___________SUBSECTION" xfId="1584" xr:uid="{00000000-0005-0000-0000-00002F060000}"/>
    <cellStyle name="___________SUBSECTION_DATA" xfId="1585" xr:uid="{00000000-0005-0000-0000-000030060000}"/>
    <cellStyle name="___________SUBSECTION_ITERATOR" xfId="1586" xr:uid="{00000000-0005-0000-0000-000031060000}"/>
    <cellStyle name="___________SUBSECTION_MEASURE" xfId="1587" xr:uid="{00000000-0005-0000-0000-000032060000}"/>
    <cellStyle name="___________SUBTITLES" xfId="1588" xr:uid="{00000000-0005-0000-0000-000033060000}"/>
    <cellStyle name="___________TITLE_NUMBERATOR" xfId="1589" xr:uid="{00000000-0005-0000-0000-000034060000}"/>
    <cellStyle name="_______x001f______TITLE_NUMBERATOR" xfId="1590" xr:uid="{00000000-0005-0000-0000-000035060000}"/>
    <cellStyle name="___________TOP_LEVEL_TITLE" xfId="1591" xr:uid="{00000000-0005-0000-0000-000036060000}"/>
    <cellStyle name="__________Comma" xfId="1592" xr:uid="{00000000-0005-0000-0000-000037060000}"/>
    <cellStyle name="__________Comma [0]" xfId="1593" xr:uid="{00000000-0005-0000-0000-000038060000}"/>
    <cellStyle name="__________Currency" xfId="1594" xr:uid="{00000000-0005-0000-0000-000039060000}"/>
    <cellStyle name="__________Currency [0]" xfId="1595" xr:uid="{00000000-0005-0000-0000-00003A060000}"/>
    <cellStyle name="__________ITEM" xfId="1596" xr:uid="{00000000-0005-0000-0000-00003B060000}"/>
    <cellStyle name="__________ITEM_DATA" xfId="1597" xr:uid="{00000000-0005-0000-0000-00003C060000}"/>
    <cellStyle name="__________ITEM_EMPTY" xfId="1598" xr:uid="{00000000-0005-0000-0000-00003D060000}"/>
    <cellStyle name="__________ITEM_EMPTY_DATA" xfId="1599" xr:uid="{00000000-0005-0000-0000-00003E060000}"/>
    <cellStyle name="__________ITEM_EMPTY_MEASURE" xfId="1600" xr:uid="{00000000-0005-0000-0000-00003F060000}"/>
    <cellStyle name="__________ITEM_ITERATOR" xfId="1601" xr:uid="{00000000-0005-0000-0000-000040060000}"/>
    <cellStyle name="__________ITEM_MEASURE" xfId="1602" xr:uid="{00000000-0005-0000-0000-000041060000}"/>
    <cellStyle name="__________Normal" xfId="1603" xr:uid="{00000000-0005-0000-0000-000042060000}"/>
    <cellStyle name="__________Percent" xfId="1604" xr:uid="{00000000-0005-0000-0000-000043060000}"/>
    <cellStyle name="__________SECTION" xfId="1605" xr:uid="{00000000-0005-0000-0000-000044060000}"/>
    <cellStyle name="__________SECTION_ITERATOR" xfId="1606" xr:uid="{00000000-0005-0000-0000-000045060000}"/>
    <cellStyle name="__________SUBSECTION" xfId="1607" xr:uid="{00000000-0005-0000-0000-000046060000}"/>
    <cellStyle name="__________SUBSECTION_DATA" xfId="1608" xr:uid="{00000000-0005-0000-0000-000047060000}"/>
    <cellStyle name="__________SUBSECTION_ITERATOR" xfId="1609" xr:uid="{00000000-0005-0000-0000-000048060000}"/>
    <cellStyle name="__________SUBSECTION_MEASURE" xfId="1610" xr:uid="{00000000-0005-0000-0000-000049060000}"/>
    <cellStyle name="__________SUBTITLES" xfId="1611" xr:uid="{00000000-0005-0000-0000-00004A060000}"/>
    <cellStyle name="__________TITLE_NUMBERATOR" xfId="1612" xr:uid="{00000000-0005-0000-0000-00004B060000}"/>
    <cellStyle name="__________TOP_LEVEL_TITLE" xfId="1613" xr:uid="{00000000-0005-0000-0000-00004C060000}"/>
    <cellStyle name="_________Comma" xfId="1614" xr:uid="{00000000-0005-0000-0000-00004D060000}"/>
    <cellStyle name="_________Comma [0]" xfId="1615" xr:uid="{00000000-0005-0000-0000-00004E060000}"/>
    <cellStyle name="_________Currency" xfId="1616" xr:uid="{00000000-0005-0000-0000-00004F060000}"/>
    <cellStyle name="_________Currency [0]" xfId="1617" xr:uid="{00000000-0005-0000-0000-000050060000}"/>
    <cellStyle name="_________ITEM" xfId="1618" xr:uid="{00000000-0005-0000-0000-000051060000}"/>
    <cellStyle name="_________ITEM_DATA" xfId="1619" xr:uid="{00000000-0005-0000-0000-000052060000}"/>
    <cellStyle name="_________ITEM_EMPTY" xfId="1620" xr:uid="{00000000-0005-0000-0000-000053060000}"/>
    <cellStyle name="_________ITEM_EMPTY_DATA" xfId="1621" xr:uid="{00000000-0005-0000-0000-000054060000}"/>
    <cellStyle name="_________ITEM_EMPTY_MEASURE" xfId="1622" xr:uid="{00000000-0005-0000-0000-000055060000}"/>
    <cellStyle name="_________ITEM_ITERATOR" xfId="1623" xr:uid="{00000000-0005-0000-0000-000056060000}"/>
    <cellStyle name="_________ITEM_MEASURE" xfId="1624" xr:uid="{00000000-0005-0000-0000-000057060000}"/>
    <cellStyle name="_________Normal" xfId="1625" xr:uid="{00000000-0005-0000-0000-000058060000}"/>
    <cellStyle name="_________Percent" xfId="1626" xr:uid="{00000000-0005-0000-0000-000059060000}"/>
    <cellStyle name="_________SECTION" xfId="1627" xr:uid="{00000000-0005-0000-0000-00005A060000}"/>
    <cellStyle name="_________SECTION_ITERATOR" xfId="1628" xr:uid="{00000000-0005-0000-0000-00005B060000}"/>
    <cellStyle name="_________SUBSECTION" xfId="1629" xr:uid="{00000000-0005-0000-0000-00005C060000}"/>
    <cellStyle name="_________SUBSECTION_DATA" xfId="1630" xr:uid="{00000000-0005-0000-0000-00005D060000}"/>
    <cellStyle name="_________SUBSECTION_ITERATOR" xfId="1631" xr:uid="{00000000-0005-0000-0000-00005E060000}"/>
    <cellStyle name="_________SUBSECTION_MEASURE" xfId="1632" xr:uid="{00000000-0005-0000-0000-00005F060000}"/>
    <cellStyle name="_________SUBTITLES" xfId="1633" xr:uid="{00000000-0005-0000-0000-000060060000}"/>
    <cellStyle name="_________TITLE_NUMBERATOR" xfId="1634" xr:uid="{00000000-0005-0000-0000-000061060000}"/>
    <cellStyle name="_________TOP_LEVEL_TITLE" xfId="1635" xr:uid="{00000000-0005-0000-0000-000062060000}"/>
    <cellStyle name="________Comma" xfId="1636" xr:uid="{00000000-0005-0000-0000-000063060000}"/>
    <cellStyle name="________Comma [0]" xfId="1637" xr:uid="{00000000-0005-0000-0000-000064060000}"/>
    <cellStyle name="________Currency" xfId="1638" xr:uid="{00000000-0005-0000-0000-000065060000}"/>
    <cellStyle name="________Currency [0]" xfId="1639" xr:uid="{00000000-0005-0000-0000-000066060000}"/>
    <cellStyle name="________ITEM" xfId="1640" xr:uid="{00000000-0005-0000-0000-000067060000}"/>
    <cellStyle name="________ITEM_DATA" xfId="1641" xr:uid="{00000000-0005-0000-0000-000068060000}"/>
    <cellStyle name="________ITEM_EMPTY" xfId="1642" xr:uid="{00000000-0005-0000-0000-000069060000}"/>
    <cellStyle name="________ITEM_EMPTY_DATA" xfId="1643" xr:uid="{00000000-0005-0000-0000-00006A060000}"/>
    <cellStyle name="________ITEM_EMPTY_MEASURE" xfId="1644" xr:uid="{00000000-0005-0000-0000-00006B060000}"/>
    <cellStyle name="________ITEM_ITERATOR" xfId="1645" xr:uid="{00000000-0005-0000-0000-00006C060000}"/>
    <cellStyle name="________ITEM_MEASURE" xfId="1646" xr:uid="{00000000-0005-0000-0000-00006D060000}"/>
    <cellStyle name="________Normal" xfId="1647" xr:uid="{00000000-0005-0000-0000-00006E060000}"/>
    <cellStyle name="________Percent" xfId="1648" xr:uid="{00000000-0005-0000-0000-00006F060000}"/>
    <cellStyle name="________SECTION" xfId="1649" xr:uid="{00000000-0005-0000-0000-000070060000}"/>
    <cellStyle name="________SECTION_ITERATOR" xfId="1650" xr:uid="{00000000-0005-0000-0000-000071060000}"/>
    <cellStyle name="________SUBSECTION" xfId="1651" xr:uid="{00000000-0005-0000-0000-000072060000}"/>
    <cellStyle name="________SUBSECTION_DATA" xfId="1652" xr:uid="{00000000-0005-0000-0000-000073060000}"/>
    <cellStyle name="________SUBSECTION_ITERATOR" xfId="1653" xr:uid="{00000000-0005-0000-0000-000074060000}"/>
    <cellStyle name="________SUBSECTION_MEASURE" xfId="1654" xr:uid="{00000000-0005-0000-0000-000075060000}"/>
    <cellStyle name="________SUBTITLES" xfId="1655" xr:uid="{00000000-0005-0000-0000-000076060000}"/>
    <cellStyle name="________TITLE_NUMBERATOR" xfId="1656" xr:uid="{00000000-0005-0000-0000-000077060000}"/>
    <cellStyle name="________TOP_LEVEL_TITLE" xfId="1657" xr:uid="{00000000-0005-0000-0000-000078060000}"/>
    <cellStyle name="_______Comma" xfId="1658" xr:uid="{00000000-0005-0000-0000-000079060000}"/>
    <cellStyle name="_______Comma [0]" xfId="1659" xr:uid="{00000000-0005-0000-0000-00007A060000}"/>
    <cellStyle name="_______Currency" xfId="1660" xr:uid="{00000000-0005-0000-0000-00007B060000}"/>
    <cellStyle name="_______Currency [0]" xfId="1661" xr:uid="{00000000-0005-0000-0000-00007C060000}"/>
    <cellStyle name="_______ITEM" xfId="1662" xr:uid="{00000000-0005-0000-0000-00007D060000}"/>
    <cellStyle name="_______ITEM_DATA" xfId="1663" xr:uid="{00000000-0005-0000-0000-00007E060000}"/>
    <cellStyle name="_______ITEM_EMPTY" xfId="1664" xr:uid="{00000000-0005-0000-0000-00007F060000}"/>
    <cellStyle name="_______ITEM_EMPTY_DATA" xfId="1665" xr:uid="{00000000-0005-0000-0000-000080060000}"/>
    <cellStyle name="_______ITEM_EMPTY_MEASURE" xfId="1666" xr:uid="{00000000-0005-0000-0000-000081060000}"/>
    <cellStyle name="_______ITEM_ITERATOR" xfId="1667" xr:uid="{00000000-0005-0000-0000-000082060000}"/>
    <cellStyle name="_______ITEM_MEASURE" xfId="1668" xr:uid="{00000000-0005-0000-0000-000083060000}"/>
    <cellStyle name="_______Normal" xfId="1669" xr:uid="{00000000-0005-0000-0000-000084060000}"/>
    <cellStyle name="_______Percent" xfId="1670" xr:uid="{00000000-0005-0000-0000-000085060000}"/>
    <cellStyle name="_______SECTION" xfId="1671" xr:uid="{00000000-0005-0000-0000-000086060000}"/>
    <cellStyle name="_______SECTION_ITERATOR" xfId="1672" xr:uid="{00000000-0005-0000-0000-000087060000}"/>
    <cellStyle name="_______SUBSECTION" xfId="1673" xr:uid="{00000000-0005-0000-0000-000088060000}"/>
    <cellStyle name="_______SUBSECTION_DATA" xfId="1674" xr:uid="{00000000-0005-0000-0000-000089060000}"/>
    <cellStyle name="_______SUBSECTION_ITERATOR" xfId="1675" xr:uid="{00000000-0005-0000-0000-00008A060000}"/>
    <cellStyle name="_______SUBSECTION_MEASURE" xfId="1676" xr:uid="{00000000-0005-0000-0000-00008B060000}"/>
    <cellStyle name="_______SUBTITLES" xfId="1677" xr:uid="{00000000-0005-0000-0000-00008C060000}"/>
    <cellStyle name="_______TITLE_NUMBERATOR" xfId="1678" xr:uid="{00000000-0005-0000-0000-00008D060000}"/>
    <cellStyle name="_______TOP_LEVEL_TITLE" xfId="1679" xr:uid="{00000000-0005-0000-0000-00008E060000}"/>
    <cellStyle name="______Comma" xfId="1680" xr:uid="{00000000-0005-0000-0000-00008F060000}"/>
    <cellStyle name="______Comma [0]" xfId="1681" xr:uid="{00000000-0005-0000-0000-000090060000}"/>
    <cellStyle name="______Currency" xfId="1682" xr:uid="{00000000-0005-0000-0000-000091060000}"/>
    <cellStyle name="______Currency [0]" xfId="1683" xr:uid="{00000000-0005-0000-0000-000092060000}"/>
    <cellStyle name="______ITEM" xfId="1684" xr:uid="{00000000-0005-0000-0000-000093060000}"/>
    <cellStyle name="______ITEM_DATA" xfId="1685" xr:uid="{00000000-0005-0000-0000-000094060000}"/>
    <cellStyle name="______ITEM_EMPTY" xfId="1686" xr:uid="{00000000-0005-0000-0000-000095060000}"/>
    <cellStyle name="______ITEM_EMPTY_DATA" xfId="1687" xr:uid="{00000000-0005-0000-0000-000096060000}"/>
    <cellStyle name="______ITEM_EMPTY_MEASURE" xfId="1688" xr:uid="{00000000-0005-0000-0000-000097060000}"/>
    <cellStyle name="______ITEM_ITERATOR" xfId="1689" xr:uid="{00000000-0005-0000-0000-000098060000}"/>
    <cellStyle name="______ITEM_MEASURE" xfId="1690" xr:uid="{00000000-0005-0000-0000-000099060000}"/>
    <cellStyle name="______Normal" xfId="1691" xr:uid="{00000000-0005-0000-0000-00009A060000}"/>
    <cellStyle name="______Percent" xfId="1692" xr:uid="{00000000-0005-0000-0000-00009B060000}"/>
    <cellStyle name="______SECTION" xfId="1693" xr:uid="{00000000-0005-0000-0000-00009C060000}"/>
    <cellStyle name="______SECTION_ITERATOR" xfId="1694" xr:uid="{00000000-0005-0000-0000-00009D060000}"/>
    <cellStyle name="______SUBSECTION" xfId="1695" xr:uid="{00000000-0005-0000-0000-00009E060000}"/>
    <cellStyle name="______SUBSECTION_DATA" xfId="1696" xr:uid="{00000000-0005-0000-0000-00009F060000}"/>
    <cellStyle name="______SUBSECTION_ITERATOR" xfId="1697" xr:uid="{00000000-0005-0000-0000-0000A0060000}"/>
    <cellStyle name="______SUBSECTION_MEASURE" xfId="1698" xr:uid="{00000000-0005-0000-0000-0000A1060000}"/>
    <cellStyle name="______SUBTITLES" xfId="1699" xr:uid="{00000000-0005-0000-0000-0000A2060000}"/>
    <cellStyle name="______TITLE_NUMBERATOR" xfId="1700" xr:uid="{00000000-0005-0000-0000-0000A3060000}"/>
    <cellStyle name="______TOP_LEVEL_TITLE" xfId="1701" xr:uid="{00000000-0005-0000-0000-0000A4060000}"/>
    <cellStyle name="_____Comma" xfId="1702" xr:uid="{00000000-0005-0000-0000-0000A5060000}"/>
    <cellStyle name="_____Comma [0]" xfId="1703" xr:uid="{00000000-0005-0000-0000-0000A6060000}"/>
    <cellStyle name="_____Currency" xfId="1704" xr:uid="{00000000-0005-0000-0000-0000A7060000}"/>
    <cellStyle name="_____Currency [0]" xfId="1705" xr:uid="{00000000-0005-0000-0000-0000A8060000}"/>
    <cellStyle name="_____ITEM" xfId="1706" xr:uid="{00000000-0005-0000-0000-0000A9060000}"/>
    <cellStyle name="_____ITEM_DATA" xfId="1707" xr:uid="{00000000-0005-0000-0000-0000AA060000}"/>
    <cellStyle name="_____ITEM_EMPTY" xfId="1708" xr:uid="{00000000-0005-0000-0000-0000AB060000}"/>
    <cellStyle name="_____ITEM_EMPTY_DATA" xfId="1709" xr:uid="{00000000-0005-0000-0000-0000AC060000}"/>
    <cellStyle name="_____ITEM_EMPTY_MEASURE" xfId="1710" xr:uid="{00000000-0005-0000-0000-0000AD060000}"/>
    <cellStyle name="_____ITEM_ITERATOR" xfId="1711" xr:uid="{00000000-0005-0000-0000-0000AE060000}"/>
    <cellStyle name="_____ITEM_MEASURE" xfId="1712" xr:uid="{00000000-0005-0000-0000-0000AF060000}"/>
    <cellStyle name="_____Normal" xfId="1713" xr:uid="{00000000-0005-0000-0000-0000B0060000}"/>
    <cellStyle name="_____Percent" xfId="1714" xr:uid="{00000000-0005-0000-0000-0000B1060000}"/>
    <cellStyle name="_____SECTION" xfId="1715" xr:uid="{00000000-0005-0000-0000-0000B2060000}"/>
    <cellStyle name="_____SECTION_ITERATOR" xfId="1716" xr:uid="{00000000-0005-0000-0000-0000B3060000}"/>
    <cellStyle name="_____SUBSECTION" xfId="1717" xr:uid="{00000000-0005-0000-0000-0000B4060000}"/>
    <cellStyle name="_____SUBSECTION_DATA" xfId="1718" xr:uid="{00000000-0005-0000-0000-0000B5060000}"/>
    <cellStyle name="_____SUBSECTION_ITERATOR" xfId="1719" xr:uid="{00000000-0005-0000-0000-0000B6060000}"/>
    <cellStyle name="_____SUBSECTION_MEASURE" xfId="1720" xr:uid="{00000000-0005-0000-0000-0000B7060000}"/>
    <cellStyle name="_____SUBTITLES" xfId="1721" xr:uid="{00000000-0005-0000-0000-0000B8060000}"/>
    <cellStyle name="_____TITLE_NUMBERATOR" xfId="1722" xr:uid="{00000000-0005-0000-0000-0000B9060000}"/>
    <cellStyle name="_____TOP_LEVEL_TITLE" xfId="1723" xr:uid="{00000000-0005-0000-0000-0000BA060000}"/>
    <cellStyle name="____Comma" xfId="1724" xr:uid="{00000000-0005-0000-0000-0000BB060000}"/>
    <cellStyle name="____Comma [0]" xfId="1725" xr:uid="{00000000-0005-0000-0000-0000BC060000}"/>
    <cellStyle name="____Currency" xfId="1726" xr:uid="{00000000-0005-0000-0000-0000BD060000}"/>
    <cellStyle name="____Currency [0]" xfId="1727" xr:uid="{00000000-0005-0000-0000-0000BE060000}"/>
    <cellStyle name="____ITEM" xfId="1728" xr:uid="{00000000-0005-0000-0000-0000BF060000}"/>
    <cellStyle name="____ITEM_DATA" xfId="1729" xr:uid="{00000000-0005-0000-0000-0000C0060000}"/>
    <cellStyle name="____ITEM_EMPTY" xfId="1730" xr:uid="{00000000-0005-0000-0000-0000C1060000}"/>
    <cellStyle name="____ITEM_EMPTY_DATA" xfId="1731" xr:uid="{00000000-0005-0000-0000-0000C2060000}"/>
    <cellStyle name="____ITEM_EMPTY_MEASURE" xfId="1732" xr:uid="{00000000-0005-0000-0000-0000C3060000}"/>
    <cellStyle name="____ITEM_ITERATOR" xfId="1733" xr:uid="{00000000-0005-0000-0000-0000C4060000}"/>
    <cellStyle name="____ITEM_MEASURE" xfId="1734" xr:uid="{00000000-0005-0000-0000-0000C5060000}"/>
    <cellStyle name="____Normal" xfId="1735" xr:uid="{00000000-0005-0000-0000-0000C6060000}"/>
    <cellStyle name="____Percent" xfId="1736" xr:uid="{00000000-0005-0000-0000-0000C7060000}"/>
    <cellStyle name="____SECTION" xfId="1737" xr:uid="{00000000-0005-0000-0000-0000C8060000}"/>
    <cellStyle name="____SECTION_ITERATOR" xfId="1738" xr:uid="{00000000-0005-0000-0000-0000C9060000}"/>
    <cellStyle name="____SUBSECTION" xfId="1739" xr:uid="{00000000-0005-0000-0000-0000CA060000}"/>
    <cellStyle name="____SUBSECTION_DATA" xfId="1740" xr:uid="{00000000-0005-0000-0000-0000CB060000}"/>
    <cellStyle name="____SUBSECTION_ITERATOR" xfId="1741" xr:uid="{00000000-0005-0000-0000-0000CC060000}"/>
    <cellStyle name="____SUBSECTION_MEASURE" xfId="1742" xr:uid="{00000000-0005-0000-0000-0000CD060000}"/>
    <cellStyle name="____SUBTITLES" xfId="1743" xr:uid="{00000000-0005-0000-0000-0000CE060000}"/>
    <cellStyle name="____TITLE_NUMBERATOR" xfId="1744" xr:uid="{00000000-0005-0000-0000-0000CF060000}"/>
    <cellStyle name="____TOP_LEVEL_TITLE" xfId="1745" xr:uid="{00000000-0005-0000-0000-0000D0060000}"/>
    <cellStyle name="___Comma" xfId="1746" xr:uid="{00000000-0005-0000-0000-0000D1060000}"/>
    <cellStyle name="___Comma [0]" xfId="1747" xr:uid="{00000000-0005-0000-0000-0000D2060000}"/>
    <cellStyle name="___Currency" xfId="1748" xr:uid="{00000000-0005-0000-0000-0000D3060000}"/>
    <cellStyle name="___Currency [0]" xfId="1749" xr:uid="{00000000-0005-0000-0000-0000D4060000}"/>
    <cellStyle name="___ITEM" xfId="1750" xr:uid="{00000000-0005-0000-0000-0000D5060000}"/>
    <cellStyle name="___ITEM_DATA" xfId="1751" xr:uid="{00000000-0005-0000-0000-0000D6060000}"/>
    <cellStyle name="___ITEM_EMPTY" xfId="1752" xr:uid="{00000000-0005-0000-0000-0000D7060000}"/>
    <cellStyle name="___ITEM_EMPTY_DATA" xfId="1753" xr:uid="{00000000-0005-0000-0000-0000D8060000}"/>
    <cellStyle name="___ITEM_EMPTY_MEASURE" xfId="1754" xr:uid="{00000000-0005-0000-0000-0000D9060000}"/>
    <cellStyle name="___ITEM_ITERATOR" xfId="1755" xr:uid="{00000000-0005-0000-0000-0000DA060000}"/>
    <cellStyle name="___ITEM_MEASURE" xfId="1756" xr:uid="{00000000-0005-0000-0000-0000DB060000}"/>
    <cellStyle name="___Normal" xfId="1757" xr:uid="{00000000-0005-0000-0000-0000DC060000}"/>
    <cellStyle name="___Percent" xfId="1758" xr:uid="{00000000-0005-0000-0000-0000DD060000}"/>
    <cellStyle name="___SECTION" xfId="1759" xr:uid="{00000000-0005-0000-0000-0000DE060000}"/>
    <cellStyle name="___SECTION_ITERATOR" xfId="1760" xr:uid="{00000000-0005-0000-0000-0000DF060000}"/>
    <cellStyle name="___SUBSECTION" xfId="1761" xr:uid="{00000000-0005-0000-0000-0000E0060000}"/>
    <cellStyle name="___SUBSECTION_DATA" xfId="1762" xr:uid="{00000000-0005-0000-0000-0000E1060000}"/>
    <cellStyle name="___SUBSECTION_ITERATOR" xfId="1763" xr:uid="{00000000-0005-0000-0000-0000E2060000}"/>
    <cellStyle name="___SUBSECTION_MEASURE" xfId="1764" xr:uid="{00000000-0005-0000-0000-0000E3060000}"/>
    <cellStyle name="___SUBTITLES" xfId="1765" xr:uid="{00000000-0005-0000-0000-0000E4060000}"/>
    <cellStyle name="___TITLE_NUMBERATOR" xfId="1766" xr:uid="{00000000-0005-0000-0000-0000E5060000}"/>
    <cellStyle name="___TOP_LEVEL_TITLE" xfId="1767" xr:uid="{00000000-0005-0000-0000-0000E6060000}"/>
    <cellStyle name="__Comma" xfId="1768" xr:uid="{00000000-0005-0000-0000-0000E7060000}"/>
    <cellStyle name="__Comma [0]" xfId="1769" xr:uid="{00000000-0005-0000-0000-0000E8060000}"/>
    <cellStyle name="__Currency" xfId="1770" xr:uid="{00000000-0005-0000-0000-0000E9060000}"/>
    <cellStyle name="__Currency [0]" xfId="1771" xr:uid="{00000000-0005-0000-0000-0000EA060000}"/>
    <cellStyle name="__ITEM" xfId="1772" xr:uid="{00000000-0005-0000-0000-0000EB060000}"/>
    <cellStyle name="__ITEM_DATA" xfId="1773" xr:uid="{00000000-0005-0000-0000-0000EC060000}"/>
    <cellStyle name="__ITEM_EMPTY" xfId="1774" xr:uid="{00000000-0005-0000-0000-0000ED060000}"/>
    <cellStyle name="__ITEM_EMPTY_DATA" xfId="1775" xr:uid="{00000000-0005-0000-0000-0000EE060000}"/>
    <cellStyle name="__ITEM_EMPTY_MEASURE" xfId="1776" xr:uid="{00000000-0005-0000-0000-0000EF060000}"/>
    <cellStyle name="__ITEM_ITERATOR" xfId="1777" xr:uid="{00000000-0005-0000-0000-0000F0060000}"/>
    <cellStyle name="__ITEM_MEASURE" xfId="1778" xr:uid="{00000000-0005-0000-0000-0000F1060000}"/>
    <cellStyle name="__Normal" xfId="1779" xr:uid="{00000000-0005-0000-0000-0000F2060000}"/>
    <cellStyle name="__Percent" xfId="1780" xr:uid="{00000000-0005-0000-0000-0000F3060000}"/>
    <cellStyle name="__SECTION" xfId="1781" xr:uid="{00000000-0005-0000-0000-0000F4060000}"/>
    <cellStyle name="__SECTION_ITERATOR" xfId="1782" xr:uid="{00000000-0005-0000-0000-0000F5060000}"/>
    <cellStyle name="__SUBSECTION" xfId="1783" xr:uid="{00000000-0005-0000-0000-0000F6060000}"/>
    <cellStyle name="__SUBSECTION_DATA" xfId="1784" xr:uid="{00000000-0005-0000-0000-0000F7060000}"/>
    <cellStyle name="__SUBSECTION_ITERATOR" xfId="1785" xr:uid="{00000000-0005-0000-0000-0000F8060000}"/>
    <cellStyle name="__SUBSECTION_MEASURE" xfId="1786" xr:uid="{00000000-0005-0000-0000-0000F9060000}"/>
    <cellStyle name="__SUBTITLES" xfId="1787" xr:uid="{00000000-0005-0000-0000-0000FA060000}"/>
    <cellStyle name="__TITLE_NUMBERATOR" xfId="1788" xr:uid="{00000000-0005-0000-0000-0000FB060000}"/>
    <cellStyle name="__TOP_LEVEL_TITLE" xfId="1789" xr:uid="{00000000-0005-0000-0000-0000FC060000}"/>
    <cellStyle name="__Итог_ОЛЯ" xfId="1790" xr:uid="{00000000-0005-0000-0000-0000FD060000}"/>
    <cellStyle name="__Финанализ_ОЛЯ_3" xfId="1791" xr:uid="{00000000-0005-0000-0000-0000FE060000}"/>
    <cellStyle name="_~7882089" xfId="1792" xr:uid="{00000000-0005-0000-0000-0000FF060000}"/>
    <cellStyle name="_01 Реализация БП_2005" xfId="1793" xr:uid="{00000000-0005-0000-0000-000000070000}"/>
    <cellStyle name="_01 Рын стоим Фонтанка 23" xfId="1794" xr:uid="{00000000-0005-0000-0000-000001070000}"/>
    <cellStyle name="_02 Смета БП_2005" xfId="1795" xr:uid="{00000000-0005-0000-0000-000002070000}"/>
    <cellStyle name="_04 План реализации и затрат БП_2005" xfId="1796" xr:uid="{00000000-0005-0000-0000-000003070000}"/>
    <cellStyle name="_04-analiz" xfId="1797" xr:uid="{00000000-0005-0000-0000-000004070000}"/>
    <cellStyle name="_09 Капитальные БП_2005" xfId="1798" xr:uid="{00000000-0005-0000-0000-000005070000}"/>
    <cellStyle name="_10 Выручка от реализации БП_2005" xfId="1799" xr:uid="{00000000-0005-0000-0000-000006070000}"/>
    <cellStyle name="_111Копия лиговский 273 к" xfId="1800" xr:uid="{00000000-0005-0000-0000-000007070000}"/>
    <cellStyle name="_19,20,21" xfId="1801" xr:uid="{00000000-0005-0000-0000-000008070000}"/>
    <cellStyle name="_1A15C5E" xfId="1802" xr:uid="{00000000-0005-0000-0000-000009070000}"/>
    <cellStyle name="_2005_БЮДЖЕТ В4 ==11.11.==  КР Дороги, Мосты" xfId="1803" xr:uid="{00000000-0005-0000-0000-00000A070000}"/>
    <cellStyle name="_2005_Бюджет сбытов_01" xfId="1804" xr:uid="{00000000-0005-0000-0000-00000B070000}"/>
    <cellStyle name="_2006_06_28_MGRES_inventories_request" xfId="1805" xr:uid="{00000000-0005-0000-0000-00000C070000}"/>
    <cellStyle name="_2705" xfId="1806" xr:uid="{00000000-0005-0000-0000-00000D070000}"/>
    <cellStyle name="_3.2.2. МЭФ_14.08.06" xfId="1807" xr:uid="{00000000-0005-0000-0000-00000E070000}"/>
    <cellStyle name="_3_1_1 Производственная программа" xfId="1808" xr:uid="{00000000-0005-0000-0000-00000F070000}"/>
    <cellStyle name="_3_2_2 Смета затрат" xfId="1809" xr:uid="{00000000-0005-0000-0000-000010070000}"/>
    <cellStyle name="_3_2_9 ФЗП_испр_v2" xfId="1810" xr:uid="{00000000-0005-0000-0000-000011070000}"/>
    <cellStyle name="_3_5_1Capex19_v2" xfId="1811" xr:uid="{00000000-0005-0000-0000-000012070000}"/>
    <cellStyle name="_3_5_2 CAPEX_20_v2" xfId="1812" xr:uid="{00000000-0005-0000-0000-000013070000}"/>
    <cellStyle name="_31105" xfId="1813" xr:uid="{00000000-0005-0000-0000-000014070000}"/>
    <cellStyle name="_3-782_Конаково" xfId="1814" xr:uid="{00000000-0005-0000-0000-000015070000}"/>
    <cellStyle name="_3-871_Расчеты_СПАР" xfId="1815" xr:uid="{00000000-0005-0000-0000-000016070000}"/>
    <cellStyle name="_3-906_Канцоль" xfId="1816" xr:uid="{00000000-0005-0000-0000-000017070000}"/>
    <cellStyle name="_3-911_Максима" xfId="1817" xr:uid="{00000000-0005-0000-0000-000018070000}"/>
    <cellStyle name="_785DA780" xfId="1818" xr:uid="{00000000-0005-0000-0000-000019070000}"/>
    <cellStyle name="_All LOB  Product Template List v21" xfId="1819" xr:uid="{00000000-0005-0000-0000-00001A070000}"/>
    <cellStyle name="_Appraising model Солнечногорск прибор на 30.09.08" xfId="1820" xr:uid="{00000000-0005-0000-0000-00001B070000}"/>
    <cellStyle name="_CAPEX 2006 (18.11.2005)" xfId="1821" xr:uid="{00000000-0005-0000-0000-00001C070000}"/>
    <cellStyle name="_Cash_Siboil_2005_BP" xfId="1822" xr:uid="{00000000-0005-0000-0000-00001D070000}"/>
    <cellStyle name="_Comma" xfId="1823" xr:uid="{00000000-0005-0000-0000-00001E070000}"/>
    <cellStyle name="_Comma [0]" xfId="1824" xr:uid="{00000000-0005-0000-0000-00001F070000}"/>
    <cellStyle name="_Condition-2020" xfId="1825" xr:uid="{00000000-0005-0000-0000-000020070000}"/>
    <cellStyle name="_Condition-21-08-06" xfId="1826" xr:uid="{00000000-0005-0000-0000-000021070000}"/>
    <cellStyle name="_CS&amp;N NBM - Cost centre and Org charts - AUGUST 2002" xfId="1827" xr:uid="{00000000-0005-0000-0000-000022070000}"/>
    <cellStyle name="_Currency" xfId="1828" xr:uid="{00000000-0005-0000-0000-000023070000}"/>
    <cellStyle name="_Currency [0]" xfId="1829" xr:uid="{00000000-0005-0000-0000-000024070000}"/>
    <cellStyle name="_DCF-model ГЭС_Nera_Краз" xfId="1830" xr:uid="{00000000-0005-0000-0000-000025070000}"/>
    <cellStyle name="_for_BD_Пакет_форм2уровня_баз_final" xfId="1831" xr:uid="{00000000-0005-0000-0000-000026070000}"/>
    <cellStyle name="_GPB_Model" xfId="1832" xr:uid="{00000000-0005-0000-0000-000027070000}"/>
    <cellStyle name="_IT_Plan" xfId="1833" xr:uid="{00000000-0005-0000-0000-000028070000}"/>
    <cellStyle name="_ITEM" xfId="1834" xr:uid="{00000000-0005-0000-0000-000029070000}"/>
    <cellStyle name="_ITEM_DATA" xfId="1835" xr:uid="{00000000-0005-0000-0000-00002A070000}"/>
    <cellStyle name="_ITEM_EMPTY" xfId="1836" xr:uid="{00000000-0005-0000-0000-00002B070000}"/>
    <cellStyle name="_ITEM_EMPTY_DATA" xfId="1837" xr:uid="{00000000-0005-0000-0000-00002C070000}"/>
    <cellStyle name="_ITEM_EMPTY_MEASURE" xfId="1838" xr:uid="{00000000-0005-0000-0000-00002D070000}"/>
    <cellStyle name="_ITEM_ITERATOR" xfId="1839" xr:uid="{00000000-0005-0000-0000-00002E070000}"/>
    <cellStyle name="_ITEM_MEASURE" xfId="1840" xr:uid="{00000000-0005-0000-0000-00002F070000}"/>
    <cellStyle name="_January_BP_2005" xfId="1841" xr:uid="{00000000-0005-0000-0000-000030070000}"/>
    <cellStyle name="_macro 2020" xfId="1842" xr:uid="{00000000-0005-0000-0000-000031070000}"/>
    <cellStyle name="_MB2006_sample2006_баз" xfId="1843" xr:uid="{00000000-0005-0000-0000-000032070000}"/>
    <cellStyle name="_Model_DCF_ВНИИГ_05.06" xfId="1844" xr:uid="{00000000-0005-0000-0000-000033070000}"/>
    <cellStyle name="_NBCC_Budget_final_2002" xfId="1845" xr:uid="{00000000-0005-0000-0000-000034070000}"/>
    <cellStyle name="_Normal" xfId="1846" xr:uid="{00000000-0005-0000-0000-000035070000}"/>
    <cellStyle name="_NTMK forecast 2006-1" xfId="1847" xr:uid="{00000000-0005-0000-0000-000036070000}"/>
    <cellStyle name="_Pavlodolskaya" xfId="1848" xr:uid="{00000000-0005-0000-0000-000037070000}"/>
    <cellStyle name="_Percent" xfId="1849" xr:uid="{00000000-0005-0000-0000-000038070000}"/>
    <cellStyle name="_SECTION" xfId="1850" xr:uid="{00000000-0005-0000-0000-000039070000}"/>
    <cellStyle name="_SECTION_ITERATOR" xfId="1851" xr:uid="{00000000-0005-0000-0000-00003A070000}"/>
    <cellStyle name="_SevZap NTC_01" xfId="1852" xr:uid="{00000000-0005-0000-0000-00003B070000}"/>
    <cellStyle name="_SUBSECTION" xfId="1853" xr:uid="{00000000-0005-0000-0000-00003C070000}"/>
    <cellStyle name="_SUBSECTION_DATA" xfId="1854" xr:uid="{00000000-0005-0000-0000-00003D070000}"/>
    <cellStyle name="_SUBSECTION_ITERATOR" xfId="1855" xr:uid="{00000000-0005-0000-0000-00003E070000}"/>
    <cellStyle name="_SUBSECTION_MEASURE" xfId="1856" xr:uid="{00000000-0005-0000-0000-00003F070000}"/>
    <cellStyle name="_SUBTITLES" xfId="1857" xr:uid="{00000000-0005-0000-0000-000040070000}"/>
    <cellStyle name="_TITLE_NUMBERATOR" xfId="1858" xr:uid="{00000000-0005-0000-0000-000041070000}"/>
    <cellStyle name="_TOP_LEVEL_TITLE" xfId="1859" xr:uid="{00000000-0005-0000-0000-000042070000}"/>
    <cellStyle name="_Transmission Model РСК 5" xfId="1860" xr:uid="{00000000-0005-0000-0000-000043070000}"/>
    <cellStyle name="_WACC" xfId="1861" xr:uid="{00000000-0005-0000-0000-000044070000}"/>
    <cellStyle name="_АДД" xfId="1862" xr:uid="{00000000-0005-0000-0000-000045070000}"/>
    <cellStyle name="_Анализ КТП_регионы" xfId="1863" xr:uid="{00000000-0005-0000-0000-000046070000}"/>
    <cellStyle name="_Аналитические_признаки" xfId="1864" xr:uid="{00000000-0005-0000-0000-000047070000}"/>
    <cellStyle name="_Аналитические_признаки - исправленная версия" xfId="1865" xr:uid="{00000000-0005-0000-0000-000048070000}"/>
    <cellStyle name="_АНЭИ ЗУ 13001 17  jn 09 07 08" xfId="1866" xr:uid="{00000000-0005-0000-0000-000049070000}"/>
    <cellStyle name="_БП_КНП- 2004 по формам Сибнефти от 18.09.2003" xfId="1867" xr:uid="{00000000-0005-0000-0000-00004A070000}"/>
    <cellStyle name="_Бюджет 2,3,4,5,7,8,9, налоги, акцизы на 01_2004 от 17-25_12_03 " xfId="1868" xr:uid="{00000000-0005-0000-0000-00004B070000}"/>
    <cellStyle name="_дебиторка" xfId="1869" xr:uid="{00000000-0005-0000-0000-00004C070000}"/>
    <cellStyle name="_дебиторская задолженность_Таблица 9" xfId="1870" xr:uid="{00000000-0005-0000-0000-00004D070000}"/>
    <cellStyle name="_Дзержинец_Комстар_расчет" xfId="1871" xr:uid="{00000000-0005-0000-0000-00004E070000}"/>
    <cellStyle name="_ДИТ_outlook_28сент02 с сокращ" xfId="1872" xr:uid="{00000000-0005-0000-0000-00004F070000}"/>
    <cellStyle name="_Для Практики_ОДЦ Охта_10.01.08" xfId="1873" xr:uid="{00000000-0005-0000-0000-000050070000}"/>
    <cellStyle name="_ДП Орион" xfId="1874" xr:uid="{00000000-0005-0000-0000-000051070000}"/>
    <cellStyle name="_ДП Орион 5621 итог ок печать" xfId="1875" xr:uid="{00000000-0005-0000-0000-000052070000}"/>
    <cellStyle name="_Дубна _расчеты" xfId="1876" xr:uid="{00000000-0005-0000-0000-000053070000}"/>
    <cellStyle name="_Единица отчетности_update" xfId="1877" xr:uid="{00000000-0005-0000-0000-000054070000}"/>
    <cellStyle name="_Жилино_расчеты" xfId="1878" xr:uid="{00000000-0005-0000-0000-000055070000}"/>
    <cellStyle name="_Затартник" xfId="1879" xr:uid="{00000000-0005-0000-0000-000056070000}"/>
    <cellStyle name="_затратник" xfId="1880" xr:uid="{00000000-0005-0000-0000-000057070000}"/>
    <cellStyle name="_Затратный" xfId="1881" xr:uid="{00000000-0005-0000-0000-000058070000}"/>
    <cellStyle name="_Затратный 05.06.06" xfId="1882" xr:uid="{00000000-0005-0000-0000-000059070000}"/>
    <cellStyle name="_Затратный ОС (УПВС)" xfId="1883" xr:uid="{00000000-0005-0000-0000-00005A070000}"/>
    <cellStyle name="_Затратный СШГЭС  14 11 2004" xfId="1884" xr:uid="{00000000-0005-0000-0000-00005B070000}"/>
    <cellStyle name="_Земля_Воронеж" xfId="1885" xr:uid="{00000000-0005-0000-0000-00005C070000}"/>
    <cellStyle name="_земля_протасова" xfId="1886" xr:uid="{00000000-0005-0000-0000-00005D070000}"/>
    <cellStyle name="_ЗСМК отчет за январь 2006 (2005.12.27) план ЕХ" xfId="1887" xr:uid="{00000000-0005-0000-0000-00005E070000}"/>
    <cellStyle name="_ЗСМК отчет за январь 2006 (2006.01.10) план2 ЕХ" xfId="1888" xr:uid="{00000000-0005-0000-0000-00005F070000}"/>
    <cellStyle name="_ИКЕА ТОРГ" xfId="1889" xr:uid="{00000000-0005-0000-0000-000060070000}"/>
    <cellStyle name="_Индексация исторических затрат" xfId="1890" xr:uid="{00000000-0005-0000-0000-000061070000}"/>
    <cellStyle name="_ИП 17032006" xfId="1891" xr:uid="{00000000-0005-0000-0000-000062070000}"/>
    <cellStyle name="_ИТ" xfId="1892" xr:uid="{00000000-0005-0000-0000-000063070000}"/>
    <cellStyle name="_ИТ_бд2003_с переносом_060303" xfId="1893" xr:uid="{00000000-0005-0000-0000-000064070000}"/>
    <cellStyle name="_ИТ_ВК_ВК-Р_для уточнений270802" xfId="1894" xr:uid="{00000000-0005-0000-0000-000065070000}"/>
    <cellStyle name="_ИТ_НБ_outlook_сент02" xfId="1895" xr:uid="{00000000-0005-0000-0000-000066070000}"/>
    <cellStyle name="_ИТАТ-2003-10 (вар.2)" xfId="1896" xr:uid="{00000000-0005-0000-0000-000067070000}"/>
    <cellStyle name="_ИТОГ 3-й этап" xfId="1897" xr:uid="{00000000-0005-0000-0000-000068070000}"/>
    <cellStyle name="_Карачарово_отчет_736" xfId="1898" xr:uid="{00000000-0005-0000-0000-000069070000}"/>
    <cellStyle name="_Книга1" xfId="1899" xr:uid="{00000000-0005-0000-0000-00006A070000}"/>
    <cellStyle name="_Книга1_Книга2" xfId="1900" xr:uid="{00000000-0005-0000-0000-00006B070000}"/>
    <cellStyle name="_Книга1_Парадный кв (version испр3)" xfId="1901" xr:uid="{00000000-0005-0000-0000-00006C070000}"/>
    <cellStyle name="_Книга1_Расчет НЭИ ВО 83 без Жилья В ок М" xfId="1902" xr:uid="{00000000-0005-0000-0000-00006D070000}"/>
    <cellStyle name="_Код 19" xfId="1903" xr:uid="{00000000-0005-0000-0000-00006E070000}"/>
    <cellStyle name="_Код 19_ЗП малахит" xfId="1904" xr:uid="{00000000-0005-0000-0000-00006F070000}"/>
    <cellStyle name="_Код 19_Расчет ЗП бизнес Малахит" xfId="1905" xr:uid="{00000000-0005-0000-0000-000070070000}"/>
    <cellStyle name="_Код 19_Расчет_ДП_Алмаз" xfId="1906" xr:uid="{00000000-0005-0000-0000-000071070000}"/>
    <cellStyle name="_Консолидация и отчетность - мастерданные" xfId="1907" xr:uid="{00000000-0005-0000-0000-000072070000}"/>
    <cellStyle name="_Копия доходный" xfId="1908" xr:uid="{00000000-0005-0000-0000-000073070000}"/>
    <cellStyle name="_Корпус_расчеты_Тверь" xfId="1909" xr:uid="{00000000-0005-0000-0000-000074070000}"/>
    <cellStyle name="_МАКРО_использовать обдуманно ) есть спорные вопросы )" xfId="1910" xr:uid="{00000000-0005-0000-0000-000075070000}"/>
    <cellStyle name="_Модели форм Пилотного проекта" xfId="1911" xr:uid="{00000000-0005-0000-0000-000076070000}"/>
    <cellStyle name="_Модель для расчета ТЭС" xfId="1912" xr:uid="{00000000-0005-0000-0000-000077070000}"/>
    <cellStyle name="_модель Домодед" xfId="1913" xr:uid="{00000000-0005-0000-0000-000078070000}"/>
    <cellStyle name="_модель и сравнилово_ППГХО" xfId="1914" xr:uid="{00000000-0005-0000-0000-000079070000}"/>
    <cellStyle name="_модель Краском1" xfId="1915" xr:uid="{00000000-0005-0000-0000-00007A070000}"/>
    <cellStyle name="_Модель МШЗМ итог" xfId="1916" xr:uid="{00000000-0005-0000-0000-00007B070000}"/>
    <cellStyle name="_Модель ТГК-6" xfId="1917" xr:uid="{00000000-0005-0000-0000-00007C070000}"/>
    <cellStyle name="_модель!!!!!!! избыт активы" xfId="1918" xr:uid="{00000000-0005-0000-0000-00007D070000}"/>
    <cellStyle name="_модель_ППГХО_ИТОГИ!!!!!!!!" xfId="1919" xr:uid="{00000000-0005-0000-0000-00007E070000}"/>
    <cellStyle name="_модель_ППГХО_ИТОГИ3!!!!!!!!" xfId="1920" xr:uid="{00000000-0005-0000-0000-00007F070000}"/>
    <cellStyle name="_модель_ППГХО_старое_на всяк случ" xfId="1921" xr:uid="{00000000-0005-0000-0000-000080070000}"/>
    <cellStyle name="_Мощности_МП_исх_формы_ручного_ввода" xfId="1922" xr:uid="{00000000-0005-0000-0000-000081070000}"/>
    <cellStyle name="_МРГК УРГК ИТОГ движ 01.08" xfId="1923" xr:uid="{00000000-0005-0000-0000-000082070000}"/>
    <cellStyle name="_Недвижка_судостроительный" xfId="1924" xr:uid="{00000000-0005-0000-0000-000083070000}"/>
    <cellStyle name="_незавершенное строительство" xfId="1925" xr:uid="{00000000-0005-0000-0000-000084070000}"/>
    <cellStyle name="_незавершенные капвложения_Таблица 7" xfId="1926" xr:uid="{00000000-0005-0000-0000-000085070000}"/>
    <cellStyle name="_обор. и линии" xfId="1927" xr:uid="{00000000-0005-0000-0000-000086070000}"/>
    <cellStyle name="_описание" xfId="1928" xr:uid="{00000000-0005-0000-0000-000087070000}"/>
    <cellStyle name="_ОФИСЫ и ТОРГ ОФИСН" xfId="1929" xr:uid="{00000000-0005-0000-0000-000088070000}"/>
    <cellStyle name="_Оценка Камчатскэнерго" xfId="1930" xr:uid="{00000000-0005-0000-0000-000089070000}"/>
    <cellStyle name="_Оценка ПЭМЗ" xfId="1931" xr:uid="{00000000-0005-0000-0000-00008A070000}"/>
    <cellStyle name="_Пакет №1 (Coal)" xfId="1932" xr:uid="{00000000-0005-0000-0000-00008B070000}"/>
    <cellStyle name="_Пакет ГОКи" xfId="1933" xr:uid="{00000000-0005-0000-0000-00008C070000}"/>
    <cellStyle name="_Пакет по МП" xfId="1934" xr:uid="{00000000-0005-0000-0000-00008D070000}"/>
    <cellStyle name="_Плановая протяженность Января" xfId="1935" xr:uid="{00000000-0005-0000-0000-00008E070000}"/>
    <cellStyle name="_Презентация бюджета 2006" xfId="1936" xr:uid="{00000000-0005-0000-0000-00008F070000}"/>
    <cellStyle name="_Приложение 5 Доходный подход Ивановское ППЖТ №1." xfId="1937" xr:uid="{00000000-0005-0000-0000-000090070000}"/>
    <cellStyle name="_Прогноз на 2 полугодие 2007" xfId="1938" xr:uid="{00000000-0005-0000-0000-000091070000}"/>
    <cellStyle name="_Прогноз освоения'05 ЗСМК (2005.11.02)ЕХ" xfId="1939" xr:uid="{00000000-0005-0000-0000-000092070000}"/>
    <cellStyle name="_Прогноз_2008_10_v2_131207" xfId="1940" xr:uid="{00000000-0005-0000-0000-000093070000}"/>
    <cellStyle name="_Производств-е показатели ЮНГ на 2005 на 49700 для согласования" xfId="1941" xr:uid="{00000000-0005-0000-0000-000094070000}"/>
    <cellStyle name="_расчет" xfId="1942" xr:uid="{00000000-0005-0000-0000-000095070000}"/>
    <cellStyle name="_расчет 1 апреля только выкуп" xfId="1943" xr:uid="{00000000-0005-0000-0000-000096070000}"/>
    <cellStyle name="_Расчет ВВ подстанций" xfId="1944" xr:uid="{00000000-0005-0000-0000-000097070000}"/>
    <cellStyle name="_Расчет ВЛ таб.формата 12 рыба" xfId="1945" xr:uid="{00000000-0005-0000-0000-000098070000}"/>
    <cellStyle name="_расчет Дальгипротранс last" xfId="1946" xr:uid="{00000000-0005-0000-0000-000099070000}"/>
    <cellStyle name="_Расчет доходник СИАТ" xfId="1947" xr:uid="{00000000-0005-0000-0000-00009A070000}"/>
    <cellStyle name="_Расчет Дунайский 34" xfId="1948" xr:uid="{00000000-0005-0000-0000-00009B070000}"/>
    <cellStyle name="_Расчет здания фермы" xfId="1949" xr:uid="{00000000-0005-0000-0000-00009C070000}"/>
    <cellStyle name="_Расчет Калининград" xfId="1950" xr:uid="{00000000-0005-0000-0000-00009D070000}"/>
    <cellStyle name="_расчет кузнечный" xfId="1951" xr:uid="{00000000-0005-0000-0000-00009E070000}"/>
    <cellStyle name="_расчет Лодейное УЭК" xfId="1952" xr:uid="{00000000-0005-0000-0000-00009F070000}"/>
    <cellStyle name="_расчет недвижка развалюха" xfId="1953" xr:uid="{00000000-0005-0000-0000-0000A0070000}"/>
    <cellStyle name="_Расчет Турис" xfId="1954" xr:uid="{00000000-0005-0000-0000-0000A1070000}"/>
    <cellStyle name="_Расчет, пр.Стачек" xfId="1955" xr:uid="{00000000-0005-0000-0000-0000A2070000}"/>
    <cellStyle name="_расчет." xfId="1956" xr:uid="{00000000-0005-0000-0000-0000A3070000}"/>
    <cellStyle name="_расчет_ДОЦ" xfId="1957" xr:uid="{00000000-0005-0000-0000-0000A4070000}"/>
    <cellStyle name="_расчет_ЛККЗ" xfId="1958" xr:uid="{00000000-0005-0000-0000-0000A5070000}"/>
    <cellStyle name="_РасчетЗС15.10.2001гxls_НГДО-2002-2кв 1кристина_Downstream-LNB-II 2003" xfId="1959" xr:uid="{00000000-0005-0000-0000-0000A6070000}"/>
    <cellStyle name="_РасчетЗС15.10.2001гxls_НГДО-2002-2кв2" xfId="1960" xr:uid="{00000000-0005-0000-0000-0000A7070000}"/>
    <cellStyle name="_РасчетЗС15.10.2001гxls_НГДО-2002-2кв2_Downstream-LNB-II 2003" xfId="1961" xr:uid="{00000000-0005-0000-0000-0000A8070000}"/>
    <cellStyle name="_РасчетЗС15.10.2001гxls_НГДО-2002-3кв(нов)-4" xfId="1962" xr:uid="{00000000-0005-0000-0000-0000A9070000}"/>
    <cellStyle name="_РасчетЗС15.10.2001гxls_НГДО-2002-3кв(нов)-4_Downstream-LNB-II 2003" xfId="1963" xr:uid="{00000000-0005-0000-0000-0000AA070000}"/>
    <cellStyle name="_РасчетЗС15.10.2001гxls_ЦДУ1полугодие2002г" xfId="1964" xr:uid="{00000000-0005-0000-0000-0000AB070000}"/>
    <cellStyle name="_РасчетЗС15.10.2001гxls_ЦДУ1полугодие2002г_Downstream-LNB-II 2003" xfId="1965" xr:uid="{00000000-0005-0000-0000-0000AC070000}"/>
    <cellStyle name="_расчеты по Хабаровску(исправления)" xfId="1966" xr:uid="{00000000-0005-0000-0000-0000AD070000}"/>
    <cellStyle name="_расчеты_Дзержинск" xfId="1967" xr:uid="{00000000-0005-0000-0000-0000AE070000}"/>
    <cellStyle name="_Расчеты_Елец" xfId="1968" xr:uid="{00000000-0005-0000-0000-0000AF070000}"/>
    <cellStyle name="_расшифровка запасов_Таблица 8" xfId="1969" xr:uid="{00000000-0005-0000-0000-0000B0070000}"/>
    <cellStyle name="_Ремонты_оценка_бизнеса" xfId="1970" xr:uid="{00000000-0005-0000-0000-0000B1070000}"/>
    <cellStyle name="_Р-т" xfId="1971" xr:uid="{00000000-0005-0000-0000-0000B2070000}"/>
    <cellStyle name="_Самара_расчеты2" xfId="1972" xr:uid="{00000000-0005-0000-0000-0000B3070000}"/>
    <cellStyle name="_СВОД.оконч" xfId="1973" xr:uid="{00000000-0005-0000-0000-0000B4070000}"/>
    <cellStyle name="_Сергееву_тех х-ки_18.11" xfId="1974" xr:uid="{00000000-0005-0000-0000-0000B5070000}"/>
    <cellStyle name="_слайд КВ 2006" xfId="1975" xr:uid="{00000000-0005-0000-0000-0000B6070000}"/>
    <cellStyle name="_Смета затрат по прочим обществам" xfId="1976" xr:uid="{00000000-0005-0000-0000-0000B7070000}"/>
    <cellStyle name="_Смета затрат по прочим обществам_Downstream-LNB-II 2003" xfId="1977" xr:uid="{00000000-0005-0000-0000-0000B8070000}"/>
    <cellStyle name="_Список оборудования к оценке Окна Чесмы" xfId="1978" xr:uid="{00000000-0005-0000-0000-0000B9070000}"/>
    <cellStyle name="_Сравнительный Подход ит 1" xfId="1979" xr:uid="{00000000-0005-0000-0000-0000BA070000}"/>
    <cellStyle name="_Сравнительный Подход Итоговый файл" xfId="1980" xr:uid="{00000000-0005-0000-0000-0000BB070000}"/>
    <cellStyle name="_Сравнительный подход новый" xfId="1981" xr:uid="{00000000-0005-0000-0000-0000BC070000}"/>
    <cellStyle name="_Степень контроля" xfId="1982" xr:uid="{00000000-0005-0000-0000-0000BD070000}"/>
    <cellStyle name="_Сценарные условия 04-06 гг6" xfId="1983" xr:uid="{00000000-0005-0000-0000-0000BE070000}"/>
    <cellStyle name="_так лучше знак вопроса" xfId="1984" xr:uid="{00000000-0005-0000-0000-0000BF070000}"/>
    <cellStyle name="_транс налог" xfId="1985" xr:uid="{00000000-0005-0000-0000-0000C0070000}"/>
    <cellStyle name="_ТЭЦ ППГХО" xfId="1986" xr:uid="{00000000-0005-0000-0000-0000C1070000}"/>
    <cellStyle name="_Узлы учета_10.08" xfId="1987" xr:uid="{00000000-0005-0000-0000-0000C2070000}"/>
    <cellStyle name="_Ф1_ РЖДП _1кв_2007" xfId="1988" xr:uid="{00000000-0005-0000-0000-0000C3070000}"/>
    <cellStyle name="_Ф1_ РЖДП _2кв_2007" xfId="1989" xr:uid="{00000000-0005-0000-0000-0000C4070000}"/>
    <cellStyle name="_Ф2_ РЖДП _1кв_2007" xfId="1990" xr:uid="{00000000-0005-0000-0000-0000C5070000}"/>
    <cellStyle name="_Ф2_ РЖДП _2кв_2007" xfId="1991" xr:uid="{00000000-0005-0000-0000-0000C6070000}"/>
    <cellStyle name="_Финанализ" xfId="1992" xr:uid="{00000000-0005-0000-0000-0000C7070000}"/>
    <cellStyle name="_ФОНТАНКА СРАВНИТЕЛЬНЫЙ" xfId="1993" xr:uid="{00000000-0005-0000-0000-0000C8070000}"/>
    <cellStyle name="_ФОРМА" xfId="1994" xr:uid="{00000000-0005-0000-0000-0000C9070000}"/>
    <cellStyle name="_форма 14- 2003г" xfId="1995" xr:uid="{00000000-0005-0000-0000-0000CA070000}"/>
    <cellStyle name="_форма 14,1- 2003г" xfId="1996" xr:uid="{00000000-0005-0000-0000-0000CB070000}"/>
    <cellStyle name="_форма 18 20" xfId="1997" xr:uid="{00000000-0005-0000-0000-0000CC070000}"/>
    <cellStyle name="_форма 18- 2003г" xfId="1998" xr:uid="{00000000-0005-0000-0000-0000CD070000}"/>
    <cellStyle name="_форма 21 18К1 для доч пп Пермнефть" xfId="1999" xr:uid="{00000000-0005-0000-0000-0000CE070000}"/>
    <cellStyle name="_форма 21 18К1 для доч пп Пермнефть_Downstream-LNB-II 2003" xfId="2000" xr:uid="{00000000-0005-0000-0000-0000CF070000}"/>
    <cellStyle name="_форма 21 18К1 для доч пп Пермнефть_Источники-2002(1кв)" xfId="2001" xr:uid="{00000000-0005-0000-0000-0000D0070000}"/>
    <cellStyle name="_форма 21 18К1 для доч пп Пермнефть_Источники-2002(1кв)_Downstream-LNB-II 2003" xfId="2002" xr:uid="{00000000-0005-0000-0000-0000D1070000}"/>
    <cellStyle name="_форма 21 18К1 для доч пп Пермнефть_НГДО-2002-2кв 1кристина" xfId="2003" xr:uid="{00000000-0005-0000-0000-0000D2070000}"/>
    <cellStyle name="_форма 21 18К1 для доч пп Пермнефть_НГДО-2002-2кв 1кристина_Downstream-LNB-II 2003" xfId="2004" xr:uid="{00000000-0005-0000-0000-0000D3070000}"/>
    <cellStyle name="_форма 21 18К1 для доч пп Пермнефть_НГДО-2002-2кв2" xfId="2005" xr:uid="{00000000-0005-0000-0000-0000D4070000}"/>
    <cellStyle name="_форма 21 18К1 для доч пп Пермнефть_НГДО-2002-2кв2_Downstream-LNB-II 2003" xfId="2006" xr:uid="{00000000-0005-0000-0000-0000D5070000}"/>
    <cellStyle name="_форма 21 18К1 для доч пп Пермнефть_НГДО-2002-3кв(нов)-4" xfId="2007" xr:uid="{00000000-0005-0000-0000-0000D6070000}"/>
    <cellStyle name="_форма 21 18К1 для доч пп Пермнефть_НГДО-2002-3кв(нов)-4_Downstream-LNB-II 2003" xfId="2008" xr:uid="{00000000-0005-0000-0000-0000D7070000}"/>
    <cellStyle name="_форма 21 18К1 для доч пп Пермнефть_ПроектЗС-2003г(дляЗС)18.10.2002г" xfId="2009" xr:uid="{00000000-0005-0000-0000-0000D8070000}"/>
    <cellStyle name="_форма 21 18К1 для доч пп Пермнефть_Сентябрь-Люба" xfId="2010" xr:uid="{00000000-0005-0000-0000-0000D9070000}"/>
    <cellStyle name="_форма 21 18К1 для доч пп Пермнефть_Ф 51" xfId="2011" xr:uid="{00000000-0005-0000-0000-0000DA070000}"/>
    <cellStyle name="_форма 21 18К1 для доч пп Пермнефть_Ф 51 (по регламенту)" xfId="2012" xr:uid="{00000000-0005-0000-0000-0000DB070000}"/>
    <cellStyle name="_форма 21 18К1 для доч пп Пермнефть_Ф 511" xfId="2013" xr:uid="{00000000-0005-0000-0000-0000DC070000}"/>
    <cellStyle name="_форма 21 18К1 для доч пп Пермнефть_ф.51 ноябрь 2002 г." xfId="2014" xr:uid="{00000000-0005-0000-0000-0000DD070000}"/>
    <cellStyle name="_форма 21 18К1 для доч пп Пермнефть_Ф_14-_2003_Л" xfId="2015" xr:uid="{00000000-0005-0000-0000-0000DE070000}"/>
    <cellStyle name="_форма 21 18К1 для доч пп Пермнефть_Ф_18_2003_Л" xfId="2016" xr:uid="{00000000-0005-0000-0000-0000DF070000}"/>
    <cellStyle name="_форма 21 18К1 для доч пп Пермнефть_Ф_20-_2003_Л" xfId="2017" xr:uid="{00000000-0005-0000-0000-0000E0070000}"/>
    <cellStyle name="_форма 21 18К1 для доч пп Пермнефть_Ф_21 НГДО 2003_Л" xfId="2018" xr:uid="{00000000-0005-0000-0000-0000E1070000}"/>
    <cellStyle name="_форма 21 18К1 для доч пп Пермнефть_Ф_21 С_ 2003_Л" xfId="2019" xr:uid="{00000000-0005-0000-0000-0000E2070000}"/>
    <cellStyle name="_форма 21 18К1 для доч пп Пермнефть_Ф_31_2003_Л" xfId="2020" xr:uid="{00000000-0005-0000-0000-0000E3070000}"/>
    <cellStyle name="_форма 21 18К1 для доч пп Пермнефть_форма 14- 2003г" xfId="2021" xr:uid="{00000000-0005-0000-0000-0000E4070000}"/>
    <cellStyle name="_форма 21 18К1 для доч пп Пермнефть_форма 14- 2003г (после СД)." xfId="2022" xr:uid="{00000000-0005-0000-0000-0000E5070000}"/>
    <cellStyle name="_форма 21 18К1 для доч пп Пермнефть_Форма 14- для ГУКБЭПИ" xfId="2023" xr:uid="{00000000-0005-0000-0000-0000E6070000}"/>
    <cellStyle name="_форма 21 18К1 для доч пп Пермнефть_форма 14,1- 2003г" xfId="2024" xr:uid="{00000000-0005-0000-0000-0000E7070000}"/>
    <cellStyle name="_форма 21 18К1 для доч пп Пермнефть_форма 18- 2003г" xfId="2025" xr:uid="{00000000-0005-0000-0000-0000E8070000}"/>
    <cellStyle name="_форма 21 18К1 для доч пп Пермнефть_форма 20- 2003г" xfId="2026" xr:uid="{00000000-0005-0000-0000-0000E9070000}"/>
    <cellStyle name="_форма 21 18К1 для доч пп Пермнефть_форма 21 С- 2003г" xfId="2027" xr:uid="{00000000-0005-0000-0000-0000EA070000}"/>
    <cellStyle name="_форма 21 18К1 для доч пп Пермнефть_форма 21 С- 2003г(после СД)" xfId="2028" xr:uid="{00000000-0005-0000-0000-0000EB070000}"/>
    <cellStyle name="_форма 21 18К1 для доч пп Пермнефть_форма 21-НГДО 2003г" xfId="2029" xr:uid="{00000000-0005-0000-0000-0000EC070000}"/>
    <cellStyle name="_форма 21 18К1 для доч пп Пермнефть_форма 21-НГДО 2003г-1" xfId="2030" xr:uid="{00000000-0005-0000-0000-0000ED070000}"/>
    <cellStyle name="_форма 21 18К1 для доч пп Пермнефть_форма 21-НГДО 2003г-мой1" xfId="2031" xr:uid="{00000000-0005-0000-0000-0000EE070000}"/>
    <cellStyle name="_форма 21 18К1 для доч пп Пермнефть_форма 31- 2003г" xfId="2032" xr:uid="{00000000-0005-0000-0000-0000EF070000}"/>
    <cellStyle name="_форма 21 18К1 для доч пп Пермнефть_форма 51_Люба" xfId="2033" xr:uid="{00000000-0005-0000-0000-0000F0070000}"/>
    <cellStyle name="_форма 21 18К1 для доч пп Пермнефть_ФОРМЫ ГУКБЭПИ" xfId="2034" xr:uid="{00000000-0005-0000-0000-0000F1070000}"/>
    <cellStyle name="_форма 21 18К1 для доч пп Пермнефть_ФОРМЫ ГУКБЭПИ-04.07.03" xfId="2035" xr:uid="{00000000-0005-0000-0000-0000F2070000}"/>
    <cellStyle name="_форма 21 18К1 для доч пп Пермнефть_Формы для БК" xfId="2036" xr:uid="{00000000-0005-0000-0000-0000F3070000}"/>
    <cellStyle name="_форма 21 18К1 для доч пп Пермнефть_Формы для Вик. Андр" xfId="2037" xr:uid="{00000000-0005-0000-0000-0000F4070000}"/>
    <cellStyle name="_форма 21 18К1 для доч пп Пермнефть_ФОРМЫ_2003_ЗАО" xfId="2038" xr:uid="{00000000-0005-0000-0000-0000F5070000}"/>
    <cellStyle name="_форма 21 18К1 для доч пп Пермнефть_ФОРМЫ2003годНГДО" xfId="2039" xr:uid="{00000000-0005-0000-0000-0000F6070000}"/>
    <cellStyle name="_форма 21 18К1 для доч пп Пермнефть_ФОРМЫ2003годНК эконом8663" xfId="2040" xr:uid="{00000000-0005-0000-0000-0000F7070000}"/>
    <cellStyle name="_форма 21 18К1 для доч пп Пермнефть_ФОРМЫ2003годНК эконом8663 ( 170)" xfId="2041" xr:uid="{00000000-0005-0000-0000-0000F8070000}"/>
    <cellStyle name="_форма 21 С- 2003г" xfId="2042" xr:uid="{00000000-0005-0000-0000-0000F9070000}"/>
    <cellStyle name="_Форма 21.1" xfId="2043" xr:uid="{00000000-0005-0000-0000-0000FA070000}"/>
    <cellStyle name="_Форма 21.1_21-НГДО- год" xfId="2044" xr:uid="{00000000-0005-0000-0000-0000FB070000}"/>
    <cellStyle name="_Форма 21.1_ФОРМЫ ГУКБЭПИ" xfId="2045" xr:uid="{00000000-0005-0000-0000-0000FC070000}"/>
    <cellStyle name="_Форма 21.1_Формы для БК" xfId="2046" xr:uid="{00000000-0005-0000-0000-0000FD070000}"/>
    <cellStyle name="_форма 21-НГДО 2003г" xfId="2047" xr:uid="{00000000-0005-0000-0000-0000FE070000}"/>
    <cellStyle name="_форма 31- 2003г" xfId="2048" xr:uid="{00000000-0005-0000-0000-0000FF070000}"/>
    <cellStyle name="_Форма БД 2003" xfId="2049" xr:uid="{00000000-0005-0000-0000-000000080000}"/>
    <cellStyle name="_Форма исх." xfId="2050" xr:uid="{00000000-0005-0000-0000-000001080000}"/>
    <cellStyle name="_форма ЭП-НГДО к Реглам" xfId="2051" xr:uid="{00000000-0005-0000-0000-000002080000}"/>
    <cellStyle name="_ФОРМА_2002 ЗАО Пермь прогноз" xfId="2052" xr:uid="{00000000-0005-0000-0000-000003080000}"/>
    <cellStyle name="_ФОРМА_2002 ЗАО Пермь прогноз_Downstream-LNB-II 2003" xfId="2053" xr:uid="{00000000-0005-0000-0000-000004080000}"/>
    <cellStyle name="_ФОРМА_2003 2 кв  Хазар" xfId="2054" xr:uid="{00000000-0005-0000-0000-000005080000}"/>
    <cellStyle name="_ФОРМА_5 Формы документов по Врем.рег" xfId="2055" xr:uid="{00000000-0005-0000-0000-000006080000}"/>
    <cellStyle name="_ФОРМА_BUDGET_ ZAO 03_01.12.02испр_упр" xfId="2056" xr:uid="{00000000-0005-0000-0000-000007080000}"/>
    <cellStyle name="_ФОРМА_BUDGET_ ZAO 03_03.12.02испр_упр" xfId="2057" xr:uid="{00000000-0005-0000-0000-000008080000}"/>
    <cellStyle name="_ФОРМА_BUDGET_ ZAO 03_14.11.02_Вариант" xfId="2058" xr:uid="{00000000-0005-0000-0000-000009080000}"/>
    <cellStyle name="_ФОРМА_BUDGET_ ZAO 03_18.10.02_Вариант" xfId="2059" xr:uid="{00000000-0005-0000-0000-00000A080000}"/>
    <cellStyle name="_ФОРМА_BUDGET_ ZAO 03_19.11.02" xfId="2060" xr:uid="{00000000-0005-0000-0000-00000B080000}"/>
    <cellStyle name="_ФОРМА_BUDGET_ ZAO 03_21.11.02" xfId="2061" xr:uid="{00000000-0005-0000-0000-00000C080000}"/>
    <cellStyle name="_ФОРМА_BUDGET_ ZAO 03_22.10.02_Вариант" xfId="2062" xr:uid="{00000000-0005-0000-0000-00000D080000}"/>
    <cellStyle name="_ФОРМА_BUDGET_ ZAO 03_25.10.02_Вариант" xfId="2063" xr:uid="{00000000-0005-0000-0000-00000E080000}"/>
    <cellStyle name="_ФОРМА_BUDGET_FIN_IIkv_ 2002_Dtd=17,5(затарты 20% равномерно)" xfId="2064" xr:uid="{00000000-0005-0000-0000-00000F080000}"/>
    <cellStyle name="_ФОРМА_BUDGET_FIN_IIkv_ 2002_Dtd=17,5(затарты 20% равномерно)_показатели 1полугод_Кристине" xfId="2065" xr:uid="{00000000-0005-0000-0000-000010080000}"/>
    <cellStyle name="_ФОРМА_BUDGET_IIkv_ 2002_Dtd=17,5(с предл ПН)" xfId="2066" xr:uid="{00000000-0005-0000-0000-000011080000}"/>
    <cellStyle name="_ФОРМА_BUDGET_IIkv_ 2002_Dtd=17,5(с предл ПН)_показатели 1полугод_Кристине" xfId="2067" xr:uid="{00000000-0005-0000-0000-000012080000}"/>
    <cellStyle name="_ФОРМА_BUDGET_Ikv_ 2002_Dtd=19" xfId="2068" xr:uid="{00000000-0005-0000-0000-000013080000}"/>
    <cellStyle name="_ФОРМА_BUDGET_Ikv_ 2002_Dtd=19_показатели 1полугод_Кристине" xfId="2069" xr:uid="{00000000-0005-0000-0000-000014080000}"/>
    <cellStyle name="_ФОРМА_BUDGET_ZAO2002" xfId="2070" xr:uid="{00000000-0005-0000-0000-000015080000}"/>
    <cellStyle name="_ФОРМА_BUDGET_ZAO2002(I кв)" xfId="2071" xr:uid="{00000000-0005-0000-0000-000016080000}"/>
    <cellStyle name="_ФОРМА_BUDGET_ПН2002(2)" xfId="2072" xr:uid="{00000000-0005-0000-0000-000017080000}"/>
    <cellStyle name="_ФОРМА_BUDGET_ПН2002(2)_показатели 1полугод_Кристине" xfId="2073" xr:uid="{00000000-0005-0000-0000-000018080000}"/>
    <cellStyle name="_ФОРМА_BUDGET_ъбп2002" xfId="2074" xr:uid="{00000000-0005-0000-0000-000019080000}"/>
    <cellStyle name="_ФОРМА_Downstream-LNB-II 2003" xfId="2075" xr:uid="{00000000-0005-0000-0000-00001A080000}"/>
    <cellStyle name="_ФОРМА_LUKOIL forms 2003 LOHL consolidated v5 16 oct 2002" xfId="2076" xr:uid="{00000000-0005-0000-0000-00001B080000}"/>
    <cellStyle name="_ФОРМА_АГДгод03" xfId="2077" xr:uid="{00000000-0005-0000-0000-00001C080000}"/>
    <cellStyle name="_ФОРМА_Бюд.2002г энон.план(ожид)" xfId="2078" xr:uid="{00000000-0005-0000-0000-00001D080000}"/>
    <cellStyle name="_ФОРМА_Бюд.2003г энон.план." xfId="2079" xr:uid="{00000000-0005-0000-0000-00001E080000}"/>
    <cellStyle name="_ФОРМА_Бюд.2003г энон.план.(инвест.3925,2)" xfId="2080" xr:uid="{00000000-0005-0000-0000-00001F080000}"/>
    <cellStyle name="_ФОРМА_БЮДЖЕТ на ноябрь" xfId="2081" xr:uid="{00000000-0005-0000-0000-000020080000}"/>
    <cellStyle name="_ФОРМА_БЮДЖЕТ-ЗС-2003год-44680Лена" xfId="2082" xr:uid="{00000000-0005-0000-0000-000021080000}"/>
    <cellStyle name="_ФОРМА_БюдЗС-2002год-4кв" xfId="2083" xr:uid="{00000000-0005-0000-0000-000022080000}"/>
    <cellStyle name="_ФОРМА_жптнщ(ыeтбк)2002-29.10.2001З" xfId="2084" xr:uid="{00000000-0005-0000-0000-000023080000}"/>
    <cellStyle name="_ФОРМА_Источники-2002(1кв)" xfId="2085" xr:uid="{00000000-0005-0000-0000-000024080000}"/>
    <cellStyle name="_ФОРМА_Источники-2002(1кв)_Downstream-LNB-II 2003" xfId="2086" xr:uid="{00000000-0005-0000-0000-000025080000}"/>
    <cellStyle name="_ФОРМА_Итоги 2002г-(ожид.) 30.01.03г." xfId="2087" xr:uid="{00000000-0005-0000-0000-000026080000}"/>
    <cellStyle name="_ФОРМА_Книга1" xfId="2088" xr:uid="{00000000-0005-0000-0000-000027080000}"/>
    <cellStyle name="_ФОРМА_Книга2" xfId="2089" xr:uid="{00000000-0005-0000-0000-000028080000}"/>
    <cellStyle name="_ФОРМА_Книга23" xfId="2090" xr:uid="{00000000-0005-0000-0000-000029080000}"/>
    <cellStyle name="_ФОРМА_Книга3" xfId="2091" xr:uid="{00000000-0005-0000-0000-00002A080000}"/>
    <cellStyle name="_ФОРМА_ЛУКОЙЛ_Бюджет-2003_3008" xfId="2092" xr:uid="{00000000-0005-0000-0000-00002B080000}"/>
    <cellStyle name="_ФОРМА_НВгод03" xfId="2093" xr:uid="{00000000-0005-0000-0000-00002C080000}"/>
    <cellStyle name="_ФОРМА_НГДО-2002-2кв 1" xfId="2094" xr:uid="{00000000-0005-0000-0000-00002D080000}"/>
    <cellStyle name="_ФОРМА_НГДО-2002-2кв 1кристина" xfId="2095" xr:uid="{00000000-0005-0000-0000-00002E080000}"/>
    <cellStyle name="_ФОРМА_НГДО-2002-2кв 1кристина_Downstream-LNB-II 2003" xfId="2096" xr:uid="{00000000-0005-0000-0000-00002F080000}"/>
    <cellStyle name="_ФОРМА_НГДО-2002-2кв-11" xfId="2097" xr:uid="{00000000-0005-0000-0000-000030080000}"/>
    <cellStyle name="_ФОРМА_НГДО-2002-2кв2" xfId="2098" xr:uid="{00000000-0005-0000-0000-000031080000}"/>
    <cellStyle name="_ФОРМА_НГДО-2002-2кв2_Downstream-LNB-II 2003" xfId="2099" xr:uid="{00000000-0005-0000-0000-000032080000}"/>
    <cellStyle name="_ФОРМА_НГДО-2002-3кв" xfId="2100" xr:uid="{00000000-0005-0000-0000-000033080000}"/>
    <cellStyle name="_ФОРМА_НГДО-2002-3кв(нов)-4" xfId="2101" xr:uid="{00000000-0005-0000-0000-000034080000}"/>
    <cellStyle name="_ФОРМА_НГДО-2002-3кв(нов)-4_Downstream-LNB-II 2003" xfId="2102" xr:uid="{00000000-0005-0000-0000-000035080000}"/>
    <cellStyle name="_ФОРМА_НГДО-2002-4кв" xfId="2103" xr:uid="{00000000-0005-0000-0000-000036080000}"/>
    <cellStyle name="_ФОРМА_НГДО-2002-расчет2002-СнижДобычи" xfId="2104" xr:uid="{00000000-0005-0000-0000-000037080000}"/>
    <cellStyle name="_ФОРМА_новая форма 14- 2003г" xfId="2105" xr:uid="{00000000-0005-0000-0000-000038080000}"/>
    <cellStyle name="_ФОРМА_новая форма 21 С- 2003г" xfId="2106" xr:uid="{00000000-0005-0000-0000-000039080000}"/>
    <cellStyle name="_ФОРМА_новая форма 21-НГДО" xfId="2107" xr:uid="{00000000-0005-0000-0000-00003A080000}"/>
    <cellStyle name="_ФОРМА_новая форма по НГДО" xfId="2108" xr:uid="{00000000-0005-0000-0000-00003B080000}"/>
    <cellStyle name="_ФОРМА_показатели 1полугод_Кристине" xfId="2109" xr:uid="{00000000-0005-0000-0000-00003C080000}"/>
    <cellStyle name="_ФОРМА_показатели к 3 кв ЗАО" xfId="2110" xr:uid="{00000000-0005-0000-0000-00003D080000}"/>
    <cellStyle name="_ФОРМА_показатели к 3 кв ЗАО_показатели 1полугод_Кристине" xfId="2111" xr:uid="{00000000-0005-0000-0000-00003E080000}"/>
    <cellStyle name="_ФОРМА_ПредложенияЗСна2003год" xfId="2112" xr:uid="{00000000-0005-0000-0000-00003F080000}"/>
    <cellStyle name="_ФОРМА_ПроектЗС-2003г(дляЗС)18.10.2002г" xfId="2113" xr:uid="{00000000-0005-0000-0000-000040080000}"/>
    <cellStyle name="_ФОРМА_Сентябрь-Люба" xfId="2114" xr:uid="{00000000-0005-0000-0000-000041080000}"/>
    <cellStyle name="_ФОРМА_Ф 51" xfId="2115" xr:uid="{00000000-0005-0000-0000-000042080000}"/>
    <cellStyle name="_ФОРМА_Ф 51 (по регламенту)" xfId="2116" xr:uid="{00000000-0005-0000-0000-000043080000}"/>
    <cellStyle name="_ФОРМА_Ф 511" xfId="2117" xr:uid="{00000000-0005-0000-0000-000044080000}"/>
    <cellStyle name="_ФОРМА_ф.51 ноябрь 2002 г." xfId="2118" xr:uid="{00000000-0005-0000-0000-000045080000}"/>
    <cellStyle name="_ФОРМА_Ф_14-_2003_Л" xfId="2119" xr:uid="{00000000-0005-0000-0000-000046080000}"/>
    <cellStyle name="_ФОРМА_Ф_18_2003_Л" xfId="2120" xr:uid="{00000000-0005-0000-0000-000047080000}"/>
    <cellStyle name="_ФОРМА_Ф_20-_2003_Л" xfId="2121" xr:uid="{00000000-0005-0000-0000-000048080000}"/>
    <cellStyle name="_ФОРМА_Ф_21 НГДО 2003_Л" xfId="2122" xr:uid="{00000000-0005-0000-0000-000049080000}"/>
    <cellStyle name="_ФОРМА_Ф_21 С_ 2003_Л" xfId="2123" xr:uid="{00000000-0005-0000-0000-00004A080000}"/>
    <cellStyle name="_ФОРМА_Ф_31_2003_Л" xfId="2124" xr:uid="{00000000-0005-0000-0000-00004B080000}"/>
    <cellStyle name="_ФОРМА_форма 14- 2003г" xfId="2125" xr:uid="{00000000-0005-0000-0000-00004C080000}"/>
    <cellStyle name="_ФОРМА_форма 14- 2003г (после СД)." xfId="2126" xr:uid="{00000000-0005-0000-0000-00004D080000}"/>
    <cellStyle name="_ФОРМА_Форма 14- для ГУКБЭПИ" xfId="2127" xr:uid="{00000000-0005-0000-0000-00004E080000}"/>
    <cellStyle name="_ФОРМА_форма 14,1- 2003г" xfId="2128" xr:uid="{00000000-0005-0000-0000-00004F080000}"/>
    <cellStyle name="_ФОРМА_форма 20- 2003г" xfId="2129" xr:uid="{00000000-0005-0000-0000-000050080000}"/>
    <cellStyle name="_ФОРМА_форма 21 С- 2003г" xfId="2130" xr:uid="{00000000-0005-0000-0000-000051080000}"/>
    <cellStyle name="_ФОРМА_форма 21 С- 2003г(после СД)" xfId="2131" xr:uid="{00000000-0005-0000-0000-000052080000}"/>
    <cellStyle name="_ФОРМА_форма 21-НГДО 2003г" xfId="2132" xr:uid="{00000000-0005-0000-0000-000053080000}"/>
    <cellStyle name="_ФОРМА_форма 21-НГДО 2003г-1" xfId="2133" xr:uid="{00000000-0005-0000-0000-000054080000}"/>
    <cellStyle name="_ФОРМА_форма 21-НГДО 2003г-мой1" xfId="2134" xr:uid="{00000000-0005-0000-0000-000055080000}"/>
    <cellStyle name="_ФОРМА_форма 31- 2003г" xfId="2135" xr:uid="{00000000-0005-0000-0000-000056080000}"/>
    <cellStyle name="_ФОРМА_форма 51_Люба" xfId="2136" xr:uid="{00000000-0005-0000-0000-000057080000}"/>
    <cellStyle name="_ФОРМА_ФОРМЫ ГУКБЭПИ" xfId="2137" xr:uid="{00000000-0005-0000-0000-000058080000}"/>
    <cellStyle name="_ФОРМА_ФОРМЫ ГУКБЭПИ-04.07.03" xfId="2138" xr:uid="{00000000-0005-0000-0000-000059080000}"/>
    <cellStyle name="_ФОРМА_Формы для БК" xfId="2139" xr:uid="{00000000-0005-0000-0000-00005A080000}"/>
    <cellStyle name="_ФОРМА_Формы для Вик. Андр" xfId="2140" xr:uid="{00000000-0005-0000-0000-00005B080000}"/>
    <cellStyle name="_ФОРМА_ФОРМЫ_2003_ЗАО" xfId="2141" xr:uid="{00000000-0005-0000-0000-00005C080000}"/>
    <cellStyle name="_ФОРМА_ФОРМЫ2003годНГДО" xfId="2142" xr:uid="{00000000-0005-0000-0000-00005D080000}"/>
    <cellStyle name="_ФОРМА_ФОРМЫ2003годНК эконом8663" xfId="2143" xr:uid="{00000000-0005-0000-0000-00005E080000}"/>
    <cellStyle name="_ФОРМА_ФОРМЫ2003годНК эконом8663 ( 170)" xfId="2144" xr:uid="{00000000-0005-0000-0000-00005F080000}"/>
    <cellStyle name="_Формуляры форм ручного ввода" xfId="2145" xr:uid="{00000000-0005-0000-0000-000060080000}"/>
    <cellStyle name="_Формы - утверждено на СД" xfId="2146" xr:uid="{00000000-0005-0000-0000-000061080000}"/>
    <cellStyle name="_Формы 2 уровня ЗСМК баз." xfId="2147" xr:uid="{00000000-0005-0000-0000-000062080000}"/>
    <cellStyle name="_Формы 2 уровня ЗСМК баз.15.11 от Паньшина." xfId="2148" xr:uid="{00000000-0005-0000-0000-000063080000}"/>
    <cellStyle name="_Формы 2 уровня(баз)" xfId="2149" xr:uid="{00000000-0005-0000-0000-000064080000}"/>
    <cellStyle name="_Формы 2 уровня(баз)СД" xfId="2150" xr:uid="{00000000-0005-0000-0000-000065080000}"/>
    <cellStyle name="_ФОРМЫ ГУКБЭПИ" xfId="2151" xr:uid="{00000000-0005-0000-0000-000066080000}"/>
    <cellStyle name="_Формы для БК" xfId="2152" xr:uid="{00000000-0005-0000-0000-000067080000}"/>
    <cellStyle name="_формы ЭП-НГДО(ГПЗ) к РЕГЛАМЕНТУ" xfId="2153" xr:uid="{00000000-0005-0000-0000-000068080000}"/>
    <cellStyle name="_ФОРМЫ_2003_ЗАО" xfId="2154" xr:uid="{00000000-0005-0000-0000-000069080000}"/>
    <cellStyle name="_ФОРМЫ2003год_для ЗАО" xfId="2155" xr:uid="{00000000-0005-0000-0000-00006A080000}"/>
    <cellStyle name="_ФОРМЫ2003годНГДО" xfId="2156" xr:uid="{00000000-0005-0000-0000-00006B080000}"/>
    <cellStyle name="_ФОРМЫ2003годНК эконом8646_300902_ИСПР" xfId="2157" xr:uid="{00000000-0005-0000-0000-00006C080000}"/>
    <cellStyle name="_ФОРМЫ2003годНК эконом8663" xfId="2158" xr:uid="{00000000-0005-0000-0000-00006D080000}"/>
    <cellStyle name="_ФОРМЫ2003годНК эконом8663 ( 170)" xfId="2159" xr:uid="{00000000-0005-0000-0000-00006E080000}"/>
    <cellStyle name="_ФФОРМА 51" xfId="2160" xr:uid="{00000000-0005-0000-0000-00006F080000}"/>
    <cellStyle name="_ЦДУ1полугодие2002г" xfId="2161" xr:uid="{00000000-0005-0000-0000-000070080000}"/>
    <cellStyle name="_ЦДУ1полугодие2002г_БЮДЖЕТ-ЗС-2003год-44680Лена" xfId="2162" xr:uid="{00000000-0005-0000-0000-000071080000}"/>
    <cellStyle name="_ЦДУ1полугодие2002г_ПроектЗС-2003г(дляЗС)18.10.2002г" xfId="2163" xr:uid="{00000000-0005-0000-0000-000072080000}"/>
    <cellStyle name="_ЦДУ1полугодие2002г_ф.51 ноябрь 2002 г." xfId="2164" xr:uid="{00000000-0005-0000-0000-000073080000}"/>
    <cellStyle name="_ЦДУ1полугодие2002г_форма 21 С- 2003г" xfId="2165" xr:uid="{00000000-0005-0000-0000-000074080000}"/>
    <cellStyle name="_ЦДУ1полугодие2002г_форма 21 С- 2003г(после СД)" xfId="2166" xr:uid="{00000000-0005-0000-0000-000075080000}"/>
    <cellStyle name="_Экономические формы1" xfId="2167" xr:uid="{00000000-0005-0000-0000-000076080000}"/>
    <cellStyle name="‘’ђ’ћ’—…’" xfId="2168" xr:uid="{00000000-0005-0000-0000-000077080000}"/>
    <cellStyle name="’Ê‰Ý [0.00]_INVDEC" xfId="2169" xr:uid="{00000000-0005-0000-0000-000078080000}"/>
    <cellStyle name="’Ê‰Ý_INVDEC" xfId="2170" xr:uid="{00000000-0005-0000-0000-000079080000}"/>
    <cellStyle name="”?ќђќ‘ћ‚›‰" xfId="2171" xr:uid="{00000000-0005-0000-0000-00007A080000}"/>
    <cellStyle name="”?љ‘?ђћ‚ђќќ›‰" xfId="2172" xr:uid="{00000000-0005-0000-0000-00007B080000}"/>
    <cellStyle name="”€ќђќ‘ћ‚›‰" xfId="2173" xr:uid="{00000000-0005-0000-0000-00007C080000}"/>
    <cellStyle name="”€љ‘€ђћ‚ђќќ›‰" xfId="2174" xr:uid="{00000000-0005-0000-0000-00007D080000}"/>
    <cellStyle name="”ќђќ‘ћ‚›‰" xfId="2175" xr:uid="{00000000-0005-0000-0000-00007E080000}"/>
    <cellStyle name="”љ‘ђћ‚ђќќ›‰" xfId="2176" xr:uid="{00000000-0005-0000-0000-00007F080000}"/>
    <cellStyle name="„…ќ…†ќ›‰" xfId="2177" xr:uid="{00000000-0005-0000-0000-000080080000}"/>
    <cellStyle name="„ђ’ђ" xfId="2178" xr:uid="{00000000-0005-0000-0000-000081080000}"/>
    <cellStyle name="€’ћѓћ‚›‰" xfId="2179" xr:uid="{00000000-0005-0000-0000-000082080000}"/>
    <cellStyle name="&lt;Default Style&gt;" xfId="2180" xr:uid="{00000000-0005-0000-0000-000083080000}"/>
    <cellStyle name="=C:\WINNT35\SYSTEM32\COMMAND.COM" xfId="2181" xr:uid="{00000000-0005-0000-0000-000084080000}"/>
    <cellStyle name="‡ђѓћ‹ћ‚ћљ1" xfId="2182" xr:uid="{00000000-0005-0000-0000-000085080000}"/>
    <cellStyle name="‡ђѓћ‹ћ‚ћљ2" xfId="2183" xr:uid="{00000000-0005-0000-0000-000086080000}"/>
    <cellStyle name="•\¦Ï‚Ý‚ÌƒnƒCƒp[ƒŠƒ“ƒN" xfId="2184" xr:uid="{00000000-0005-0000-0000-000087080000}"/>
    <cellStyle name="•W_Feb98" xfId="2185" xr:uid="{00000000-0005-0000-0000-000088080000}"/>
    <cellStyle name="’ћѓћ‚›‰" xfId="2186" xr:uid="{00000000-0005-0000-0000-000089080000}"/>
    <cellStyle name="0,00;0;" xfId="2187" xr:uid="{00000000-0005-0000-0000-00008A080000}"/>
    <cellStyle name="'000" xfId="2188" xr:uid="{00000000-0005-0000-0000-00008B080000}"/>
    <cellStyle name="1decimal" xfId="2189" xr:uid="{00000000-0005-0000-0000-00008C080000}"/>
    <cellStyle name="1Normal" xfId="2190" xr:uid="{00000000-0005-0000-0000-00008D080000}"/>
    <cellStyle name="1Outputbox1" xfId="2191" xr:uid="{00000000-0005-0000-0000-00008E080000}"/>
    <cellStyle name="1Outputbox2" xfId="2192" xr:uid="{00000000-0005-0000-0000-00008F080000}"/>
    <cellStyle name="1Outputheader" xfId="2193" xr:uid="{00000000-0005-0000-0000-000090080000}"/>
    <cellStyle name="1Outputheader2" xfId="2194" xr:uid="{00000000-0005-0000-0000-000091080000}"/>
    <cellStyle name="1Outputsubtitle" xfId="2195" xr:uid="{00000000-0005-0000-0000-000092080000}"/>
    <cellStyle name="1Outputtitle" xfId="2196" xr:uid="{00000000-0005-0000-0000-000093080000}"/>
    <cellStyle name="1Profileheader" xfId="2197" xr:uid="{00000000-0005-0000-0000-000094080000}"/>
    <cellStyle name="1Profilelowerbox" xfId="2198" xr:uid="{00000000-0005-0000-0000-000095080000}"/>
    <cellStyle name="1Profilesubheader" xfId="2199" xr:uid="{00000000-0005-0000-0000-000096080000}"/>
    <cellStyle name="1Profiletitle" xfId="2200" xr:uid="{00000000-0005-0000-0000-000097080000}"/>
    <cellStyle name="1Profiletopbox" xfId="2201" xr:uid="{00000000-0005-0000-0000-000098080000}"/>
    <cellStyle name="20% - Accent1" xfId="2202" xr:uid="{00000000-0005-0000-0000-000099080000}"/>
    <cellStyle name="20% - Accent1 2" xfId="2203" xr:uid="{00000000-0005-0000-0000-00009A080000}"/>
    <cellStyle name="20% - Accent2" xfId="2204" xr:uid="{00000000-0005-0000-0000-00009B080000}"/>
    <cellStyle name="20% - Accent2 2" xfId="2205" xr:uid="{00000000-0005-0000-0000-00009C080000}"/>
    <cellStyle name="20% - Accent3" xfId="2206" xr:uid="{00000000-0005-0000-0000-00009D080000}"/>
    <cellStyle name="20% - Accent3 2" xfId="2207" xr:uid="{00000000-0005-0000-0000-00009E080000}"/>
    <cellStyle name="20% - Accent4" xfId="2208" xr:uid="{00000000-0005-0000-0000-00009F080000}"/>
    <cellStyle name="20% - Accent4 2" xfId="2209" xr:uid="{00000000-0005-0000-0000-0000A0080000}"/>
    <cellStyle name="20% - Accent5" xfId="2210" xr:uid="{00000000-0005-0000-0000-0000A1080000}"/>
    <cellStyle name="20% - Accent5 2" xfId="2211" xr:uid="{00000000-0005-0000-0000-0000A2080000}"/>
    <cellStyle name="20% - Accent6" xfId="2212" xr:uid="{00000000-0005-0000-0000-0000A3080000}"/>
    <cellStyle name="20% - Accent6 2" xfId="2213" xr:uid="{00000000-0005-0000-0000-0000A4080000}"/>
    <cellStyle name="20% - Акцент1 2" xfId="2214" xr:uid="{00000000-0005-0000-0000-0000A5080000}"/>
    <cellStyle name="20% - Акцент1 3" xfId="2215" xr:uid="{00000000-0005-0000-0000-0000A6080000}"/>
    <cellStyle name="20% - Акцент1 4" xfId="2216" xr:uid="{00000000-0005-0000-0000-0000A7080000}"/>
    <cellStyle name="20% - Акцент2 2" xfId="2217" xr:uid="{00000000-0005-0000-0000-0000A8080000}"/>
    <cellStyle name="20% - Акцент2 3" xfId="2218" xr:uid="{00000000-0005-0000-0000-0000A9080000}"/>
    <cellStyle name="20% - Акцент2 4" xfId="2219" xr:uid="{00000000-0005-0000-0000-0000AA080000}"/>
    <cellStyle name="20% - Акцент3 2" xfId="2220" xr:uid="{00000000-0005-0000-0000-0000AB080000}"/>
    <cellStyle name="20% - Акцент3 3" xfId="2221" xr:uid="{00000000-0005-0000-0000-0000AC080000}"/>
    <cellStyle name="20% - Акцент3 4" xfId="2222" xr:uid="{00000000-0005-0000-0000-0000AD080000}"/>
    <cellStyle name="20% - Акцент4 2" xfId="2223" xr:uid="{00000000-0005-0000-0000-0000AE080000}"/>
    <cellStyle name="20% - Акцент4 3" xfId="2224" xr:uid="{00000000-0005-0000-0000-0000AF080000}"/>
    <cellStyle name="20% - Акцент4 4" xfId="2225" xr:uid="{00000000-0005-0000-0000-0000B0080000}"/>
    <cellStyle name="20% - Акцент5 2" xfId="2226" xr:uid="{00000000-0005-0000-0000-0000B1080000}"/>
    <cellStyle name="20% - Акцент5 3" xfId="2227" xr:uid="{00000000-0005-0000-0000-0000B2080000}"/>
    <cellStyle name="20% - Акцент5 4" xfId="2228" xr:uid="{00000000-0005-0000-0000-0000B3080000}"/>
    <cellStyle name="20% - Акцент6 2" xfId="2229" xr:uid="{00000000-0005-0000-0000-0000B4080000}"/>
    <cellStyle name="20% - Акцент6 3" xfId="2230" xr:uid="{00000000-0005-0000-0000-0000B5080000}"/>
    <cellStyle name="20% - Акцент6 4" xfId="2231" xr:uid="{00000000-0005-0000-0000-0000B6080000}"/>
    <cellStyle name="2decimal" xfId="2232" xr:uid="{00000000-0005-0000-0000-0000B7080000}"/>
    <cellStyle name="3f1o_1997 Qty Summary" xfId="2233" xr:uid="{00000000-0005-0000-0000-0000B8080000}"/>
    <cellStyle name="40% - Accent1" xfId="2234" xr:uid="{00000000-0005-0000-0000-0000B9080000}"/>
    <cellStyle name="40% - Accent1 2" xfId="2235" xr:uid="{00000000-0005-0000-0000-0000BA080000}"/>
    <cellStyle name="40% - Accent2" xfId="2236" xr:uid="{00000000-0005-0000-0000-0000BB080000}"/>
    <cellStyle name="40% - Accent2 2" xfId="2237" xr:uid="{00000000-0005-0000-0000-0000BC080000}"/>
    <cellStyle name="40% - Accent3" xfId="2238" xr:uid="{00000000-0005-0000-0000-0000BD080000}"/>
    <cellStyle name="40% - Accent3 2" xfId="2239" xr:uid="{00000000-0005-0000-0000-0000BE080000}"/>
    <cellStyle name="40% - Accent4" xfId="2240" xr:uid="{00000000-0005-0000-0000-0000BF080000}"/>
    <cellStyle name="40% - Accent4 2" xfId="2241" xr:uid="{00000000-0005-0000-0000-0000C0080000}"/>
    <cellStyle name="40% - Accent5" xfId="2242" xr:uid="{00000000-0005-0000-0000-0000C1080000}"/>
    <cellStyle name="40% - Accent5 2" xfId="2243" xr:uid="{00000000-0005-0000-0000-0000C2080000}"/>
    <cellStyle name="40% - Accent6" xfId="2244" xr:uid="{00000000-0005-0000-0000-0000C3080000}"/>
    <cellStyle name="40% - Accent6 2" xfId="2245" xr:uid="{00000000-0005-0000-0000-0000C4080000}"/>
    <cellStyle name="40% - Акцент1 2" xfId="2246" xr:uid="{00000000-0005-0000-0000-0000C5080000}"/>
    <cellStyle name="40% - Акцент1 3" xfId="2247" xr:uid="{00000000-0005-0000-0000-0000C6080000}"/>
    <cellStyle name="40% - Акцент1 4" xfId="2248" xr:uid="{00000000-0005-0000-0000-0000C7080000}"/>
    <cellStyle name="40% - Акцент2 2" xfId="2249" xr:uid="{00000000-0005-0000-0000-0000C8080000}"/>
    <cellStyle name="40% - Акцент2 3" xfId="2250" xr:uid="{00000000-0005-0000-0000-0000C9080000}"/>
    <cellStyle name="40% - Акцент2 4" xfId="2251" xr:uid="{00000000-0005-0000-0000-0000CA080000}"/>
    <cellStyle name="40% - Акцент3 2" xfId="2252" xr:uid="{00000000-0005-0000-0000-0000CB080000}"/>
    <cellStyle name="40% - Акцент3 3" xfId="2253" xr:uid="{00000000-0005-0000-0000-0000CC080000}"/>
    <cellStyle name="40% - Акцент3 4" xfId="2254" xr:uid="{00000000-0005-0000-0000-0000CD080000}"/>
    <cellStyle name="40% - Акцент4 2" xfId="2255" xr:uid="{00000000-0005-0000-0000-0000CE080000}"/>
    <cellStyle name="40% - Акцент4 3" xfId="2256" xr:uid="{00000000-0005-0000-0000-0000CF080000}"/>
    <cellStyle name="40% - Акцент4 4" xfId="2257" xr:uid="{00000000-0005-0000-0000-0000D0080000}"/>
    <cellStyle name="40% - Акцент5 2" xfId="2258" xr:uid="{00000000-0005-0000-0000-0000D1080000}"/>
    <cellStyle name="40% - Акцент5 3" xfId="2259" xr:uid="{00000000-0005-0000-0000-0000D2080000}"/>
    <cellStyle name="40% - Акцент5 4" xfId="2260" xr:uid="{00000000-0005-0000-0000-0000D3080000}"/>
    <cellStyle name="40% - Акцент6 2" xfId="2261" xr:uid="{00000000-0005-0000-0000-0000D4080000}"/>
    <cellStyle name="40% - Акцент6 3" xfId="2262" xr:uid="{00000000-0005-0000-0000-0000D5080000}"/>
    <cellStyle name="40% - Акцент6 4" xfId="2263" xr:uid="{00000000-0005-0000-0000-0000D6080000}"/>
    <cellStyle name="60% - Accent1" xfId="2264" xr:uid="{00000000-0005-0000-0000-0000D7080000}"/>
    <cellStyle name="60% - Accent2" xfId="2265" xr:uid="{00000000-0005-0000-0000-0000D8080000}"/>
    <cellStyle name="60% - Accent3" xfId="2266" xr:uid="{00000000-0005-0000-0000-0000D9080000}"/>
    <cellStyle name="60% - Accent4" xfId="2267" xr:uid="{00000000-0005-0000-0000-0000DA080000}"/>
    <cellStyle name="60% - Accent5" xfId="2268" xr:uid="{00000000-0005-0000-0000-0000DB080000}"/>
    <cellStyle name="60% - Accent6" xfId="2269" xr:uid="{00000000-0005-0000-0000-0000DC080000}"/>
    <cellStyle name="60% - Акцент1 2" xfId="2270" xr:uid="{00000000-0005-0000-0000-0000DD080000}"/>
    <cellStyle name="60% - Акцент1 3" xfId="2271" xr:uid="{00000000-0005-0000-0000-0000DE080000}"/>
    <cellStyle name="60% - Акцент2 2" xfId="2272" xr:uid="{00000000-0005-0000-0000-0000DF080000}"/>
    <cellStyle name="60% - Акцент2 3" xfId="2273" xr:uid="{00000000-0005-0000-0000-0000E0080000}"/>
    <cellStyle name="60% - Акцент3 2" xfId="2274" xr:uid="{00000000-0005-0000-0000-0000E1080000}"/>
    <cellStyle name="60% - Акцент3 3" xfId="2275" xr:uid="{00000000-0005-0000-0000-0000E2080000}"/>
    <cellStyle name="60% - Акцент4 2" xfId="2276" xr:uid="{00000000-0005-0000-0000-0000E3080000}"/>
    <cellStyle name="60% - Акцент4 3" xfId="2277" xr:uid="{00000000-0005-0000-0000-0000E4080000}"/>
    <cellStyle name="60% - Акцент5 2" xfId="2278" xr:uid="{00000000-0005-0000-0000-0000E5080000}"/>
    <cellStyle name="60% - Акцент5 3" xfId="2279" xr:uid="{00000000-0005-0000-0000-0000E6080000}"/>
    <cellStyle name="60% - Акцент6 2" xfId="2280" xr:uid="{00000000-0005-0000-0000-0000E7080000}"/>
    <cellStyle name="60% - Акцент6 3" xfId="2281" xr:uid="{00000000-0005-0000-0000-0000E8080000}"/>
    <cellStyle name="6Code" xfId="2282" xr:uid="{00000000-0005-0000-0000-0000E9080000}"/>
    <cellStyle name="8pt" xfId="2283" xr:uid="{00000000-0005-0000-0000-0000EA080000}"/>
    <cellStyle name="Aaia?iue [0]_vaqduGfTSN7qyUJNWHRlcWo3H" xfId="2284" xr:uid="{00000000-0005-0000-0000-0000EB080000}"/>
    <cellStyle name="Aaia?iue_vaqduGfTSN7qyUJNWHRlcWo3H" xfId="2285" xr:uid="{00000000-0005-0000-0000-0000EC080000}"/>
    <cellStyle name="Äåíåæíûé [0]_vaqduGfTSN7qyUJNWHRlcWo3H" xfId="2286" xr:uid="{00000000-0005-0000-0000-0000ED080000}"/>
    <cellStyle name="Äåíåæíûé_vaqduGfTSN7qyUJNWHRlcWo3H" xfId="2287" xr:uid="{00000000-0005-0000-0000-0000EE080000}"/>
    <cellStyle name="Accent1" xfId="2288" xr:uid="{00000000-0005-0000-0000-0000EF080000}"/>
    <cellStyle name="Accent2" xfId="2289" xr:uid="{00000000-0005-0000-0000-0000F0080000}"/>
    <cellStyle name="Accent3" xfId="2290" xr:uid="{00000000-0005-0000-0000-0000F1080000}"/>
    <cellStyle name="Accent4" xfId="2291" xr:uid="{00000000-0005-0000-0000-0000F2080000}"/>
    <cellStyle name="Accent5" xfId="2292" xr:uid="{00000000-0005-0000-0000-0000F3080000}"/>
    <cellStyle name="Accent6" xfId="2293" xr:uid="{00000000-0005-0000-0000-0000F4080000}"/>
    <cellStyle name="acct" xfId="2294" xr:uid="{00000000-0005-0000-0000-0000F5080000}"/>
    <cellStyle name="AeE­ [0]_?A°??µAoC?" xfId="2295" xr:uid="{00000000-0005-0000-0000-0000F6080000}"/>
    <cellStyle name="AeE­_?A°??µAoC?" xfId="2296" xr:uid="{00000000-0005-0000-0000-0000F7080000}"/>
    <cellStyle name="Aeia?nnueea" xfId="2297" xr:uid="{00000000-0005-0000-0000-0000F8080000}"/>
    <cellStyle name="AFE" xfId="2298" xr:uid="{00000000-0005-0000-0000-0000F9080000}"/>
    <cellStyle name="alternate" xfId="2299" xr:uid="{00000000-0005-0000-0000-0000FA080000}"/>
    <cellStyle name="Arial 10" xfId="2300" xr:uid="{00000000-0005-0000-0000-0000FB080000}"/>
    <cellStyle name="Arial 12" xfId="2301" xr:uid="{00000000-0005-0000-0000-0000FC080000}"/>
    <cellStyle name="art" xfId="2302" xr:uid="{00000000-0005-0000-0000-0000FD080000}"/>
    <cellStyle name="AutoFormat Options" xfId="2303" xr:uid="{00000000-0005-0000-0000-0000FE080000}"/>
    <cellStyle name="Availability" xfId="2304" xr:uid="{00000000-0005-0000-0000-0000FF080000}"/>
    <cellStyle name="BackGround" xfId="2305" xr:uid="{00000000-0005-0000-0000-000000090000}"/>
    <cellStyle name="Bad" xfId="2306" xr:uid="{00000000-0005-0000-0000-000001090000}"/>
    <cellStyle name="Balance" xfId="2307" xr:uid="{00000000-0005-0000-0000-000002090000}"/>
    <cellStyle name="BalanceBold" xfId="2308" xr:uid="{00000000-0005-0000-0000-000003090000}"/>
    <cellStyle name="BLACK" xfId="2309" xr:uid="{00000000-0005-0000-0000-000004090000}"/>
    <cellStyle name="Blue" xfId="2310" xr:uid="{00000000-0005-0000-0000-000005090000}"/>
    <cellStyle name="Body" xfId="2311" xr:uid="{00000000-0005-0000-0000-000006090000}"/>
    <cellStyle name="Border" xfId="2312" xr:uid="{00000000-0005-0000-0000-000007090000}"/>
    <cellStyle name="British Pound" xfId="2313" xr:uid="{00000000-0005-0000-0000-000008090000}"/>
    <cellStyle name="C?AO_?A°??µAoC?" xfId="2314" xr:uid="{00000000-0005-0000-0000-000009090000}"/>
    <cellStyle name="C\AO_Fcst95.xls" xfId="2315" xr:uid="{00000000-0005-0000-0000-00000A090000}"/>
    <cellStyle name="Ç¥ÁØ_¿ù°£¿ä¾àº¸°í" xfId="2316" xr:uid="{00000000-0005-0000-0000-00000B090000}"/>
    <cellStyle name="Calc Currency (0)" xfId="2317" xr:uid="{00000000-0005-0000-0000-00000C090000}"/>
    <cellStyle name="Calc Percent (0)" xfId="2318" xr:uid="{00000000-0005-0000-0000-00000D090000}"/>
    <cellStyle name="Calc Percent (1)" xfId="2319" xr:uid="{00000000-0005-0000-0000-00000E090000}"/>
    <cellStyle name="Calculation" xfId="2320" xr:uid="{00000000-0005-0000-0000-00000F090000}"/>
    <cellStyle name="Case" xfId="2321" xr:uid="{00000000-0005-0000-0000-000010090000}"/>
    <cellStyle name="Center Across" xfId="2322" xr:uid="{00000000-0005-0000-0000-000011090000}"/>
    <cellStyle name="Check" xfId="2323" xr:uid="{00000000-0005-0000-0000-000012090000}"/>
    <cellStyle name="Check Cell" xfId="2324" xr:uid="{00000000-0005-0000-0000-000013090000}"/>
    <cellStyle name="Code" xfId="2325" xr:uid="{00000000-0005-0000-0000-000014090000}"/>
    <cellStyle name="Column Heading" xfId="2326" xr:uid="{00000000-0005-0000-0000-000015090000}"/>
    <cellStyle name="Column_Title" xfId="2327" xr:uid="{00000000-0005-0000-0000-000016090000}"/>
    <cellStyle name="Comma [1]" xfId="2328" xr:uid="{00000000-0005-0000-0000-000017090000}"/>
    <cellStyle name="Comma 0" xfId="2329" xr:uid="{00000000-0005-0000-0000-000018090000}"/>
    <cellStyle name="Comma 0*" xfId="2330" xr:uid="{00000000-0005-0000-0000-000019090000}"/>
    <cellStyle name="Comma 2" xfId="2331" xr:uid="{00000000-0005-0000-0000-00001A090000}"/>
    <cellStyle name="Comma_Generation Model final - 27-06-2005" xfId="2332" xr:uid="{00000000-0005-0000-0000-00001B090000}"/>
    <cellStyle name="Comma0" xfId="2333" xr:uid="{00000000-0005-0000-0000-00001C090000}"/>
    <cellStyle name="Comments" xfId="2334" xr:uid="{00000000-0005-0000-0000-00001D090000}"/>
    <cellStyle name="Copied" xfId="2335" xr:uid="{00000000-0005-0000-0000-00001E090000}"/>
    <cellStyle name="Currency [1]" xfId="2336" xr:uid="{00000000-0005-0000-0000-00001F090000}"/>
    <cellStyle name="Currency 0" xfId="2337" xr:uid="{00000000-0005-0000-0000-000020090000}"/>
    <cellStyle name="Currency 2" xfId="2338" xr:uid="{00000000-0005-0000-0000-000021090000}"/>
    <cellStyle name="Currency EN" xfId="2339" xr:uid="{00000000-0005-0000-0000-000022090000}"/>
    <cellStyle name="Currency RU" xfId="2340" xr:uid="{00000000-0005-0000-0000-000023090000}"/>
    <cellStyle name="Currency RU calc" xfId="2341" xr:uid="{00000000-0005-0000-0000-000024090000}"/>
    <cellStyle name="Currency RU_CP-P (2)" xfId="2342" xr:uid="{00000000-0005-0000-0000-000025090000}"/>
    <cellStyle name="Currency$" xfId="2343" xr:uid="{00000000-0005-0000-0000-000026090000}"/>
    <cellStyle name="Currency0" xfId="2344" xr:uid="{00000000-0005-0000-0000-000027090000}"/>
    <cellStyle name="Data" xfId="2345" xr:uid="{00000000-0005-0000-0000-000028090000}"/>
    <cellStyle name="DataBold" xfId="2346" xr:uid="{00000000-0005-0000-0000-000029090000}"/>
    <cellStyle name="Date" xfId="2347" xr:uid="{00000000-0005-0000-0000-00002A090000}"/>
    <cellStyle name="Date Aligned" xfId="2348" xr:uid="{00000000-0005-0000-0000-00002B090000}"/>
    <cellStyle name="Date EN" xfId="2349" xr:uid="{00000000-0005-0000-0000-00002C090000}"/>
    <cellStyle name="Date RU" xfId="2350" xr:uid="{00000000-0005-0000-0000-00002D090000}"/>
    <cellStyle name="Date_07.12.2005  КЭШ и баланс " xfId="2351" xr:uid="{00000000-0005-0000-0000-00002E090000}"/>
    <cellStyle name="DBS" xfId="2352" xr:uid="{00000000-0005-0000-0000-00002F090000}"/>
    <cellStyle name="Dec_0" xfId="2353" xr:uid="{00000000-0005-0000-0000-000030090000}"/>
    <cellStyle name="Deviant" xfId="2354" xr:uid="{00000000-0005-0000-0000-000031090000}"/>
    <cellStyle name="Dezimal [0]_1380" xfId="2355" xr:uid="{00000000-0005-0000-0000-000032090000}"/>
    <cellStyle name="Dezimal_1380" xfId="2356" xr:uid="{00000000-0005-0000-0000-000033090000}"/>
    <cellStyle name="Dollars" xfId="2357" xr:uid="{00000000-0005-0000-0000-000034090000}"/>
    <cellStyle name="done" xfId="2358" xr:uid="{00000000-0005-0000-0000-000035090000}"/>
    <cellStyle name="Dotted Line" xfId="2359" xr:uid="{00000000-0005-0000-0000-000036090000}"/>
    <cellStyle name="Double Accounting" xfId="2360" xr:uid="{00000000-0005-0000-0000-000037090000}"/>
    <cellStyle name="Dziesiêtny [0]_1" xfId="2361" xr:uid="{00000000-0005-0000-0000-000038090000}"/>
    <cellStyle name="Dziesiêtny_1" xfId="2362" xr:uid="{00000000-0005-0000-0000-000039090000}"/>
    <cellStyle name="Enter Currency (0)" xfId="2363" xr:uid="{00000000-0005-0000-0000-00003A090000}"/>
    <cellStyle name="Entered" xfId="2364" xr:uid="{00000000-0005-0000-0000-00003B090000}"/>
    <cellStyle name="Euro" xfId="2365" xr:uid="{00000000-0005-0000-0000-00003C090000}"/>
    <cellStyle name="Explanatory Text" xfId="2366" xr:uid="{00000000-0005-0000-0000-00003D090000}"/>
    <cellStyle name="Ezres [0]_Document" xfId="2367" xr:uid="{00000000-0005-0000-0000-00003E090000}"/>
    <cellStyle name="Ezres_Document" xfId="2368" xr:uid="{00000000-0005-0000-0000-00003F090000}"/>
    <cellStyle name="F2" xfId="2369" xr:uid="{00000000-0005-0000-0000-000040090000}"/>
    <cellStyle name="F3" xfId="2370" xr:uid="{00000000-0005-0000-0000-000041090000}"/>
    <cellStyle name="F4" xfId="2371" xr:uid="{00000000-0005-0000-0000-000042090000}"/>
    <cellStyle name="F5" xfId="2372" xr:uid="{00000000-0005-0000-0000-000043090000}"/>
    <cellStyle name="F6" xfId="2373" xr:uid="{00000000-0005-0000-0000-000044090000}"/>
    <cellStyle name="F7" xfId="2374" xr:uid="{00000000-0005-0000-0000-000045090000}"/>
    <cellStyle name="F8" xfId="2375" xr:uid="{00000000-0005-0000-0000-000046090000}"/>
    <cellStyle name="Factor" xfId="2376" xr:uid="{00000000-0005-0000-0000-000047090000}"/>
    <cellStyle name="Fixed" xfId="2377" xr:uid="{00000000-0005-0000-0000-000048090000}"/>
    <cellStyle name="ƒnƒCƒp[ƒŠƒ“ƒN" xfId="2378" xr:uid="{00000000-0005-0000-0000-000049090000}"/>
    <cellStyle name="Followed Hyperlink" xfId="2379" xr:uid="{00000000-0005-0000-0000-00004A090000}"/>
    <cellStyle name="footer" xfId="2380" xr:uid="{00000000-0005-0000-0000-00004B090000}"/>
    <cellStyle name="Footnote" xfId="2381" xr:uid="{00000000-0005-0000-0000-00004C090000}"/>
    <cellStyle name="From" xfId="2382" xr:uid="{00000000-0005-0000-0000-00004D090000}"/>
    <cellStyle name="ggg" xfId="2383" xr:uid="{00000000-0005-0000-0000-00004E090000}"/>
    <cellStyle name="Good" xfId="2384" xr:uid="{00000000-0005-0000-0000-00004F090000}"/>
    <cellStyle name="Green" xfId="2385" xr:uid="{00000000-0005-0000-0000-000050090000}"/>
    <cellStyle name="Grey" xfId="2386" xr:uid="{00000000-0005-0000-0000-000051090000}"/>
    <cellStyle name="Hard Percent" xfId="2387" xr:uid="{00000000-0005-0000-0000-000052090000}"/>
    <cellStyle name="Header" xfId="2388" xr:uid="{00000000-0005-0000-0000-000053090000}"/>
    <cellStyle name="Header1" xfId="2389" xr:uid="{00000000-0005-0000-0000-000054090000}"/>
    <cellStyle name="Header2" xfId="2390" xr:uid="{00000000-0005-0000-0000-000055090000}"/>
    <cellStyle name="heading" xfId="2391" xr:uid="{00000000-0005-0000-0000-000056090000}"/>
    <cellStyle name="Heading 1" xfId="2392" xr:uid="{00000000-0005-0000-0000-000057090000}"/>
    <cellStyle name="Heading 2" xfId="2393" xr:uid="{00000000-0005-0000-0000-000058090000}"/>
    <cellStyle name="Heading 3" xfId="2394" xr:uid="{00000000-0005-0000-0000-000059090000}"/>
    <cellStyle name="Heading 4" xfId="2395" xr:uid="{00000000-0005-0000-0000-00005A090000}"/>
    <cellStyle name="HeadingS" xfId="2396" xr:uid="{00000000-0005-0000-0000-00005B090000}"/>
    <cellStyle name="Headline I" xfId="2397" xr:uid="{00000000-0005-0000-0000-00005C090000}"/>
    <cellStyle name="Headline II" xfId="2398" xr:uid="{00000000-0005-0000-0000-00005D090000}"/>
    <cellStyle name="Headline III" xfId="2399" xr:uid="{00000000-0005-0000-0000-00005E090000}"/>
    <cellStyle name="Hide" xfId="2400" xr:uid="{00000000-0005-0000-0000-00005F090000}"/>
    <cellStyle name="Hyperlink" xfId="2401" xr:uid="{00000000-0005-0000-0000-000060090000}"/>
    <cellStyle name="Iau?iue_?iardu1999a" xfId="2402" xr:uid="{00000000-0005-0000-0000-000061090000}"/>
    <cellStyle name="Îáû÷íûé_vaqduGfTSN7qyUJNWHRlcWo3H" xfId="2403" xr:uid="{00000000-0005-0000-0000-000062090000}"/>
    <cellStyle name="Input" xfId="2404" xr:uid="{00000000-0005-0000-0000-000063090000}"/>
    <cellStyle name="Input [yellow]" xfId="2405" xr:uid="{00000000-0005-0000-0000-000064090000}"/>
    <cellStyle name="Instructions" xfId="2406" xr:uid="{00000000-0005-0000-0000-000065090000}"/>
    <cellStyle name="Integer" xfId="2407" xr:uid="{00000000-0005-0000-0000-000066090000}"/>
    <cellStyle name="Ioe?uaaaoayny aeia?nnueea" xfId="2408" xr:uid="{00000000-0005-0000-0000-000067090000}"/>
    <cellStyle name="ISO" xfId="2409" xr:uid="{00000000-0005-0000-0000-000068090000}"/>
    <cellStyle name="ITEM" xfId="2410" xr:uid="{00000000-0005-0000-0000-000069090000}"/>
    <cellStyle name="Komma [0]_Arcen" xfId="2411" xr:uid="{00000000-0005-0000-0000-00006A090000}"/>
    <cellStyle name="Komma_Arcen" xfId="2412" xr:uid="{00000000-0005-0000-0000-00006B090000}"/>
    <cellStyle name="left" xfId="2413" xr:uid="{00000000-0005-0000-0000-00006C090000}"/>
    <cellStyle name="Lien hypertexte visité_indirectcostsbym+1" xfId="2414" xr:uid="{00000000-0005-0000-0000-00006D090000}"/>
    <cellStyle name="Lien hypertexte_indirectcostsbym+1" xfId="2415" xr:uid="{00000000-0005-0000-0000-00006E090000}"/>
    <cellStyle name="Link Currency (0)" xfId="2416" xr:uid="{00000000-0005-0000-0000-00006F090000}"/>
    <cellStyle name="Linked Cell" xfId="2417" xr:uid="{00000000-0005-0000-0000-000070090000}"/>
    <cellStyle name="LinkedCell" xfId="2418" xr:uid="{00000000-0005-0000-0000-000071090000}"/>
    <cellStyle name="MAGS_CSECONDBOLD" xfId="2419" xr:uid="{00000000-0005-0000-0000-000072090000}"/>
    <cellStyle name="Main text" xfId="2420" xr:uid="{00000000-0005-0000-0000-000073090000}"/>
    <cellStyle name="Millares [0]_laroux" xfId="2421" xr:uid="{00000000-0005-0000-0000-000074090000}"/>
    <cellStyle name="Millares_laroux" xfId="2422" xr:uid="{00000000-0005-0000-0000-000075090000}"/>
    <cellStyle name="Milliers [0]_~7418227" xfId="2423" xr:uid="{00000000-0005-0000-0000-000076090000}"/>
    <cellStyle name="Milliers_~7418227" xfId="2424" xr:uid="{00000000-0005-0000-0000-000077090000}"/>
    <cellStyle name="Model" xfId="2425" xr:uid="{00000000-0005-0000-0000-000078090000}"/>
    <cellStyle name="Moneda [0]_laroux" xfId="2426" xr:uid="{00000000-0005-0000-0000-000079090000}"/>
    <cellStyle name="Moneda_laroux" xfId="2427" xr:uid="{00000000-0005-0000-0000-00007A090000}"/>
    <cellStyle name="Monétaire [0]_~7418227" xfId="2428" xr:uid="{00000000-0005-0000-0000-00007B090000}"/>
    <cellStyle name="Monétaire_~7418227" xfId="2429" xr:uid="{00000000-0005-0000-0000-00007C090000}"/>
    <cellStyle name="Monйtaire_Conversion Summary" xfId="2430" xr:uid="{00000000-0005-0000-0000-00007D090000}"/>
    <cellStyle name="Multiple" xfId="2431" xr:uid="{00000000-0005-0000-0000-00007E090000}"/>
    <cellStyle name="Multiple [0]" xfId="2432" xr:uid="{00000000-0005-0000-0000-00007F090000}"/>
    <cellStyle name="Multiple [1]" xfId="2433" xr:uid="{00000000-0005-0000-0000-000080090000}"/>
    <cellStyle name="Multiple_1 Dec" xfId="2434" xr:uid="{00000000-0005-0000-0000-000081090000}"/>
    <cellStyle name="Neutral" xfId="2435" xr:uid="{00000000-0005-0000-0000-000082090000}"/>
    <cellStyle name="no dec" xfId="2436" xr:uid="{00000000-0005-0000-0000-000083090000}"/>
    <cellStyle name="No_Input" xfId="2437" xr:uid="{00000000-0005-0000-0000-000084090000}"/>
    <cellStyle name="Norma11l" xfId="2438" xr:uid="{00000000-0005-0000-0000-000085090000}"/>
    <cellStyle name="Normal - Style1" xfId="2439" xr:uid="{00000000-0005-0000-0000-000086090000}"/>
    <cellStyle name="Normal 2" xfId="2440" xr:uid="{00000000-0005-0000-0000-000087090000}"/>
    <cellStyle name="Normal_! Приложение_Сбор инфо" xfId="2441" xr:uid="{00000000-0005-0000-0000-000088090000}"/>
    <cellStyle name="Normál_1." xfId="2442" xr:uid="{00000000-0005-0000-0000-000089090000}"/>
    <cellStyle name="Normal_SHEET" xfId="2443" xr:uid="{00000000-0005-0000-0000-00008A090000}"/>
    <cellStyle name="Normal1" xfId="2444" xr:uid="{00000000-0005-0000-0000-00008B090000}"/>
    <cellStyle name="NormalGB" xfId="2445" xr:uid="{00000000-0005-0000-0000-00008C090000}"/>
    <cellStyle name="normální_Rozvaha - aktiva" xfId="2446" xr:uid="{00000000-0005-0000-0000-00008D090000}"/>
    <cellStyle name="Normalny_0" xfId="2447" xr:uid="{00000000-0005-0000-0000-00008E090000}"/>
    <cellStyle name="normбlnм_laroux" xfId="2448" xr:uid="{00000000-0005-0000-0000-00008F090000}"/>
    <cellStyle name="Note" xfId="2449" xr:uid="{00000000-0005-0000-0000-000090090000}"/>
    <cellStyle name="NotInput" xfId="2450" xr:uid="{00000000-0005-0000-0000-000091090000}"/>
    <cellStyle name="Number" xfId="2451" xr:uid="{00000000-0005-0000-0000-000092090000}"/>
    <cellStyle name="Nun??c [0]_Ecnn1" xfId="2452" xr:uid="{00000000-0005-0000-0000-000093090000}"/>
    <cellStyle name="Nun??c_Ecnn1" xfId="2453" xr:uid="{00000000-0005-0000-0000-000094090000}"/>
    <cellStyle name="№йєРАІ_±вЕё" xfId="2454" xr:uid="{00000000-0005-0000-0000-000095090000}"/>
    <cellStyle name="Ociriniaue [0]_laroux" xfId="2455" xr:uid="{00000000-0005-0000-0000-000096090000}"/>
    <cellStyle name="Ociriniaue_laroux" xfId="2456" xr:uid="{00000000-0005-0000-0000-000097090000}"/>
    <cellStyle name="Œ…‹æØ‚è [0.00]_INVDEC" xfId="2457" xr:uid="{00000000-0005-0000-0000-000098090000}"/>
    <cellStyle name="Œ…‹æØ‚è_INVDEC" xfId="2458" xr:uid="{00000000-0005-0000-0000-000099090000}"/>
    <cellStyle name="Option" xfId="2459" xr:uid="{00000000-0005-0000-0000-00009A090000}"/>
    <cellStyle name="Organization" xfId="2460" xr:uid="{00000000-0005-0000-0000-00009B090000}"/>
    <cellStyle name="Output" xfId="2461" xr:uid="{00000000-0005-0000-0000-00009C090000}"/>
    <cellStyle name="Output Amounts" xfId="2462" xr:uid="{00000000-0005-0000-0000-00009D090000}"/>
    <cellStyle name="Output Column Headings" xfId="2463" xr:uid="{00000000-0005-0000-0000-00009E090000}"/>
    <cellStyle name="Output Line Items" xfId="2464" xr:uid="{00000000-0005-0000-0000-00009F090000}"/>
    <cellStyle name="Output Report Heading" xfId="2465" xr:uid="{00000000-0005-0000-0000-0000A0090000}"/>
    <cellStyle name="Output Report Title" xfId="2466" xr:uid="{00000000-0005-0000-0000-0000A1090000}"/>
    <cellStyle name="Outputtitle" xfId="2467" xr:uid="{00000000-0005-0000-0000-0000A2090000}"/>
    <cellStyle name="Paaotsikko" xfId="2468" xr:uid="{00000000-0005-0000-0000-0000A3090000}"/>
    <cellStyle name="Page Number" xfId="2469" xr:uid="{00000000-0005-0000-0000-0000A4090000}"/>
    <cellStyle name="Pénznem [0]_Document" xfId="2470" xr:uid="{00000000-0005-0000-0000-0000A5090000}"/>
    <cellStyle name="Pénznem_Document" xfId="2471" xr:uid="{00000000-0005-0000-0000-0000A6090000}"/>
    <cellStyle name="Percent [0]" xfId="2472" xr:uid="{00000000-0005-0000-0000-0000A7090000}"/>
    <cellStyle name="Percent [1]" xfId="2473" xr:uid="{00000000-0005-0000-0000-0000A8090000}"/>
    <cellStyle name="Percent [2]" xfId="2474" xr:uid="{00000000-0005-0000-0000-0000A9090000}"/>
    <cellStyle name="PillarData" xfId="2475" xr:uid="{00000000-0005-0000-0000-0000AA090000}"/>
    <cellStyle name="Pourcentage_~7418227" xfId="2476" xr:uid="{00000000-0005-0000-0000-0000AB090000}"/>
    <cellStyle name="Price_Body" xfId="2477" xr:uid="{00000000-0005-0000-0000-0000AC090000}"/>
    <cellStyle name="PSChar" xfId="2478" xr:uid="{00000000-0005-0000-0000-0000AD090000}"/>
    <cellStyle name="PSDate" xfId="2479" xr:uid="{00000000-0005-0000-0000-0000AE090000}"/>
    <cellStyle name="PSDec" xfId="2480" xr:uid="{00000000-0005-0000-0000-0000AF090000}"/>
    <cellStyle name="PSHeading" xfId="2481" xr:uid="{00000000-0005-0000-0000-0000B0090000}"/>
    <cellStyle name="PSInt" xfId="2482" xr:uid="{00000000-0005-0000-0000-0000B1090000}"/>
    <cellStyle name="PSSpacer" xfId="2483" xr:uid="{00000000-0005-0000-0000-0000B2090000}"/>
    <cellStyle name="Pддotsikko" xfId="2484" xr:uid="{00000000-0005-0000-0000-0000B3090000}"/>
    <cellStyle name="Red" xfId="2485" xr:uid="{00000000-0005-0000-0000-0000B4090000}"/>
    <cellStyle name="RevList" xfId="2486" xr:uid="{00000000-0005-0000-0000-0000B5090000}"/>
    <cellStyle name="S0" xfId="2487" xr:uid="{00000000-0005-0000-0000-0000B6090000}"/>
    <cellStyle name="S0 10" xfId="2488" xr:uid="{00000000-0005-0000-0000-0000B7090000}"/>
    <cellStyle name="S0 11" xfId="2489" xr:uid="{00000000-0005-0000-0000-0000B8090000}"/>
    <cellStyle name="S0 12" xfId="2490" xr:uid="{00000000-0005-0000-0000-0000B9090000}"/>
    <cellStyle name="S0 13" xfId="2491" xr:uid="{00000000-0005-0000-0000-0000BA090000}"/>
    <cellStyle name="S0 2" xfId="2492" xr:uid="{00000000-0005-0000-0000-0000BB090000}"/>
    <cellStyle name="S0 3" xfId="2493" xr:uid="{00000000-0005-0000-0000-0000BC090000}"/>
    <cellStyle name="S0 4" xfId="2494" xr:uid="{00000000-0005-0000-0000-0000BD090000}"/>
    <cellStyle name="S0 5" xfId="2495" xr:uid="{00000000-0005-0000-0000-0000BE090000}"/>
    <cellStyle name="S0 6" xfId="2496" xr:uid="{00000000-0005-0000-0000-0000BF090000}"/>
    <cellStyle name="S0 7" xfId="2497" xr:uid="{00000000-0005-0000-0000-0000C0090000}"/>
    <cellStyle name="S0 8" xfId="2498" xr:uid="{00000000-0005-0000-0000-0000C1090000}"/>
    <cellStyle name="S0 9" xfId="2499" xr:uid="{00000000-0005-0000-0000-0000C2090000}"/>
    <cellStyle name="S0_Расчеты Магнитогорская новые" xfId="2500" xr:uid="{00000000-0005-0000-0000-0000C3090000}"/>
    <cellStyle name="S1" xfId="2501" xr:uid="{00000000-0005-0000-0000-0000C4090000}"/>
    <cellStyle name="S1 10" xfId="2502" xr:uid="{00000000-0005-0000-0000-0000C5090000}"/>
    <cellStyle name="S1 11" xfId="2503" xr:uid="{00000000-0005-0000-0000-0000C6090000}"/>
    <cellStyle name="S1 12" xfId="2504" xr:uid="{00000000-0005-0000-0000-0000C7090000}"/>
    <cellStyle name="S1 13" xfId="2505" xr:uid="{00000000-0005-0000-0000-0000C8090000}"/>
    <cellStyle name="S1 2" xfId="2506" xr:uid="{00000000-0005-0000-0000-0000C9090000}"/>
    <cellStyle name="S1 3" xfId="2507" xr:uid="{00000000-0005-0000-0000-0000CA090000}"/>
    <cellStyle name="S1 4" xfId="2508" xr:uid="{00000000-0005-0000-0000-0000CB090000}"/>
    <cellStyle name="S1 5" xfId="2509" xr:uid="{00000000-0005-0000-0000-0000CC090000}"/>
    <cellStyle name="S1 6" xfId="2510" xr:uid="{00000000-0005-0000-0000-0000CD090000}"/>
    <cellStyle name="S1 7" xfId="2511" xr:uid="{00000000-0005-0000-0000-0000CE090000}"/>
    <cellStyle name="S1 8" xfId="2512" xr:uid="{00000000-0005-0000-0000-0000CF090000}"/>
    <cellStyle name="S1 9" xfId="2513" xr:uid="{00000000-0005-0000-0000-0000D0090000}"/>
    <cellStyle name="S1_Расчеты Магнитогорская новые" xfId="2514" xr:uid="{00000000-0005-0000-0000-0000D1090000}"/>
    <cellStyle name="S10" xfId="2515" xr:uid="{00000000-0005-0000-0000-0000D2090000}"/>
    <cellStyle name="S10 10" xfId="2516" xr:uid="{00000000-0005-0000-0000-0000D3090000}"/>
    <cellStyle name="S10 11" xfId="2517" xr:uid="{00000000-0005-0000-0000-0000D4090000}"/>
    <cellStyle name="S10 12" xfId="2518" xr:uid="{00000000-0005-0000-0000-0000D5090000}"/>
    <cellStyle name="S10 13" xfId="2519" xr:uid="{00000000-0005-0000-0000-0000D6090000}"/>
    <cellStyle name="S10 2" xfId="2520" xr:uid="{00000000-0005-0000-0000-0000D7090000}"/>
    <cellStyle name="S10 3" xfId="2521" xr:uid="{00000000-0005-0000-0000-0000D8090000}"/>
    <cellStyle name="S10 4" xfId="2522" xr:uid="{00000000-0005-0000-0000-0000D9090000}"/>
    <cellStyle name="S10 5" xfId="2523" xr:uid="{00000000-0005-0000-0000-0000DA090000}"/>
    <cellStyle name="S10 6" xfId="2524" xr:uid="{00000000-0005-0000-0000-0000DB090000}"/>
    <cellStyle name="S10 7" xfId="2525" xr:uid="{00000000-0005-0000-0000-0000DC090000}"/>
    <cellStyle name="S10 8" xfId="2526" xr:uid="{00000000-0005-0000-0000-0000DD090000}"/>
    <cellStyle name="S10 9" xfId="2527" xr:uid="{00000000-0005-0000-0000-0000DE090000}"/>
    <cellStyle name="S10_Расчеты Магнитогорская новые" xfId="2528" xr:uid="{00000000-0005-0000-0000-0000DF090000}"/>
    <cellStyle name="S11" xfId="2529" xr:uid="{00000000-0005-0000-0000-0000E0090000}"/>
    <cellStyle name="S11 10" xfId="2530" xr:uid="{00000000-0005-0000-0000-0000E1090000}"/>
    <cellStyle name="S11 11" xfId="2531" xr:uid="{00000000-0005-0000-0000-0000E2090000}"/>
    <cellStyle name="S11 12" xfId="2532" xr:uid="{00000000-0005-0000-0000-0000E3090000}"/>
    <cellStyle name="S11 13" xfId="2533" xr:uid="{00000000-0005-0000-0000-0000E4090000}"/>
    <cellStyle name="S11 2" xfId="2534" xr:uid="{00000000-0005-0000-0000-0000E5090000}"/>
    <cellStyle name="S11 3" xfId="2535" xr:uid="{00000000-0005-0000-0000-0000E6090000}"/>
    <cellStyle name="S11 4" xfId="2536" xr:uid="{00000000-0005-0000-0000-0000E7090000}"/>
    <cellStyle name="S11 5" xfId="2537" xr:uid="{00000000-0005-0000-0000-0000E8090000}"/>
    <cellStyle name="S11 6" xfId="2538" xr:uid="{00000000-0005-0000-0000-0000E9090000}"/>
    <cellStyle name="S11 7" xfId="2539" xr:uid="{00000000-0005-0000-0000-0000EA090000}"/>
    <cellStyle name="S11 8" xfId="2540" xr:uid="{00000000-0005-0000-0000-0000EB090000}"/>
    <cellStyle name="S11 9" xfId="2541" xr:uid="{00000000-0005-0000-0000-0000EC090000}"/>
    <cellStyle name="S11_Расчеты Магнитогорская новые" xfId="2542" xr:uid="{00000000-0005-0000-0000-0000ED090000}"/>
    <cellStyle name="S12" xfId="2543" xr:uid="{00000000-0005-0000-0000-0000EE090000}"/>
    <cellStyle name="S12 2" xfId="2544" xr:uid="{00000000-0005-0000-0000-0000EF090000}"/>
    <cellStyle name="S12 3" xfId="2545" xr:uid="{00000000-0005-0000-0000-0000F0090000}"/>
    <cellStyle name="S12 4" xfId="2546" xr:uid="{00000000-0005-0000-0000-0000F1090000}"/>
    <cellStyle name="S12 5" xfId="2547" xr:uid="{00000000-0005-0000-0000-0000F2090000}"/>
    <cellStyle name="S12 6" xfId="2548" xr:uid="{00000000-0005-0000-0000-0000F3090000}"/>
    <cellStyle name="S13" xfId="2549" xr:uid="{00000000-0005-0000-0000-0000F4090000}"/>
    <cellStyle name="S13 2" xfId="2550" xr:uid="{00000000-0005-0000-0000-0000F5090000}"/>
    <cellStyle name="S13 3" xfId="2551" xr:uid="{00000000-0005-0000-0000-0000F6090000}"/>
    <cellStyle name="S13 4" xfId="2552" xr:uid="{00000000-0005-0000-0000-0000F7090000}"/>
    <cellStyle name="S13 5" xfId="2553" xr:uid="{00000000-0005-0000-0000-0000F8090000}"/>
    <cellStyle name="S13 6" xfId="2554" xr:uid="{00000000-0005-0000-0000-0000F9090000}"/>
    <cellStyle name="S14" xfId="2555" xr:uid="{00000000-0005-0000-0000-0000FA090000}"/>
    <cellStyle name="S14 2" xfId="2556" xr:uid="{00000000-0005-0000-0000-0000FB090000}"/>
    <cellStyle name="S14 3" xfId="2557" xr:uid="{00000000-0005-0000-0000-0000FC090000}"/>
    <cellStyle name="S14 4" xfId="2558" xr:uid="{00000000-0005-0000-0000-0000FD090000}"/>
    <cellStyle name="S14 5" xfId="2559" xr:uid="{00000000-0005-0000-0000-0000FE090000}"/>
    <cellStyle name="S14 6" xfId="2560" xr:uid="{00000000-0005-0000-0000-0000FF090000}"/>
    <cellStyle name="S15" xfId="2561" xr:uid="{00000000-0005-0000-0000-0000000A0000}"/>
    <cellStyle name="S15 2" xfId="2562" xr:uid="{00000000-0005-0000-0000-0000010A0000}"/>
    <cellStyle name="S15 3" xfId="2563" xr:uid="{00000000-0005-0000-0000-0000020A0000}"/>
    <cellStyle name="S15 4" xfId="2564" xr:uid="{00000000-0005-0000-0000-0000030A0000}"/>
    <cellStyle name="S15 5" xfId="2565" xr:uid="{00000000-0005-0000-0000-0000040A0000}"/>
    <cellStyle name="S15 6" xfId="2566" xr:uid="{00000000-0005-0000-0000-0000050A0000}"/>
    <cellStyle name="S16" xfId="2567" xr:uid="{00000000-0005-0000-0000-0000060A0000}"/>
    <cellStyle name="S16 2" xfId="2568" xr:uid="{00000000-0005-0000-0000-0000070A0000}"/>
    <cellStyle name="S16 3" xfId="2569" xr:uid="{00000000-0005-0000-0000-0000080A0000}"/>
    <cellStyle name="S16 4" xfId="2570" xr:uid="{00000000-0005-0000-0000-0000090A0000}"/>
    <cellStyle name="S16 5" xfId="2571" xr:uid="{00000000-0005-0000-0000-00000A0A0000}"/>
    <cellStyle name="S16 6" xfId="2572" xr:uid="{00000000-0005-0000-0000-00000B0A0000}"/>
    <cellStyle name="S17" xfId="2573" xr:uid="{00000000-0005-0000-0000-00000C0A0000}"/>
    <cellStyle name="S17 2" xfId="2574" xr:uid="{00000000-0005-0000-0000-00000D0A0000}"/>
    <cellStyle name="S17 3" xfId="2575" xr:uid="{00000000-0005-0000-0000-00000E0A0000}"/>
    <cellStyle name="S17 4" xfId="2576" xr:uid="{00000000-0005-0000-0000-00000F0A0000}"/>
    <cellStyle name="S17 5" xfId="2577" xr:uid="{00000000-0005-0000-0000-0000100A0000}"/>
    <cellStyle name="S17 6" xfId="2578" xr:uid="{00000000-0005-0000-0000-0000110A0000}"/>
    <cellStyle name="S18" xfId="2579" xr:uid="{00000000-0005-0000-0000-0000120A0000}"/>
    <cellStyle name="S18 2" xfId="2580" xr:uid="{00000000-0005-0000-0000-0000130A0000}"/>
    <cellStyle name="S18 3" xfId="2581" xr:uid="{00000000-0005-0000-0000-0000140A0000}"/>
    <cellStyle name="S18 4" xfId="2582" xr:uid="{00000000-0005-0000-0000-0000150A0000}"/>
    <cellStyle name="S18 5" xfId="2583" xr:uid="{00000000-0005-0000-0000-0000160A0000}"/>
    <cellStyle name="S18 6" xfId="2584" xr:uid="{00000000-0005-0000-0000-0000170A0000}"/>
    <cellStyle name="S19" xfId="2585" xr:uid="{00000000-0005-0000-0000-0000180A0000}"/>
    <cellStyle name="S19 2" xfId="2586" xr:uid="{00000000-0005-0000-0000-0000190A0000}"/>
    <cellStyle name="S19 3" xfId="2587" xr:uid="{00000000-0005-0000-0000-00001A0A0000}"/>
    <cellStyle name="S19 4" xfId="2588" xr:uid="{00000000-0005-0000-0000-00001B0A0000}"/>
    <cellStyle name="S19 5" xfId="2589" xr:uid="{00000000-0005-0000-0000-00001C0A0000}"/>
    <cellStyle name="S19 6" xfId="2590" xr:uid="{00000000-0005-0000-0000-00001D0A0000}"/>
    <cellStyle name="S2" xfId="2591" xr:uid="{00000000-0005-0000-0000-00001E0A0000}"/>
    <cellStyle name="S2 10" xfId="2592" xr:uid="{00000000-0005-0000-0000-00001F0A0000}"/>
    <cellStyle name="S2 11" xfId="2593" xr:uid="{00000000-0005-0000-0000-0000200A0000}"/>
    <cellStyle name="S2 12" xfId="2594" xr:uid="{00000000-0005-0000-0000-0000210A0000}"/>
    <cellStyle name="S2 13" xfId="2595" xr:uid="{00000000-0005-0000-0000-0000220A0000}"/>
    <cellStyle name="S2 2" xfId="2596" xr:uid="{00000000-0005-0000-0000-0000230A0000}"/>
    <cellStyle name="S2 3" xfId="2597" xr:uid="{00000000-0005-0000-0000-0000240A0000}"/>
    <cellStyle name="S2 4" xfId="2598" xr:uid="{00000000-0005-0000-0000-0000250A0000}"/>
    <cellStyle name="S2 5" xfId="2599" xr:uid="{00000000-0005-0000-0000-0000260A0000}"/>
    <cellStyle name="S2 6" xfId="2600" xr:uid="{00000000-0005-0000-0000-0000270A0000}"/>
    <cellStyle name="S2 7" xfId="2601" xr:uid="{00000000-0005-0000-0000-0000280A0000}"/>
    <cellStyle name="S2 8" xfId="2602" xr:uid="{00000000-0005-0000-0000-0000290A0000}"/>
    <cellStyle name="S2 9" xfId="2603" xr:uid="{00000000-0005-0000-0000-00002A0A0000}"/>
    <cellStyle name="S2_Расчеты Магнитогорская новые" xfId="2604" xr:uid="{00000000-0005-0000-0000-00002B0A0000}"/>
    <cellStyle name="S20" xfId="2605" xr:uid="{00000000-0005-0000-0000-00002C0A0000}"/>
    <cellStyle name="S20 2" xfId="2606" xr:uid="{00000000-0005-0000-0000-00002D0A0000}"/>
    <cellStyle name="S20 3" xfId="2607" xr:uid="{00000000-0005-0000-0000-00002E0A0000}"/>
    <cellStyle name="S20 4" xfId="2608" xr:uid="{00000000-0005-0000-0000-00002F0A0000}"/>
    <cellStyle name="S20 5" xfId="2609" xr:uid="{00000000-0005-0000-0000-0000300A0000}"/>
    <cellStyle name="S20 6" xfId="2610" xr:uid="{00000000-0005-0000-0000-0000310A0000}"/>
    <cellStyle name="S21" xfId="2611" xr:uid="{00000000-0005-0000-0000-0000320A0000}"/>
    <cellStyle name="S21 2" xfId="2612" xr:uid="{00000000-0005-0000-0000-0000330A0000}"/>
    <cellStyle name="S21 3" xfId="2613" xr:uid="{00000000-0005-0000-0000-0000340A0000}"/>
    <cellStyle name="S21 4" xfId="2614" xr:uid="{00000000-0005-0000-0000-0000350A0000}"/>
    <cellStyle name="S21 5" xfId="2615" xr:uid="{00000000-0005-0000-0000-0000360A0000}"/>
    <cellStyle name="S21 6" xfId="2616" xr:uid="{00000000-0005-0000-0000-0000370A0000}"/>
    <cellStyle name="S22" xfId="2617" xr:uid="{00000000-0005-0000-0000-0000380A0000}"/>
    <cellStyle name="S22 2" xfId="2618" xr:uid="{00000000-0005-0000-0000-0000390A0000}"/>
    <cellStyle name="S22 3" xfId="2619" xr:uid="{00000000-0005-0000-0000-00003A0A0000}"/>
    <cellStyle name="S22 4" xfId="2620" xr:uid="{00000000-0005-0000-0000-00003B0A0000}"/>
    <cellStyle name="S22 5" xfId="2621" xr:uid="{00000000-0005-0000-0000-00003C0A0000}"/>
    <cellStyle name="S22 6" xfId="2622" xr:uid="{00000000-0005-0000-0000-00003D0A0000}"/>
    <cellStyle name="S23" xfId="2623" xr:uid="{00000000-0005-0000-0000-00003E0A0000}"/>
    <cellStyle name="S23 2" xfId="2624" xr:uid="{00000000-0005-0000-0000-00003F0A0000}"/>
    <cellStyle name="S23 3" xfId="2625" xr:uid="{00000000-0005-0000-0000-0000400A0000}"/>
    <cellStyle name="S23 4" xfId="2626" xr:uid="{00000000-0005-0000-0000-0000410A0000}"/>
    <cellStyle name="S23 5" xfId="2627" xr:uid="{00000000-0005-0000-0000-0000420A0000}"/>
    <cellStyle name="S23 6" xfId="2628" xr:uid="{00000000-0005-0000-0000-0000430A0000}"/>
    <cellStyle name="S24" xfId="2629" xr:uid="{00000000-0005-0000-0000-0000440A0000}"/>
    <cellStyle name="S24 2" xfId="2630" xr:uid="{00000000-0005-0000-0000-0000450A0000}"/>
    <cellStyle name="S24 3" xfId="2631" xr:uid="{00000000-0005-0000-0000-0000460A0000}"/>
    <cellStyle name="S24 4" xfId="2632" xr:uid="{00000000-0005-0000-0000-0000470A0000}"/>
    <cellStyle name="S24 5" xfId="2633" xr:uid="{00000000-0005-0000-0000-0000480A0000}"/>
    <cellStyle name="S24 6" xfId="2634" xr:uid="{00000000-0005-0000-0000-0000490A0000}"/>
    <cellStyle name="S24 7" xfId="2635" xr:uid="{00000000-0005-0000-0000-00004A0A0000}"/>
    <cellStyle name="S24_Расчеты Магнитогорская новые" xfId="2636" xr:uid="{00000000-0005-0000-0000-00004B0A0000}"/>
    <cellStyle name="S25" xfId="2637" xr:uid="{00000000-0005-0000-0000-00004C0A0000}"/>
    <cellStyle name="S25 2" xfId="2638" xr:uid="{00000000-0005-0000-0000-00004D0A0000}"/>
    <cellStyle name="S25 3" xfId="2639" xr:uid="{00000000-0005-0000-0000-00004E0A0000}"/>
    <cellStyle name="S25 4" xfId="2640" xr:uid="{00000000-0005-0000-0000-00004F0A0000}"/>
    <cellStyle name="S25 5" xfId="2641" xr:uid="{00000000-0005-0000-0000-0000500A0000}"/>
    <cellStyle name="S25 6" xfId="2642" xr:uid="{00000000-0005-0000-0000-0000510A0000}"/>
    <cellStyle name="S25 7" xfId="2643" xr:uid="{00000000-0005-0000-0000-0000520A0000}"/>
    <cellStyle name="S25_Расчеты Магнитогорская новые" xfId="2644" xr:uid="{00000000-0005-0000-0000-0000530A0000}"/>
    <cellStyle name="S26" xfId="2645" xr:uid="{00000000-0005-0000-0000-0000540A0000}"/>
    <cellStyle name="S26 2" xfId="2646" xr:uid="{00000000-0005-0000-0000-0000550A0000}"/>
    <cellStyle name="S26 3" xfId="2647" xr:uid="{00000000-0005-0000-0000-0000560A0000}"/>
    <cellStyle name="S26 4" xfId="2648" xr:uid="{00000000-0005-0000-0000-0000570A0000}"/>
    <cellStyle name="S26 5" xfId="2649" xr:uid="{00000000-0005-0000-0000-0000580A0000}"/>
    <cellStyle name="S26 6" xfId="2650" xr:uid="{00000000-0005-0000-0000-0000590A0000}"/>
    <cellStyle name="S26 7" xfId="2651" xr:uid="{00000000-0005-0000-0000-00005A0A0000}"/>
    <cellStyle name="S26_Расчеты Магнитогорская новые" xfId="2652" xr:uid="{00000000-0005-0000-0000-00005B0A0000}"/>
    <cellStyle name="S27" xfId="2653" xr:uid="{00000000-0005-0000-0000-00005C0A0000}"/>
    <cellStyle name="S27 2" xfId="2654" xr:uid="{00000000-0005-0000-0000-00005D0A0000}"/>
    <cellStyle name="S27 3" xfId="2655" xr:uid="{00000000-0005-0000-0000-00005E0A0000}"/>
    <cellStyle name="S27 4" xfId="2656" xr:uid="{00000000-0005-0000-0000-00005F0A0000}"/>
    <cellStyle name="S27 5" xfId="2657" xr:uid="{00000000-0005-0000-0000-0000600A0000}"/>
    <cellStyle name="S27 6" xfId="2658" xr:uid="{00000000-0005-0000-0000-0000610A0000}"/>
    <cellStyle name="S27 7" xfId="2659" xr:uid="{00000000-0005-0000-0000-0000620A0000}"/>
    <cellStyle name="S27_Расчеты Магнитогорская новые" xfId="2660" xr:uid="{00000000-0005-0000-0000-0000630A0000}"/>
    <cellStyle name="S28" xfId="2661" xr:uid="{00000000-0005-0000-0000-0000640A0000}"/>
    <cellStyle name="S28 2" xfId="2662" xr:uid="{00000000-0005-0000-0000-0000650A0000}"/>
    <cellStyle name="S28 3" xfId="2663" xr:uid="{00000000-0005-0000-0000-0000660A0000}"/>
    <cellStyle name="S28 4" xfId="2664" xr:uid="{00000000-0005-0000-0000-0000670A0000}"/>
    <cellStyle name="S28 5" xfId="2665" xr:uid="{00000000-0005-0000-0000-0000680A0000}"/>
    <cellStyle name="S28 6" xfId="2666" xr:uid="{00000000-0005-0000-0000-0000690A0000}"/>
    <cellStyle name="S29" xfId="2667" xr:uid="{00000000-0005-0000-0000-00006A0A0000}"/>
    <cellStyle name="S29 2" xfId="2668" xr:uid="{00000000-0005-0000-0000-00006B0A0000}"/>
    <cellStyle name="S29 3" xfId="2669" xr:uid="{00000000-0005-0000-0000-00006C0A0000}"/>
    <cellStyle name="S29 4" xfId="2670" xr:uid="{00000000-0005-0000-0000-00006D0A0000}"/>
    <cellStyle name="S29 5" xfId="2671" xr:uid="{00000000-0005-0000-0000-00006E0A0000}"/>
    <cellStyle name="S29 6" xfId="2672" xr:uid="{00000000-0005-0000-0000-00006F0A0000}"/>
    <cellStyle name="S29 7" xfId="2673" xr:uid="{00000000-0005-0000-0000-0000700A0000}"/>
    <cellStyle name="S29_Расчеты Магнитогорская новые" xfId="2674" xr:uid="{00000000-0005-0000-0000-0000710A0000}"/>
    <cellStyle name="S3" xfId="2675" xr:uid="{00000000-0005-0000-0000-0000720A0000}"/>
    <cellStyle name="S3 10" xfId="2676" xr:uid="{00000000-0005-0000-0000-0000730A0000}"/>
    <cellStyle name="S3 11" xfId="2677" xr:uid="{00000000-0005-0000-0000-0000740A0000}"/>
    <cellStyle name="S3 12" xfId="2678" xr:uid="{00000000-0005-0000-0000-0000750A0000}"/>
    <cellStyle name="S3 13" xfId="2679" xr:uid="{00000000-0005-0000-0000-0000760A0000}"/>
    <cellStyle name="S3 2" xfId="2680" xr:uid="{00000000-0005-0000-0000-0000770A0000}"/>
    <cellStyle name="S3 3" xfId="2681" xr:uid="{00000000-0005-0000-0000-0000780A0000}"/>
    <cellStyle name="S3 4" xfId="2682" xr:uid="{00000000-0005-0000-0000-0000790A0000}"/>
    <cellStyle name="S3 5" xfId="2683" xr:uid="{00000000-0005-0000-0000-00007A0A0000}"/>
    <cellStyle name="S3 6" xfId="2684" xr:uid="{00000000-0005-0000-0000-00007B0A0000}"/>
    <cellStyle name="S3 7" xfId="2685" xr:uid="{00000000-0005-0000-0000-00007C0A0000}"/>
    <cellStyle name="S3 8" xfId="2686" xr:uid="{00000000-0005-0000-0000-00007D0A0000}"/>
    <cellStyle name="S3 9" xfId="2687" xr:uid="{00000000-0005-0000-0000-00007E0A0000}"/>
    <cellStyle name="S3_Расчеты Магнитогорская новые" xfId="2688" xr:uid="{00000000-0005-0000-0000-00007F0A0000}"/>
    <cellStyle name="S30" xfId="2689" xr:uid="{00000000-0005-0000-0000-0000800A0000}"/>
    <cellStyle name="S30 2" xfId="2690" xr:uid="{00000000-0005-0000-0000-0000810A0000}"/>
    <cellStyle name="S30 3" xfId="2691" xr:uid="{00000000-0005-0000-0000-0000820A0000}"/>
    <cellStyle name="S30 4" xfId="2692" xr:uid="{00000000-0005-0000-0000-0000830A0000}"/>
    <cellStyle name="S30 5" xfId="2693" xr:uid="{00000000-0005-0000-0000-0000840A0000}"/>
    <cellStyle name="S30 6" xfId="2694" xr:uid="{00000000-0005-0000-0000-0000850A0000}"/>
    <cellStyle name="S30 7" xfId="2695" xr:uid="{00000000-0005-0000-0000-0000860A0000}"/>
    <cellStyle name="S30_Расчеты Магнитогорская новые" xfId="2696" xr:uid="{00000000-0005-0000-0000-0000870A0000}"/>
    <cellStyle name="S31" xfId="2697" xr:uid="{00000000-0005-0000-0000-0000880A0000}"/>
    <cellStyle name="S31 2" xfId="2698" xr:uid="{00000000-0005-0000-0000-0000890A0000}"/>
    <cellStyle name="S31 3" xfId="2699" xr:uid="{00000000-0005-0000-0000-00008A0A0000}"/>
    <cellStyle name="S31 4" xfId="2700" xr:uid="{00000000-0005-0000-0000-00008B0A0000}"/>
    <cellStyle name="S31 5" xfId="2701" xr:uid="{00000000-0005-0000-0000-00008C0A0000}"/>
    <cellStyle name="S31 6" xfId="2702" xr:uid="{00000000-0005-0000-0000-00008D0A0000}"/>
    <cellStyle name="S32" xfId="2703" xr:uid="{00000000-0005-0000-0000-00008E0A0000}"/>
    <cellStyle name="S32 2" xfId="2704" xr:uid="{00000000-0005-0000-0000-00008F0A0000}"/>
    <cellStyle name="S32 3" xfId="2705" xr:uid="{00000000-0005-0000-0000-0000900A0000}"/>
    <cellStyle name="S32 4" xfId="2706" xr:uid="{00000000-0005-0000-0000-0000910A0000}"/>
    <cellStyle name="S32 5" xfId="2707" xr:uid="{00000000-0005-0000-0000-0000920A0000}"/>
    <cellStyle name="S32 6" xfId="2708" xr:uid="{00000000-0005-0000-0000-0000930A0000}"/>
    <cellStyle name="S33" xfId="2709" xr:uid="{00000000-0005-0000-0000-0000940A0000}"/>
    <cellStyle name="S33 2" xfId="2710" xr:uid="{00000000-0005-0000-0000-0000950A0000}"/>
    <cellStyle name="S34" xfId="2711" xr:uid="{00000000-0005-0000-0000-0000960A0000}"/>
    <cellStyle name="S34 2" xfId="2712" xr:uid="{00000000-0005-0000-0000-0000970A0000}"/>
    <cellStyle name="S35" xfId="2713" xr:uid="{00000000-0005-0000-0000-0000980A0000}"/>
    <cellStyle name="S35 2" xfId="2714" xr:uid="{00000000-0005-0000-0000-0000990A0000}"/>
    <cellStyle name="S36" xfId="2715" xr:uid="{00000000-0005-0000-0000-00009A0A0000}"/>
    <cellStyle name="S37" xfId="2716" xr:uid="{00000000-0005-0000-0000-00009B0A0000}"/>
    <cellStyle name="S38" xfId="2717" xr:uid="{00000000-0005-0000-0000-00009C0A0000}"/>
    <cellStyle name="S39" xfId="2718" xr:uid="{00000000-0005-0000-0000-00009D0A0000}"/>
    <cellStyle name="S4" xfId="2719" xr:uid="{00000000-0005-0000-0000-00009E0A0000}"/>
    <cellStyle name="S4 10" xfId="2720" xr:uid="{00000000-0005-0000-0000-00009F0A0000}"/>
    <cellStyle name="S4 11" xfId="2721" xr:uid="{00000000-0005-0000-0000-0000A00A0000}"/>
    <cellStyle name="S4 12" xfId="2722" xr:uid="{00000000-0005-0000-0000-0000A10A0000}"/>
    <cellStyle name="S4 13" xfId="2723" xr:uid="{00000000-0005-0000-0000-0000A20A0000}"/>
    <cellStyle name="S4 2" xfId="2724" xr:uid="{00000000-0005-0000-0000-0000A30A0000}"/>
    <cellStyle name="S4 3" xfId="2725" xr:uid="{00000000-0005-0000-0000-0000A40A0000}"/>
    <cellStyle name="S4 4" xfId="2726" xr:uid="{00000000-0005-0000-0000-0000A50A0000}"/>
    <cellStyle name="S4 5" xfId="2727" xr:uid="{00000000-0005-0000-0000-0000A60A0000}"/>
    <cellStyle name="S4 6" xfId="2728" xr:uid="{00000000-0005-0000-0000-0000A70A0000}"/>
    <cellStyle name="S4 7" xfId="2729" xr:uid="{00000000-0005-0000-0000-0000A80A0000}"/>
    <cellStyle name="S4 8" xfId="2730" xr:uid="{00000000-0005-0000-0000-0000A90A0000}"/>
    <cellStyle name="S4 9" xfId="2731" xr:uid="{00000000-0005-0000-0000-0000AA0A0000}"/>
    <cellStyle name="S4_Расчеты Магнитогорская новые" xfId="2732" xr:uid="{00000000-0005-0000-0000-0000AB0A0000}"/>
    <cellStyle name="S40" xfId="2733" xr:uid="{00000000-0005-0000-0000-0000AC0A0000}"/>
    <cellStyle name="S40 2" xfId="2734" xr:uid="{00000000-0005-0000-0000-0000AD0A0000}"/>
    <cellStyle name="S41" xfId="2735" xr:uid="{00000000-0005-0000-0000-0000AE0A0000}"/>
    <cellStyle name="S41 2" xfId="2736" xr:uid="{00000000-0005-0000-0000-0000AF0A0000}"/>
    <cellStyle name="S42" xfId="2737" xr:uid="{00000000-0005-0000-0000-0000B00A0000}"/>
    <cellStyle name="S42 2" xfId="2738" xr:uid="{00000000-0005-0000-0000-0000B10A0000}"/>
    <cellStyle name="S43" xfId="2739" xr:uid="{00000000-0005-0000-0000-0000B20A0000}"/>
    <cellStyle name="S43 2" xfId="2740" xr:uid="{00000000-0005-0000-0000-0000B30A0000}"/>
    <cellStyle name="S44" xfId="2741" xr:uid="{00000000-0005-0000-0000-0000B40A0000}"/>
    <cellStyle name="S5" xfId="2742" xr:uid="{00000000-0005-0000-0000-0000B50A0000}"/>
    <cellStyle name="S5 10" xfId="2743" xr:uid="{00000000-0005-0000-0000-0000B60A0000}"/>
    <cellStyle name="S5 11" xfId="2744" xr:uid="{00000000-0005-0000-0000-0000B70A0000}"/>
    <cellStyle name="S5 12" xfId="2745" xr:uid="{00000000-0005-0000-0000-0000B80A0000}"/>
    <cellStyle name="S5 13" xfId="2746" xr:uid="{00000000-0005-0000-0000-0000B90A0000}"/>
    <cellStyle name="S5 2" xfId="2747" xr:uid="{00000000-0005-0000-0000-0000BA0A0000}"/>
    <cellStyle name="S5 3" xfId="2748" xr:uid="{00000000-0005-0000-0000-0000BB0A0000}"/>
    <cellStyle name="S5 4" xfId="2749" xr:uid="{00000000-0005-0000-0000-0000BC0A0000}"/>
    <cellStyle name="S5 5" xfId="2750" xr:uid="{00000000-0005-0000-0000-0000BD0A0000}"/>
    <cellStyle name="S5 6" xfId="2751" xr:uid="{00000000-0005-0000-0000-0000BE0A0000}"/>
    <cellStyle name="S5 7" xfId="2752" xr:uid="{00000000-0005-0000-0000-0000BF0A0000}"/>
    <cellStyle name="S5 8" xfId="2753" xr:uid="{00000000-0005-0000-0000-0000C00A0000}"/>
    <cellStyle name="S5 9" xfId="2754" xr:uid="{00000000-0005-0000-0000-0000C10A0000}"/>
    <cellStyle name="S5_Расчеты Магнитогорская новые" xfId="2755" xr:uid="{00000000-0005-0000-0000-0000C20A0000}"/>
    <cellStyle name="S6" xfId="2756" xr:uid="{00000000-0005-0000-0000-0000C30A0000}"/>
    <cellStyle name="S6 10" xfId="2757" xr:uid="{00000000-0005-0000-0000-0000C40A0000}"/>
    <cellStyle name="S6 11" xfId="2758" xr:uid="{00000000-0005-0000-0000-0000C50A0000}"/>
    <cellStyle name="S6 12" xfId="2759" xr:uid="{00000000-0005-0000-0000-0000C60A0000}"/>
    <cellStyle name="S6 13" xfId="2760" xr:uid="{00000000-0005-0000-0000-0000C70A0000}"/>
    <cellStyle name="S6 2" xfId="2761" xr:uid="{00000000-0005-0000-0000-0000C80A0000}"/>
    <cellStyle name="S6 3" xfId="2762" xr:uid="{00000000-0005-0000-0000-0000C90A0000}"/>
    <cellStyle name="S6 4" xfId="2763" xr:uid="{00000000-0005-0000-0000-0000CA0A0000}"/>
    <cellStyle name="S6 5" xfId="2764" xr:uid="{00000000-0005-0000-0000-0000CB0A0000}"/>
    <cellStyle name="S6 6" xfId="2765" xr:uid="{00000000-0005-0000-0000-0000CC0A0000}"/>
    <cellStyle name="S6 7" xfId="2766" xr:uid="{00000000-0005-0000-0000-0000CD0A0000}"/>
    <cellStyle name="S6 8" xfId="2767" xr:uid="{00000000-0005-0000-0000-0000CE0A0000}"/>
    <cellStyle name="S6 9" xfId="2768" xr:uid="{00000000-0005-0000-0000-0000CF0A0000}"/>
    <cellStyle name="S6_Расчеты Магнитогорская новые" xfId="2769" xr:uid="{00000000-0005-0000-0000-0000D00A0000}"/>
    <cellStyle name="S7" xfId="2770" xr:uid="{00000000-0005-0000-0000-0000D10A0000}"/>
    <cellStyle name="S7 10" xfId="2771" xr:uid="{00000000-0005-0000-0000-0000D20A0000}"/>
    <cellStyle name="S7 11" xfId="2772" xr:uid="{00000000-0005-0000-0000-0000D30A0000}"/>
    <cellStyle name="S7 12" xfId="2773" xr:uid="{00000000-0005-0000-0000-0000D40A0000}"/>
    <cellStyle name="S7 13" xfId="2774" xr:uid="{00000000-0005-0000-0000-0000D50A0000}"/>
    <cellStyle name="S7 2" xfId="2775" xr:uid="{00000000-0005-0000-0000-0000D60A0000}"/>
    <cellStyle name="S7 3" xfId="2776" xr:uid="{00000000-0005-0000-0000-0000D70A0000}"/>
    <cellStyle name="S7 4" xfId="2777" xr:uid="{00000000-0005-0000-0000-0000D80A0000}"/>
    <cellStyle name="S7 5" xfId="2778" xr:uid="{00000000-0005-0000-0000-0000D90A0000}"/>
    <cellStyle name="S7 6" xfId="2779" xr:uid="{00000000-0005-0000-0000-0000DA0A0000}"/>
    <cellStyle name="S7 7" xfId="2780" xr:uid="{00000000-0005-0000-0000-0000DB0A0000}"/>
    <cellStyle name="S7 8" xfId="2781" xr:uid="{00000000-0005-0000-0000-0000DC0A0000}"/>
    <cellStyle name="S7 9" xfId="2782" xr:uid="{00000000-0005-0000-0000-0000DD0A0000}"/>
    <cellStyle name="S7_Расчеты Магнитогорская новые" xfId="2783" xr:uid="{00000000-0005-0000-0000-0000DE0A0000}"/>
    <cellStyle name="S8" xfId="2784" xr:uid="{00000000-0005-0000-0000-0000DF0A0000}"/>
    <cellStyle name="S8 10" xfId="2785" xr:uid="{00000000-0005-0000-0000-0000E00A0000}"/>
    <cellStyle name="S8 11" xfId="2786" xr:uid="{00000000-0005-0000-0000-0000E10A0000}"/>
    <cellStyle name="S8 12" xfId="2787" xr:uid="{00000000-0005-0000-0000-0000E20A0000}"/>
    <cellStyle name="S8 13" xfId="2788" xr:uid="{00000000-0005-0000-0000-0000E30A0000}"/>
    <cellStyle name="S8 2" xfId="2789" xr:uid="{00000000-0005-0000-0000-0000E40A0000}"/>
    <cellStyle name="S8 3" xfId="2790" xr:uid="{00000000-0005-0000-0000-0000E50A0000}"/>
    <cellStyle name="S8 4" xfId="2791" xr:uid="{00000000-0005-0000-0000-0000E60A0000}"/>
    <cellStyle name="S8 5" xfId="2792" xr:uid="{00000000-0005-0000-0000-0000E70A0000}"/>
    <cellStyle name="S8 6" xfId="2793" xr:uid="{00000000-0005-0000-0000-0000E80A0000}"/>
    <cellStyle name="S8 7" xfId="2794" xr:uid="{00000000-0005-0000-0000-0000E90A0000}"/>
    <cellStyle name="S8 8" xfId="2795" xr:uid="{00000000-0005-0000-0000-0000EA0A0000}"/>
    <cellStyle name="S8 9" xfId="2796" xr:uid="{00000000-0005-0000-0000-0000EB0A0000}"/>
    <cellStyle name="S8_Расчеты Магнитогорская новые" xfId="2797" xr:uid="{00000000-0005-0000-0000-0000EC0A0000}"/>
    <cellStyle name="S9" xfId="2798" xr:uid="{00000000-0005-0000-0000-0000ED0A0000}"/>
    <cellStyle name="S9 10" xfId="2799" xr:uid="{00000000-0005-0000-0000-0000EE0A0000}"/>
    <cellStyle name="S9 11" xfId="2800" xr:uid="{00000000-0005-0000-0000-0000EF0A0000}"/>
    <cellStyle name="S9 12" xfId="2801" xr:uid="{00000000-0005-0000-0000-0000F00A0000}"/>
    <cellStyle name="S9 13" xfId="2802" xr:uid="{00000000-0005-0000-0000-0000F10A0000}"/>
    <cellStyle name="S9 2" xfId="2803" xr:uid="{00000000-0005-0000-0000-0000F20A0000}"/>
    <cellStyle name="S9 3" xfId="2804" xr:uid="{00000000-0005-0000-0000-0000F30A0000}"/>
    <cellStyle name="S9 4" xfId="2805" xr:uid="{00000000-0005-0000-0000-0000F40A0000}"/>
    <cellStyle name="S9 5" xfId="2806" xr:uid="{00000000-0005-0000-0000-0000F50A0000}"/>
    <cellStyle name="S9 6" xfId="2807" xr:uid="{00000000-0005-0000-0000-0000F60A0000}"/>
    <cellStyle name="S9 7" xfId="2808" xr:uid="{00000000-0005-0000-0000-0000F70A0000}"/>
    <cellStyle name="S9 8" xfId="2809" xr:uid="{00000000-0005-0000-0000-0000F80A0000}"/>
    <cellStyle name="S9 9" xfId="2810" xr:uid="{00000000-0005-0000-0000-0000F90A0000}"/>
    <cellStyle name="S9_Расчеты Магнитогорская новые" xfId="2811" xr:uid="{00000000-0005-0000-0000-0000FA0A0000}"/>
    <cellStyle name="Salomon Logo" xfId="2812" xr:uid="{00000000-0005-0000-0000-0000FB0A0000}"/>
    <cellStyle name="SAPBEXaggData" xfId="2813" xr:uid="{00000000-0005-0000-0000-0000FC0A0000}"/>
    <cellStyle name="SAPBEXaggDataEmph" xfId="2814" xr:uid="{00000000-0005-0000-0000-0000FD0A0000}"/>
    <cellStyle name="SAPBEXaggItem" xfId="2815" xr:uid="{00000000-0005-0000-0000-0000FE0A0000}"/>
    <cellStyle name="SAPBEXaggItemX" xfId="2816" xr:uid="{00000000-0005-0000-0000-0000FF0A0000}"/>
    <cellStyle name="SAPBEXchaText" xfId="2817" xr:uid="{00000000-0005-0000-0000-0000000B0000}"/>
    <cellStyle name="SAPBEXexcBad7" xfId="2818" xr:uid="{00000000-0005-0000-0000-0000010B0000}"/>
    <cellStyle name="SAPBEXexcBad8" xfId="2819" xr:uid="{00000000-0005-0000-0000-0000020B0000}"/>
    <cellStyle name="SAPBEXexcBad9" xfId="2820" xr:uid="{00000000-0005-0000-0000-0000030B0000}"/>
    <cellStyle name="SAPBEXexcCritical4" xfId="2821" xr:uid="{00000000-0005-0000-0000-0000040B0000}"/>
    <cellStyle name="SAPBEXexcCritical5" xfId="2822" xr:uid="{00000000-0005-0000-0000-0000050B0000}"/>
    <cellStyle name="SAPBEXexcCritical6" xfId="2823" xr:uid="{00000000-0005-0000-0000-0000060B0000}"/>
    <cellStyle name="SAPBEXexcGood1" xfId="2824" xr:uid="{00000000-0005-0000-0000-0000070B0000}"/>
    <cellStyle name="SAPBEXexcGood2" xfId="2825" xr:uid="{00000000-0005-0000-0000-0000080B0000}"/>
    <cellStyle name="SAPBEXexcGood3" xfId="2826" xr:uid="{00000000-0005-0000-0000-0000090B0000}"/>
    <cellStyle name="SAPBEXfilterDrill" xfId="2827" xr:uid="{00000000-0005-0000-0000-00000A0B0000}"/>
    <cellStyle name="SAPBEXfilterItem" xfId="2828" xr:uid="{00000000-0005-0000-0000-00000B0B0000}"/>
    <cellStyle name="SAPBEXfilterText" xfId="2829" xr:uid="{00000000-0005-0000-0000-00000C0B0000}"/>
    <cellStyle name="SAPBEXformats" xfId="2830" xr:uid="{00000000-0005-0000-0000-00000D0B0000}"/>
    <cellStyle name="SAPBEXheaderItem" xfId="2831" xr:uid="{00000000-0005-0000-0000-00000E0B0000}"/>
    <cellStyle name="SAPBEXheaderText" xfId="2832" xr:uid="{00000000-0005-0000-0000-00000F0B0000}"/>
    <cellStyle name="SAPBEXHLevel0" xfId="2833" xr:uid="{00000000-0005-0000-0000-0000100B0000}"/>
    <cellStyle name="SAPBEXHLevel0X" xfId="2834" xr:uid="{00000000-0005-0000-0000-0000110B0000}"/>
    <cellStyle name="SAPBEXHLevel1" xfId="2835" xr:uid="{00000000-0005-0000-0000-0000120B0000}"/>
    <cellStyle name="SAPBEXHLevel1X" xfId="2836" xr:uid="{00000000-0005-0000-0000-0000130B0000}"/>
    <cellStyle name="SAPBEXHLevel2" xfId="2837" xr:uid="{00000000-0005-0000-0000-0000140B0000}"/>
    <cellStyle name="SAPBEXHLevel2X" xfId="2838" xr:uid="{00000000-0005-0000-0000-0000150B0000}"/>
    <cellStyle name="SAPBEXHLevel3" xfId="2839" xr:uid="{00000000-0005-0000-0000-0000160B0000}"/>
    <cellStyle name="SAPBEXHLevel3X" xfId="2840" xr:uid="{00000000-0005-0000-0000-0000170B0000}"/>
    <cellStyle name="SAPBEXresData" xfId="2841" xr:uid="{00000000-0005-0000-0000-0000180B0000}"/>
    <cellStyle name="SAPBEXresDataEmph" xfId="2842" xr:uid="{00000000-0005-0000-0000-0000190B0000}"/>
    <cellStyle name="SAPBEXresItem" xfId="2843" xr:uid="{00000000-0005-0000-0000-00001A0B0000}"/>
    <cellStyle name="SAPBEXresItemX" xfId="2844" xr:uid="{00000000-0005-0000-0000-00001B0B0000}"/>
    <cellStyle name="SAPBEXstdData" xfId="2845" xr:uid="{00000000-0005-0000-0000-00001C0B0000}"/>
    <cellStyle name="SAPBEXstdDataEmph" xfId="2846" xr:uid="{00000000-0005-0000-0000-00001D0B0000}"/>
    <cellStyle name="SAPBEXstdItem" xfId="2847" xr:uid="{00000000-0005-0000-0000-00001E0B0000}"/>
    <cellStyle name="SAPBEXstdItemX" xfId="2848" xr:uid="{00000000-0005-0000-0000-00001F0B0000}"/>
    <cellStyle name="SAPBEXtitle" xfId="2849" xr:uid="{00000000-0005-0000-0000-0000200B0000}"/>
    <cellStyle name="SAPBEXundefined" xfId="2850" xr:uid="{00000000-0005-0000-0000-0000210B0000}"/>
    <cellStyle name="SAPOutput" xfId="2851" xr:uid="{00000000-0005-0000-0000-0000220B0000}"/>
    <cellStyle name="ScotchRule" xfId="2852" xr:uid="{00000000-0005-0000-0000-0000230B0000}"/>
    <cellStyle name="SECTION" xfId="2853" xr:uid="{00000000-0005-0000-0000-0000240B0000}"/>
    <cellStyle name="SEM-BPS-data" xfId="2854" xr:uid="{00000000-0005-0000-0000-0000250B0000}"/>
    <cellStyle name="SEM-BPS-head" xfId="2855" xr:uid="{00000000-0005-0000-0000-0000260B0000}"/>
    <cellStyle name="SEM-BPS-headdata" xfId="2856" xr:uid="{00000000-0005-0000-0000-0000270B0000}"/>
    <cellStyle name="SEM-BPS-headkey" xfId="2857" xr:uid="{00000000-0005-0000-0000-0000280B0000}"/>
    <cellStyle name="SEM-BPS-input-on" xfId="2858" xr:uid="{00000000-0005-0000-0000-0000290B0000}"/>
    <cellStyle name="SEM-BPS-key" xfId="2859" xr:uid="{00000000-0005-0000-0000-00002A0B0000}"/>
    <cellStyle name="SEM-BPS-sub1" xfId="2860" xr:uid="{00000000-0005-0000-0000-00002B0B0000}"/>
    <cellStyle name="SEM-BPS-sub2" xfId="2861" xr:uid="{00000000-0005-0000-0000-00002C0B0000}"/>
    <cellStyle name="SEM-BPS-total" xfId="2862" xr:uid="{00000000-0005-0000-0000-00002D0B0000}"/>
    <cellStyle name="Single Accounting" xfId="2863" xr:uid="{00000000-0005-0000-0000-00002E0B0000}"/>
    <cellStyle name="small" xfId="2864" xr:uid="{00000000-0005-0000-0000-00002F0B0000}"/>
    <cellStyle name="Standard_laroux" xfId="2865" xr:uid="{00000000-0005-0000-0000-0000300B0000}"/>
    <cellStyle name="Style 1" xfId="2866" xr:uid="{00000000-0005-0000-0000-0000310B0000}"/>
    <cellStyle name="STYLE1 - Style1" xfId="2867" xr:uid="{00000000-0005-0000-0000-0000320B0000}"/>
    <cellStyle name="SUBSECTION" xfId="2868" xr:uid="{00000000-0005-0000-0000-0000330B0000}"/>
    <cellStyle name="Subtitle" xfId="2869" xr:uid="{00000000-0005-0000-0000-0000340B0000}"/>
    <cellStyle name="SUBTITLES" xfId="2870" xr:uid="{00000000-0005-0000-0000-0000350B0000}"/>
    <cellStyle name="Subtotal" xfId="2871" xr:uid="{00000000-0005-0000-0000-0000360B0000}"/>
    <cellStyle name="Table Head" xfId="2872" xr:uid="{00000000-0005-0000-0000-0000370B0000}"/>
    <cellStyle name="Table Head Aligned" xfId="2873" xr:uid="{00000000-0005-0000-0000-0000380B0000}"/>
    <cellStyle name="Table Head Blue" xfId="2874" xr:uid="{00000000-0005-0000-0000-0000390B0000}"/>
    <cellStyle name="Table Head Green" xfId="2875" xr:uid="{00000000-0005-0000-0000-00003A0B0000}"/>
    <cellStyle name="Table Head_Val_Sum_Graph" xfId="2876" xr:uid="{00000000-0005-0000-0000-00003B0B0000}"/>
    <cellStyle name="Table Text" xfId="2877" xr:uid="{00000000-0005-0000-0000-00003C0B0000}"/>
    <cellStyle name="Table Title" xfId="2878" xr:uid="{00000000-0005-0000-0000-00003D0B0000}"/>
    <cellStyle name="Table Units" xfId="2879" xr:uid="{00000000-0005-0000-0000-00003E0B0000}"/>
    <cellStyle name="Table_Header" xfId="2880" xr:uid="{00000000-0005-0000-0000-00003F0B0000}"/>
    <cellStyle name="Tausender" xfId="2881" xr:uid="{00000000-0005-0000-0000-0000400B0000}"/>
    <cellStyle name="Text 1" xfId="2882" xr:uid="{00000000-0005-0000-0000-0000410B0000}"/>
    <cellStyle name="Text Head 1" xfId="2883" xr:uid="{00000000-0005-0000-0000-0000420B0000}"/>
    <cellStyle name="Times 10" xfId="2884" xr:uid="{00000000-0005-0000-0000-0000430B0000}"/>
    <cellStyle name="Times 12" xfId="2885" xr:uid="{00000000-0005-0000-0000-0000440B0000}"/>
    <cellStyle name="Title" xfId="2886" xr:uid="{00000000-0005-0000-0000-0000450B0000}"/>
    <cellStyle name="Titles" xfId="2887" xr:uid="{00000000-0005-0000-0000-0000460B0000}"/>
    <cellStyle name="To" xfId="2888" xr:uid="{00000000-0005-0000-0000-0000470B0000}"/>
    <cellStyle name="TOP_LEVEL_TITLE" xfId="2889" xr:uid="{00000000-0005-0000-0000-0000480B0000}"/>
    <cellStyle name="Total" xfId="2890" xr:uid="{00000000-0005-0000-0000-0000490B0000}"/>
    <cellStyle name="Total Column" xfId="2891" xr:uid="{00000000-0005-0000-0000-00004A0B0000}"/>
    <cellStyle name="TotalRow" xfId="2892" xr:uid="{00000000-0005-0000-0000-00004B0B0000}"/>
    <cellStyle name="Totals" xfId="2893" xr:uid="{00000000-0005-0000-0000-00004C0B0000}"/>
    <cellStyle name="Tusenskille_Redusert penetrasjonsmodell" xfId="2894" xr:uid="{00000000-0005-0000-0000-00004D0B0000}"/>
    <cellStyle name="Überschrift 1" xfId="2895" xr:uid="{00000000-0005-0000-0000-00004E0B0000}"/>
    <cellStyle name="Überschrift 2" xfId="2896" xr:uid="{00000000-0005-0000-0000-00004F0B0000}"/>
    <cellStyle name="Überschrift 3" xfId="2897" xr:uid="{00000000-0005-0000-0000-0000500B0000}"/>
    <cellStyle name="Underline_Single" xfId="2898" xr:uid="{00000000-0005-0000-0000-0000510B0000}"/>
    <cellStyle name="Unit" xfId="2899" xr:uid="{00000000-0005-0000-0000-0000520B0000}"/>
    <cellStyle name="Valiotsikko" xfId="2900" xr:uid="{00000000-0005-0000-0000-0000530B0000}"/>
    <cellStyle name="Valuta [0]_Arcen" xfId="2901" xr:uid="{00000000-0005-0000-0000-0000540B0000}"/>
    <cellStyle name="Valuta_Arcen" xfId="2902" xr:uid="{00000000-0005-0000-0000-0000550B0000}"/>
    <cellStyle name="Vдliotsikko" xfId="2903" xr:uid="{00000000-0005-0000-0000-0000560B0000}"/>
    <cellStyle name="Währung [0]_1380" xfId="2904" xr:uid="{00000000-0005-0000-0000-0000570B0000}"/>
    <cellStyle name="Währung_1380" xfId="2905" xr:uid="{00000000-0005-0000-0000-0000580B0000}"/>
    <cellStyle name="Walutowy [0]_1" xfId="2906" xr:uid="{00000000-0005-0000-0000-0000590B0000}"/>
    <cellStyle name="Walutowy_1" xfId="2907" xr:uid="{00000000-0005-0000-0000-00005A0B0000}"/>
    <cellStyle name="Warning Text" xfId="2908" xr:uid="{00000000-0005-0000-0000-00005B0B0000}"/>
    <cellStyle name="WIP" xfId="2909" xr:uid="{00000000-0005-0000-0000-00005C0B0000}"/>
    <cellStyle name="wrap" xfId="2910" xr:uid="{00000000-0005-0000-0000-00005D0B0000}"/>
    <cellStyle name="Wдhrung [0]_laroux" xfId="2911" xr:uid="{00000000-0005-0000-0000-00005E0B0000}"/>
    <cellStyle name="Wдhrung_laroux" xfId="2912" xr:uid="{00000000-0005-0000-0000-00005F0B0000}"/>
    <cellStyle name="year" xfId="2913" xr:uid="{00000000-0005-0000-0000-0000600B0000}"/>
    <cellStyle name="Year EN" xfId="2914" xr:uid="{00000000-0005-0000-0000-0000610B0000}"/>
    <cellStyle name="Year RU" xfId="2915" xr:uid="{00000000-0005-0000-0000-0000620B0000}"/>
    <cellStyle name="Yen" xfId="2916" xr:uid="{00000000-0005-0000-0000-0000630B0000}"/>
    <cellStyle name="Zero" xfId="2917" xr:uid="{00000000-0005-0000-0000-0000640B0000}"/>
    <cellStyle name="Акцент1" xfId="2918" builtinId="29" customBuiltin="1"/>
    <cellStyle name="Акцент1 2" xfId="2919" xr:uid="{00000000-0005-0000-0000-0000660B0000}"/>
    <cellStyle name="Акцент1 3" xfId="2920" xr:uid="{00000000-0005-0000-0000-0000670B0000}"/>
    <cellStyle name="Акцент2" xfId="2921" builtinId="33" customBuiltin="1"/>
    <cellStyle name="Акцент2 2" xfId="2922" xr:uid="{00000000-0005-0000-0000-0000690B0000}"/>
    <cellStyle name="Акцент2 3" xfId="2923" xr:uid="{00000000-0005-0000-0000-00006A0B0000}"/>
    <cellStyle name="Акцент3" xfId="2924" builtinId="37" customBuiltin="1"/>
    <cellStyle name="Акцент3 2" xfId="2925" xr:uid="{00000000-0005-0000-0000-00006C0B0000}"/>
    <cellStyle name="Акцент3 3" xfId="2926" xr:uid="{00000000-0005-0000-0000-00006D0B0000}"/>
    <cellStyle name="Акцент4" xfId="2927" builtinId="41" customBuiltin="1"/>
    <cellStyle name="Акцент4 2" xfId="2928" xr:uid="{00000000-0005-0000-0000-00006F0B0000}"/>
    <cellStyle name="Акцент4 3" xfId="2929" xr:uid="{00000000-0005-0000-0000-0000700B0000}"/>
    <cellStyle name="Акцент5" xfId="2930" builtinId="45" customBuiltin="1"/>
    <cellStyle name="Акцент5 2" xfId="2931" xr:uid="{00000000-0005-0000-0000-0000720B0000}"/>
    <cellStyle name="Акцент5 3" xfId="2932" xr:uid="{00000000-0005-0000-0000-0000730B0000}"/>
    <cellStyle name="Акцент6" xfId="2933" builtinId="49" customBuiltin="1"/>
    <cellStyle name="Акцент6 2" xfId="2934" xr:uid="{00000000-0005-0000-0000-0000750B0000}"/>
    <cellStyle name="Акцент6 3" xfId="2935" xr:uid="{00000000-0005-0000-0000-0000760B0000}"/>
    <cellStyle name="Беззащитный" xfId="2936" xr:uid="{00000000-0005-0000-0000-0000770B0000}"/>
    <cellStyle name="Ввод " xfId="2937" builtinId="20" customBuiltin="1"/>
    <cellStyle name="Ввод  2" xfId="2938" xr:uid="{00000000-0005-0000-0000-0000790B0000}"/>
    <cellStyle name="Ввод  3" xfId="2939" xr:uid="{00000000-0005-0000-0000-00007A0B0000}"/>
    <cellStyle name="Верт. заголовок" xfId="2940" xr:uid="{00000000-0005-0000-0000-00007B0B0000}"/>
    <cellStyle name="Вывод" xfId="2941" builtinId="21" customBuiltin="1"/>
    <cellStyle name="Вывод 2" xfId="2942" xr:uid="{00000000-0005-0000-0000-00007D0B0000}"/>
    <cellStyle name="Вывод 3" xfId="2943" xr:uid="{00000000-0005-0000-0000-00007E0B0000}"/>
    <cellStyle name="Вычисление" xfId="2944" builtinId="22" customBuiltin="1"/>
    <cellStyle name="Вычисление 2" xfId="2945" xr:uid="{00000000-0005-0000-0000-0000800B0000}"/>
    <cellStyle name="Вычисление 3" xfId="2946" xr:uid="{00000000-0005-0000-0000-0000810B0000}"/>
    <cellStyle name="Гиперссылка 2" xfId="2947" xr:uid="{00000000-0005-0000-0000-0000820B0000}"/>
    <cellStyle name="Гиперссылка 3" xfId="2948" xr:uid="{00000000-0005-0000-0000-0000830B0000}"/>
    <cellStyle name="Гиперссылка 4" xfId="2949" xr:uid="{00000000-0005-0000-0000-0000840B0000}"/>
    <cellStyle name="Гиперссылка 5" xfId="2950" xr:uid="{00000000-0005-0000-0000-0000850B0000}"/>
    <cellStyle name="Гиперссылка 6" xfId="2951" xr:uid="{00000000-0005-0000-0000-0000860B0000}"/>
    <cellStyle name="Данные" xfId="2952" xr:uid="{00000000-0005-0000-0000-0000870B0000}"/>
    <cellStyle name="Дата" xfId="2953" xr:uid="{00000000-0005-0000-0000-0000880B0000}"/>
    <cellStyle name="Денежный (0)" xfId="2954" xr:uid="{00000000-0005-0000-0000-0000890B0000}"/>
    <cellStyle name="Денежный 2" xfId="2955" xr:uid="{00000000-0005-0000-0000-00008A0B0000}"/>
    <cellStyle name="Денежный 3" xfId="2956" xr:uid="{00000000-0005-0000-0000-00008B0B0000}"/>
    <cellStyle name="Заголовок" xfId="2957" xr:uid="{00000000-0005-0000-0000-00008C0B0000}"/>
    <cellStyle name="Заголовок 1" xfId="2958" builtinId="16" customBuiltin="1"/>
    <cellStyle name="Заголовок 1 2" xfId="2959" xr:uid="{00000000-0005-0000-0000-00008E0B0000}"/>
    <cellStyle name="Заголовок 1 3" xfId="2960" xr:uid="{00000000-0005-0000-0000-00008F0B0000}"/>
    <cellStyle name="Заголовок 2" xfId="2961" builtinId="17" customBuiltin="1"/>
    <cellStyle name="Заголовок 2 2" xfId="2962" xr:uid="{00000000-0005-0000-0000-0000910B0000}"/>
    <cellStyle name="Заголовок 2 3" xfId="2963" xr:uid="{00000000-0005-0000-0000-0000920B0000}"/>
    <cellStyle name="Заголовок 3" xfId="2964" builtinId="18" customBuiltin="1"/>
    <cellStyle name="Заголовок 3 2" xfId="2965" xr:uid="{00000000-0005-0000-0000-0000940B0000}"/>
    <cellStyle name="Заголовок 3 3" xfId="2966" xr:uid="{00000000-0005-0000-0000-0000950B0000}"/>
    <cellStyle name="Заголовок 4" xfId="2967" builtinId="19" customBuiltin="1"/>
    <cellStyle name="Заголовок 4 2" xfId="2968" xr:uid="{00000000-0005-0000-0000-0000970B0000}"/>
    <cellStyle name="Заголовок 4 3" xfId="2969" xr:uid="{00000000-0005-0000-0000-0000980B0000}"/>
    <cellStyle name="Заголовок таблицы" xfId="2970" xr:uid="{00000000-0005-0000-0000-0000990B0000}"/>
    <cellStyle name="Заголовок1" xfId="2971" xr:uid="{00000000-0005-0000-0000-00009A0B0000}"/>
    <cellStyle name="Заголовок2" xfId="2972" xr:uid="{00000000-0005-0000-0000-00009B0B0000}"/>
    <cellStyle name="ЗаголовокСтолбца" xfId="2973" xr:uid="{00000000-0005-0000-0000-00009C0B0000}"/>
    <cellStyle name="Защитный" xfId="2974" xr:uid="{00000000-0005-0000-0000-00009D0B0000}"/>
    <cellStyle name="ЗҐБШ_±ё№МВчАМ" xfId="2975" xr:uid="{00000000-0005-0000-0000-00009E0B0000}"/>
    <cellStyle name="Значение" xfId="2976" xr:uid="{00000000-0005-0000-0000-00009F0B0000}"/>
    <cellStyle name="Итог" xfId="2977" builtinId="25" customBuiltin="1"/>
    <cellStyle name="Итог 2" xfId="2978" xr:uid="{00000000-0005-0000-0000-0000A10B0000}"/>
    <cellStyle name="Итог 3" xfId="2979" xr:uid="{00000000-0005-0000-0000-0000A20B0000}"/>
    <cellStyle name="Код строки" xfId="2980" xr:uid="{00000000-0005-0000-0000-0000A30B0000}"/>
    <cellStyle name="Контрагенты 4" xfId="2981" xr:uid="{00000000-0005-0000-0000-0000A40B0000}"/>
    <cellStyle name="Контрольная ячейка" xfId="2982" builtinId="23" customBuiltin="1"/>
    <cellStyle name="Контрольная ячейка 2" xfId="2983" xr:uid="{00000000-0005-0000-0000-0000A60B0000}"/>
    <cellStyle name="Контрольная ячейка 3" xfId="2984" xr:uid="{00000000-0005-0000-0000-0000A70B0000}"/>
    <cellStyle name="Название" xfId="2985" builtinId="15" customBuiltin="1"/>
    <cellStyle name="Название 2" xfId="2986" xr:uid="{00000000-0005-0000-0000-0000A90B0000}"/>
    <cellStyle name="Название 3" xfId="2987" xr:uid="{00000000-0005-0000-0000-0000AA0B0000}"/>
    <cellStyle name="Не определен" xfId="2988" xr:uid="{00000000-0005-0000-0000-0000AB0B0000}"/>
    <cellStyle name="Невидимый" xfId="2989" xr:uid="{00000000-0005-0000-0000-0000AC0B0000}"/>
    <cellStyle name="недельный" xfId="2990" xr:uid="{00000000-0005-0000-0000-0000AD0B0000}"/>
    <cellStyle name="Нейтральный" xfId="2991" builtinId="28" customBuiltin="1"/>
    <cellStyle name="Нейтральный 2" xfId="2992" xr:uid="{00000000-0005-0000-0000-0000AF0B0000}"/>
    <cellStyle name="Нейтральный 3" xfId="2993" xr:uid="{00000000-0005-0000-0000-0000B00B0000}"/>
    <cellStyle name="Обычный" xfId="0" builtinId="0"/>
    <cellStyle name="Обычный 10" xfId="2994" xr:uid="{00000000-0005-0000-0000-0000B20B0000}"/>
    <cellStyle name="Обычный 10 2" xfId="2995" xr:uid="{00000000-0005-0000-0000-0000B30B0000}"/>
    <cellStyle name="Обычный 11" xfId="2996" xr:uid="{00000000-0005-0000-0000-0000B40B0000}"/>
    <cellStyle name="Обычный 11 2" xfId="2997" xr:uid="{00000000-0005-0000-0000-0000B50B0000}"/>
    <cellStyle name="Обычный 11 3" xfId="2998" xr:uid="{00000000-0005-0000-0000-0000B60B0000}"/>
    <cellStyle name="Обычный 12" xfId="2999" xr:uid="{00000000-0005-0000-0000-0000B70B0000}"/>
    <cellStyle name="Обычный 12 2" xfId="3000" xr:uid="{00000000-0005-0000-0000-0000B80B0000}"/>
    <cellStyle name="Обычный 12 3" xfId="3001" xr:uid="{00000000-0005-0000-0000-0000B90B0000}"/>
    <cellStyle name="Обычный 13" xfId="3002" xr:uid="{00000000-0005-0000-0000-0000BA0B0000}"/>
    <cellStyle name="Обычный 14" xfId="3003" xr:uid="{00000000-0005-0000-0000-0000BB0B0000}"/>
    <cellStyle name="Обычный 14 2" xfId="3004" xr:uid="{00000000-0005-0000-0000-0000BC0B0000}"/>
    <cellStyle name="Обычный 14 2 2" xfId="3005" xr:uid="{00000000-0005-0000-0000-0000BD0B0000}"/>
    <cellStyle name="Обычный 15" xfId="3006" xr:uid="{00000000-0005-0000-0000-0000BE0B0000}"/>
    <cellStyle name="Обычный 2" xfId="3007" xr:uid="{00000000-0005-0000-0000-0000BF0B0000}"/>
    <cellStyle name="Обычный 2 2" xfId="3008" xr:uid="{00000000-0005-0000-0000-0000C00B0000}"/>
    <cellStyle name="Обычный 2 2 2" xfId="3009" xr:uid="{00000000-0005-0000-0000-0000C10B0000}"/>
    <cellStyle name="Обычный 2 2 2 2" xfId="3010" xr:uid="{00000000-0005-0000-0000-0000C20B0000}"/>
    <cellStyle name="Обычный 2 2 2 3" xfId="3011" xr:uid="{00000000-0005-0000-0000-0000C30B0000}"/>
    <cellStyle name="Обычный 2 2 2 4" xfId="3012" xr:uid="{00000000-0005-0000-0000-0000C40B0000}"/>
    <cellStyle name="Обычный 2 2 3" xfId="3013" xr:uid="{00000000-0005-0000-0000-0000C50B0000}"/>
    <cellStyle name="Обычный 2 2 4" xfId="3014" xr:uid="{00000000-0005-0000-0000-0000C60B0000}"/>
    <cellStyle name="Обычный 2 2_Лист1" xfId="3015" xr:uid="{00000000-0005-0000-0000-0000C70B0000}"/>
    <cellStyle name="Обычный 2 3" xfId="3016" xr:uid="{00000000-0005-0000-0000-0000C80B0000}"/>
    <cellStyle name="Обычный 2 4" xfId="3017" xr:uid="{00000000-0005-0000-0000-0000C90B0000}"/>
    <cellStyle name="Обычный 2 5" xfId="3018" xr:uid="{00000000-0005-0000-0000-0000CA0B0000}"/>
    <cellStyle name="Обычный 2_1 Звёздный_Основной расчет оборуд, сооружен 2011" xfId="3019" xr:uid="{00000000-0005-0000-0000-0000CB0B0000}"/>
    <cellStyle name="Обычный 3" xfId="3020" xr:uid="{00000000-0005-0000-0000-0000CC0B0000}"/>
    <cellStyle name="Обычный 3 2" xfId="3021" xr:uid="{00000000-0005-0000-0000-0000CD0B0000}"/>
    <cellStyle name="Обычный 3 2 2" xfId="3022" xr:uid="{00000000-0005-0000-0000-0000CE0B0000}"/>
    <cellStyle name="Обычный 3 2 3" xfId="3023" xr:uid="{00000000-0005-0000-0000-0000CF0B0000}"/>
    <cellStyle name="Обычный 3 3" xfId="3024" xr:uid="{00000000-0005-0000-0000-0000D00B0000}"/>
    <cellStyle name="Обычный 3 5" xfId="3025" xr:uid="{00000000-0005-0000-0000-0000D10B0000}"/>
    <cellStyle name="Обычный 3_Книга2" xfId="3026" xr:uid="{00000000-0005-0000-0000-0000D20B0000}"/>
    <cellStyle name="Обычный 4" xfId="3027" xr:uid="{00000000-0005-0000-0000-0000D30B0000}"/>
    <cellStyle name="Обычный 4 2" xfId="3028" xr:uid="{00000000-0005-0000-0000-0000D40B0000}"/>
    <cellStyle name="Обычный 4 3" xfId="3029" xr:uid="{00000000-0005-0000-0000-0000D50B0000}"/>
    <cellStyle name="Обычный 4_Книга2" xfId="3030" xr:uid="{00000000-0005-0000-0000-0000D60B0000}"/>
    <cellStyle name="Обычный 5" xfId="3031" xr:uid="{00000000-0005-0000-0000-0000D70B0000}"/>
    <cellStyle name="Обычный 5 2" xfId="3032" xr:uid="{00000000-0005-0000-0000-0000D80B0000}"/>
    <cellStyle name="Обычный 5 3" xfId="3033" xr:uid="{00000000-0005-0000-0000-0000D90B0000}"/>
    <cellStyle name="Обычный 6" xfId="3034" xr:uid="{00000000-0005-0000-0000-0000DA0B0000}"/>
    <cellStyle name="Обычный 6 2" xfId="3035" xr:uid="{00000000-0005-0000-0000-0000DB0B0000}"/>
    <cellStyle name="Обычный 6 3" xfId="3036" xr:uid="{00000000-0005-0000-0000-0000DC0B0000}"/>
    <cellStyle name="Обычный 7" xfId="3037" xr:uid="{00000000-0005-0000-0000-0000DD0B0000}"/>
    <cellStyle name="Обычный 7 2" xfId="3038" xr:uid="{00000000-0005-0000-0000-0000DE0B0000}"/>
    <cellStyle name="Обычный 7 3" xfId="3039" xr:uid="{00000000-0005-0000-0000-0000DF0B0000}"/>
    <cellStyle name="Обычный 8" xfId="3040" xr:uid="{00000000-0005-0000-0000-0000E00B0000}"/>
    <cellStyle name="Обычный 8 2" xfId="3041" xr:uid="{00000000-0005-0000-0000-0000E10B0000}"/>
    <cellStyle name="Обычный 8 3" xfId="3042" xr:uid="{00000000-0005-0000-0000-0000E20B0000}"/>
    <cellStyle name="Обычный 8 4" xfId="3043" xr:uid="{00000000-0005-0000-0000-0000E30B0000}"/>
    <cellStyle name="Обычный 9" xfId="3044" xr:uid="{00000000-0005-0000-0000-0000E40B0000}"/>
    <cellStyle name="Обычный 9 2" xfId="3045" xr:uid="{00000000-0005-0000-0000-0000E50B0000}"/>
    <cellStyle name="Обычный 9 3" xfId="3046" xr:uid="{00000000-0005-0000-0000-0000E60B0000}"/>
    <cellStyle name="Обычный 9 4" xfId="3047" xr:uid="{00000000-0005-0000-0000-0000E70B0000}"/>
    <cellStyle name="Обычный_10КС" xfId="3048" xr:uid="{00000000-0005-0000-0000-0000E80B0000}"/>
    <cellStyle name="Обычный_20000267" xfId="3049" xr:uid="{00000000-0005-0000-0000-0000E90B0000}"/>
    <cellStyle name="Обычный_3804" xfId="3050" xr:uid="{00000000-0005-0000-0000-0000EA0B0000}"/>
    <cellStyle name="Обычный_65001071" xfId="3051" xr:uid="{00000000-0005-0000-0000-0000EB0B0000}"/>
    <cellStyle name="Обычный_Лист1" xfId="3052" xr:uid="{00000000-0005-0000-0000-0000EC0B0000}"/>
    <cellStyle name="Обычный_Лист1_1" xfId="3053" xr:uid="{00000000-0005-0000-0000-0000ED0B0000}"/>
    <cellStyle name="Обычный_Лист10" xfId="3054" xr:uid="{00000000-0005-0000-0000-0000EE0B0000}"/>
    <cellStyle name="Обычный_Лист2" xfId="3055" xr:uid="{00000000-0005-0000-0000-0000EF0B0000}"/>
    <cellStyle name="Обычный_Лист2_1" xfId="3056" xr:uid="{00000000-0005-0000-0000-0000F00B0000}"/>
    <cellStyle name="Обычный_Лист21" xfId="3057" xr:uid="{00000000-0005-0000-0000-0000F10B0000}"/>
    <cellStyle name="Обычный_Лист3" xfId="3058" xr:uid="{00000000-0005-0000-0000-0000F20B0000}"/>
    <cellStyle name="Обычный_Лист3 2" xfId="3059" xr:uid="{00000000-0005-0000-0000-0000F30B0000}"/>
    <cellStyle name="Обычный_Лист4" xfId="3060" xr:uid="{00000000-0005-0000-0000-0000F40B0000}"/>
    <cellStyle name="Обычный_Лист5" xfId="3061" xr:uid="{00000000-0005-0000-0000-0000F50B0000}"/>
    <cellStyle name="Обычный_ОСВ" xfId="3062" xr:uid="{00000000-0005-0000-0000-0000F60B0000}"/>
    <cellStyle name="Обычный2" xfId="3063" xr:uid="{00000000-0005-0000-0000-0000F70B0000}"/>
    <cellStyle name="Плохой" xfId="3064" builtinId="27" customBuiltin="1"/>
    <cellStyle name="Плохой 2" xfId="3065" xr:uid="{00000000-0005-0000-0000-0000F90B0000}"/>
    <cellStyle name="Плохой 3" xfId="3066" xr:uid="{00000000-0005-0000-0000-0000FA0B0000}"/>
    <cellStyle name="Пояснение" xfId="3067" builtinId="53" customBuiltin="1"/>
    <cellStyle name="Пояснение 2" xfId="3068" xr:uid="{00000000-0005-0000-0000-0000FC0B0000}"/>
    <cellStyle name="Пояснение 3" xfId="3069" xr:uid="{00000000-0005-0000-0000-0000FD0B0000}"/>
    <cellStyle name="Примечание 2" xfId="3070" xr:uid="{00000000-0005-0000-0000-0000FE0B0000}"/>
    <cellStyle name="Примечание 3" xfId="3071" xr:uid="{00000000-0005-0000-0000-0000FF0B0000}"/>
    <cellStyle name="Примечание 4" xfId="3072" xr:uid="{00000000-0005-0000-0000-0000000C0000}"/>
    <cellStyle name="Примечание 5" xfId="3073" xr:uid="{00000000-0005-0000-0000-0000010C0000}"/>
    <cellStyle name="Проверка" xfId="3074" xr:uid="{00000000-0005-0000-0000-0000020C0000}"/>
    <cellStyle name="Процентный 11" xfId="3075" xr:uid="{00000000-0005-0000-0000-0000030C0000}"/>
    <cellStyle name="Процентный 2" xfId="3076" xr:uid="{00000000-0005-0000-0000-0000040C0000}"/>
    <cellStyle name="Процентный 2 2" xfId="3077" xr:uid="{00000000-0005-0000-0000-0000050C0000}"/>
    <cellStyle name="Процентный 2 2 2" xfId="3078" xr:uid="{00000000-0005-0000-0000-0000060C0000}"/>
    <cellStyle name="Процентный 2 2 2 2" xfId="3079" xr:uid="{00000000-0005-0000-0000-0000070C0000}"/>
    <cellStyle name="Процентный 2 3" xfId="3080" xr:uid="{00000000-0005-0000-0000-0000080C0000}"/>
    <cellStyle name="Процентный 3" xfId="3081" xr:uid="{00000000-0005-0000-0000-0000090C0000}"/>
    <cellStyle name="Процентный 3 2" xfId="3082" xr:uid="{00000000-0005-0000-0000-00000A0C0000}"/>
    <cellStyle name="Процентный 3 3" xfId="3083" xr:uid="{00000000-0005-0000-0000-00000B0C0000}"/>
    <cellStyle name="Процентный 3 3 2" xfId="3084" xr:uid="{00000000-0005-0000-0000-00000C0C0000}"/>
    <cellStyle name="Процентный 4" xfId="3085" xr:uid="{00000000-0005-0000-0000-00000D0C0000}"/>
    <cellStyle name="Процентный 4 2" xfId="3086" xr:uid="{00000000-0005-0000-0000-00000E0C0000}"/>
    <cellStyle name="Процентный 5" xfId="3087" xr:uid="{00000000-0005-0000-0000-00000F0C0000}"/>
    <cellStyle name="Процентный 6" xfId="3088" xr:uid="{00000000-0005-0000-0000-0000100C0000}"/>
    <cellStyle name="Процентный 8" xfId="3089" xr:uid="{00000000-0005-0000-0000-0000110C0000}"/>
    <cellStyle name="Результат 1" xfId="3090" xr:uid="{00000000-0005-0000-0000-0000120C0000}"/>
    <cellStyle name="Сводная" xfId="3091" xr:uid="{00000000-0005-0000-0000-0000130C0000}"/>
    <cellStyle name="Связанная ячейка" xfId="3092" builtinId="24" customBuiltin="1"/>
    <cellStyle name="Связанная ячейка 2" xfId="3093" xr:uid="{00000000-0005-0000-0000-0000150C0000}"/>
    <cellStyle name="Связанная ячейка 3" xfId="3094" xr:uid="{00000000-0005-0000-0000-0000160C0000}"/>
    <cellStyle name="смр" xfId="3095" xr:uid="{00000000-0005-0000-0000-0000170C0000}"/>
    <cellStyle name="Стиль 1" xfId="3096" xr:uid="{00000000-0005-0000-0000-0000180C0000}"/>
    <cellStyle name="Стиль 1 2" xfId="3097" xr:uid="{00000000-0005-0000-0000-0000190C0000}"/>
    <cellStyle name="Стиль 2" xfId="3098" xr:uid="{00000000-0005-0000-0000-00001A0C0000}"/>
    <cellStyle name="Стиль 3" xfId="3099" xr:uid="{00000000-0005-0000-0000-00001B0C0000}"/>
    <cellStyle name="Стиль 4" xfId="3100" xr:uid="{00000000-0005-0000-0000-00001C0C0000}"/>
    <cellStyle name="Стиль 5" xfId="3101" xr:uid="{00000000-0005-0000-0000-00001D0C0000}"/>
    <cellStyle name="Субсчет" xfId="3102" xr:uid="{00000000-0005-0000-0000-00001E0C0000}"/>
    <cellStyle name="Счет" xfId="3103" xr:uid="{00000000-0005-0000-0000-00001F0C0000}"/>
    <cellStyle name="ТаблицаТекст" xfId="3104" xr:uid="{00000000-0005-0000-0000-0000200C0000}"/>
    <cellStyle name="ТЕКСТ" xfId="3105" xr:uid="{00000000-0005-0000-0000-0000210C0000}"/>
    <cellStyle name="Текст предупреждения" xfId="3106" builtinId="11" customBuiltin="1"/>
    <cellStyle name="Текст предупреждения 2" xfId="3107" xr:uid="{00000000-0005-0000-0000-0000230C0000}"/>
    <cellStyle name="Текст предупреждения 3" xfId="3108" xr:uid="{00000000-0005-0000-0000-0000240C0000}"/>
    <cellStyle name="тонны" xfId="3109" xr:uid="{00000000-0005-0000-0000-0000250C0000}"/>
    <cellStyle name="ТысРуб" xfId="3110" xr:uid="{00000000-0005-0000-0000-0000260C0000}"/>
    <cellStyle name="Тысячи" xfId="3111" xr:uid="{00000000-0005-0000-0000-0000270C0000}"/>
    <cellStyle name="Тысячи (0)" xfId="3112" xr:uid="{00000000-0005-0000-0000-0000280C0000}"/>
    <cellStyle name="тысячи (000)" xfId="3113" xr:uid="{00000000-0005-0000-0000-0000290C0000}"/>
    <cellStyle name="Тысячи [0.0]" xfId="3114" xr:uid="{00000000-0005-0000-0000-00002A0C0000}"/>
    <cellStyle name="Тысячи [0]_ Лига М" xfId="3115" xr:uid="{00000000-0005-0000-0000-00002B0C0000}"/>
    <cellStyle name="Тысячи [а]" xfId="3116" xr:uid="{00000000-0005-0000-0000-00002C0C0000}"/>
    <cellStyle name="Тысячи_ Лига М" xfId="3117" xr:uid="{00000000-0005-0000-0000-00002D0C0000}"/>
    <cellStyle name="Финансовый [0] 2" xfId="3118" xr:uid="{00000000-0005-0000-0000-00002E0C0000}"/>
    <cellStyle name="Финансовый [0] 3" xfId="3119" xr:uid="{00000000-0005-0000-0000-00002F0C0000}"/>
    <cellStyle name="Финансовый 2" xfId="3120" xr:uid="{00000000-0005-0000-0000-0000300C0000}"/>
    <cellStyle name="Финансовый 2 2" xfId="3121" xr:uid="{00000000-0005-0000-0000-0000310C0000}"/>
    <cellStyle name="Финансовый 2 3" xfId="3122" xr:uid="{00000000-0005-0000-0000-0000320C0000}"/>
    <cellStyle name="Финансовый 3" xfId="3123" xr:uid="{00000000-0005-0000-0000-0000330C0000}"/>
    <cellStyle name="Финансовый 39" xfId="3124" xr:uid="{00000000-0005-0000-0000-0000340C0000}"/>
    <cellStyle name="Финансовый 4" xfId="3125" xr:uid="{00000000-0005-0000-0000-0000350C0000}"/>
    <cellStyle name="Финансовый 4 2" xfId="3126" xr:uid="{00000000-0005-0000-0000-0000360C0000}"/>
    <cellStyle name="Финансовый 5 2" xfId="3127" xr:uid="{00000000-0005-0000-0000-0000370C0000}"/>
    <cellStyle name="Формат с разделителями" xfId="3128" xr:uid="{00000000-0005-0000-0000-0000380C0000}"/>
    <cellStyle name="Формула" xfId="3129" xr:uid="{00000000-0005-0000-0000-0000390C0000}"/>
    <cellStyle name="ФормулаНаКонтроль" xfId="3130" xr:uid="{00000000-0005-0000-0000-00003A0C0000}"/>
    <cellStyle name="Хороший" xfId="3131" builtinId="26" customBuiltin="1"/>
    <cellStyle name="Хороший 2" xfId="3132" xr:uid="{00000000-0005-0000-0000-00003C0C0000}"/>
    <cellStyle name="Хороший 3" xfId="3133" xr:uid="{00000000-0005-0000-0000-00003D0C0000}"/>
    <cellStyle name="Џђћ–…ќ’ќ›‰" xfId="3134" xr:uid="{00000000-0005-0000-0000-00003E0C0000}"/>
    <cellStyle name="Шапка таблицы" xfId="3135" xr:uid="{00000000-0005-0000-0000-00003F0C0000}"/>
    <cellStyle name="ШАУ" xfId="3136" xr:uid="{00000000-0005-0000-0000-0000400C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externalLink" Target="externalLinks/externalLink1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\Projects\RAO%20UES\Sample%20Reports\CEZ\CEZ_Model_16_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mmon\FINDOCUM\FIN-PLAN\FP-1Q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sum"/>
      <sheetName val="DCF_CAPM"/>
      <sheetName val="GLC_Market Approach"/>
      <sheetName val="BS_h&amp;p"/>
      <sheetName val="IS_h&amp;p"/>
      <sheetName val="WACC"/>
      <sheetName val="WorkCap"/>
      <sheetName val="Fin_Anlys"/>
      <sheetName val="GLC_ratios_Sept"/>
      <sheetName val="|"/>
      <sheetName val="drivers"/>
      <sheetName val="CapEx-Depr"/>
      <sheetName val="Fin_Investments"/>
      <sheetName val="BS_cz_CEZ_unconsol"/>
      <sheetName val="GLC_ratios_Jun"/>
      <sheetName val="Notes"/>
      <sheetName val="IS_cz_CEZ_unconsol"/>
      <sheetName val="IAS_Conv"/>
      <sheetName val="Operating Data"/>
      <sheetName val="DCF_CAPM_old"/>
      <sheetName val="||"/>
      <sheetName val="market"/>
      <sheetName val="control"/>
      <sheetName val="Read me first"/>
      <sheetName val="Master Inputs Start here"/>
      <sheetName val="Ф1 АТЭЦ"/>
      <sheetName val="Ф1 ЕТЭЦ"/>
      <sheetName val="Ф1 НГРЭС"/>
      <sheetName val="Ф1 ПТЭЦ"/>
      <sheetName val="Ф1 ЩГРЭС"/>
      <sheetName val="Ф 2 АТЭЦ"/>
      <sheetName val="Ф2 ЕТЭЦ"/>
      <sheetName val="Ф 2 НГРЭС"/>
      <sheetName val="Ф2 ПТЭЦ"/>
      <sheetName val="Ф 2 ЩГРЭС"/>
      <sheetName val="HIS"/>
      <sheetName val="HBS"/>
      <sheetName val="FRA"/>
      <sheetName val="GLC_data"/>
      <sheetName val="Ввод данных ЩГРЭС"/>
      <sheetName val="Ввод общих данных"/>
      <sheetName val="Расчет тарифов и выручки"/>
      <sheetName val="CapEx_Depr"/>
      <sheetName val="DCF"/>
      <sheetName val="GLC"/>
      <sheetName val="Assets"/>
      <sheetName val="Liab"/>
      <sheetName val="AAM"/>
      <sheetName val="Sheet5"/>
      <sheetName val="Glossary"/>
      <sheetName val="ЗУ_тор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инплан стр.п."/>
      <sheetName val="FP-1Q97"/>
      <sheetName val="Резервы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Profits&amp;Loses"/>
      <sheetName val="список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1.bin"/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4.bin"/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.bin"/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0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6.bin"/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2.bin"/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.bin"/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8.bin"/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1.bin"/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4.bin"/><Relationship Id="rId2" Type="http://schemas.openxmlformats.org/officeDocument/2006/relationships/printerSettings" Target="../printerSettings/printerSettings73.bin"/><Relationship Id="rId1" Type="http://schemas.openxmlformats.org/officeDocument/2006/relationships/printerSettings" Target="../printerSettings/printerSettings72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7.bin"/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0.bin"/><Relationship Id="rId2" Type="http://schemas.openxmlformats.org/officeDocument/2006/relationships/printerSettings" Target="../printerSettings/printerSettings79.bin"/><Relationship Id="rId1" Type="http://schemas.openxmlformats.org/officeDocument/2006/relationships/printerSettings" Target="../printerSettings/printerSettings7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3.bin"/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6.bin"/><Relationship Id="rId2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84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9.bin"/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2.bin"/><Relationship Id="rId2" Type="http://schemas.openxmlformats.org/officeDocument/2006/relationships/printerSettings" Target="../printerSettings/printerSettings91.bin"/><Relationship Id="rId1" Type="http://schemas.openxmlformats.org/officeDocument/2006/relationships/printerSettings" Target="../printerSettings/printerSettings90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5.bin"/><Relationship Id="rId2" Type="http://schemas.openxmlformats.org/officeDocument/2006/relationships/printerSettings" Target="../printerSettings/printerSettings94.bin"/><Relationship Id="rId1" Type="http://schemas.openxmlformats.org/officeDocument/2006/relationships/printerSettings" Target="../printerSettings/printerSettings9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8.bin"/><Relationship Id="rId2" Type="http://schemas.openxmlformats.org/officeDocument/2006/relationships/printerSettings" Target="../printerSettings/printerSettings97.bin"/><Relationship Id="rId1" Type="http://schemas.openxmlformats.org/officeDocument/2006/relationships/printerSettings" Target="../printerSettings/printerSettings96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1.bin"/><Relationship Id="rId2" Type="http://schemas.openxmlformats.org/officeDocument/2006/relationships/printerSettings" Target="../printerSettings/printerSettings100.bin"/><Relationship Id="rId1" Type="http://schemas.openxmlformats.org/officeDocument/2006/relationships/printerSettings" Target="../printerSettings/printerSettings99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4.bin"/><Relationship Id="rId2" Type="http://schemas.openxmlformats.org/officeDocument/2006/relationships/printerSettings" Target="../printerSettings/printerSettings103.bin"/><Relationship Id="rId1" Type="http://schemas.openxmlformats.org/officeDocument/2006/relationships/printerSettings" Target="../printerSettings/printerSettings102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7.bin"/><Relationship Id="rId2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105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0.bin"/><Relationship Id="rId2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10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3.bin"/><Relationship Id="rId2" Type="http://schemas.openxmlformats.org/officeDocument/2006/relationships/printerSettings" Target="../printerSettings/printerSettings112.bin"/><Relationship Id="rId1" Type="http://schemas.openxmlformats.org/officeDocument/2006/relationships/printerSettings" Target="../printerSettings/printerSettings11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6.bin"/><Relationship Id="rId2" Type="http://schemas.openxmlformats.org/officeDocument/2006/relationships/printerSettings" Target="../printerSettings/printerSettings115.bin"/><Relationship Id="rId1" Type="http://schemas.openxmlformats.org/officeDocument/2006/relationships/printerSettings" Target="../printerSettings/printerSettings114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9.bin"/><Relationship Id="rId2" Type="http://schemas.openxmlformats.org/officeDocument/2006/relationships/printerSettings" Target="../printerSettings/printerSettings118.bin"/><Relationship Id="rId1" Type="http://schemas.openxmlformats.org/officeDocument/2006/relationships/printerSettings" Target="../printerSettings/printerSettings117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2.bin"/><Relationship Id="rId2" Type="http://schemas.openxmlformats.org/officeDocument/2006/relationships/printerSettings" Target="../printerSettings/printerSettings121.bin"/><Relationship Id="rId1" Type="http://schemas.openxmlformats.org/officeDocument/2006/relationships/printerSettings" Target="../printerSettings/printerSettings120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5.bin"/><Relationship Id="rId2" Type="http://schemas.openxmlformats.org/officeDocument/2006/relationships/printerSettings" Target="../printerSettings/printerSettings124.bin"/><Relationship Id="rId1" Type="http://schemas.openxmlformats.org/officeDocument/2006/relationships/printerSettings" Target="../printerSettings/printerSettings12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8.bin"/><Relationship Id="rId2" Type="http://schemas.openxmlformats.org/officeDocument/2006/relationships/printerSettings" Target="../printerSettings/printerSettings127.bin"/><Relationship Id="rId1" Type="http://schemas.openxmlformats.org/officeDocument/2006/relationships/printerSettings" Target="../printerSettings/printerSettings126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1.bin"/><Relationship Id="rId2" Type="http://schemas.openxmlformats.org/officeDocument/2006/relationships/printerSettings" Target="../printerSettings/printerSettings130.bin"/><Relationship Id="rId1" Type="http://schemas.openxmlformats.org/officeDocument/2006/relationships/printerSettings" Target="../printerSettings/printerSettings129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4.bin"/><Relationship Id="rId2" Type="http://schemas.openxmlformats.org/officeDocument/2006/relationships/printerSettings" Target="../printerSettings/printerSettings133.bin"/><Relationship Id="rId1" Type="http://schemas.openxmlformats.org/officeDocument/2006/relationships/printerSettings" Target="../printerSettings/printerSettings132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7.bin"/><Relationship Id="rId2" Type="http://schemas.openxmlformats.org/officeDocument/2006/relationships/printerSettings" Target="../printerSettings/printerSettings136.bin"/><Relationship Id="rId1" Type="http://schemas.openxmlformats.org/officeDocument/2006/relationships/printerSettings" Target="../printerSettings/printerSettings135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0.bin"/><Relationship Id="rId2" Type="http://schemas.openxmlformats.org/officeDocument/2006/relationships/printerSettings" Target="../printerSettings/printerSettings139.bin"/><Relationship Id="rId1" Type="http://schemas.openxmlformats.org/officeDocument/2006/relationships/printerSettings" Target="../printerSettings/printerSettings13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3.bin"/><Relationship Id="rId2" Type="http://schemas.openxmlformats.org/officeDocument/2006/relationships/printerSettings" Target="../printerSettings/printerSettings142.bin"/><Relationship Id="rId1" Type="http://schemas.openxmlformats.org/officeDocument/2006/relationships/printerSettings" Target="../printerSettings/printerSettings1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6.bin"/><Relationship Id="rId2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44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9.bin"/><Relationship Id="rId2" Type="http://schemas.openxmlformats.org/officeDocument/2006/relationships/printerSettings" Target="../printerSettings/printerSettings148.bin"/><Relationship Id="rId1" Type="http://schemas.openxmlformats.org/officeDocument/2006/relationships/printerSettings" Target="../printerSettings/printerSettings147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G105"/>
  <sheetViews>
    <sheetView tabSelected="1" view="pageBreakPreview" zoomScaleNormal="100" zoomScaleSheetLayoutView="100" workbookViewId="0">
      <selection activeCell="C4" sqref="C4"/>
    </sheetView>
  </sheetViews>
  <sheetFormatPr defaultRowHeight="15"/>
  <cols>
    <col min="1" max="1" width="9" style="55" customWidth="1"/>
    <col min="2" max="2" width="20.85546875" style="354" customWidth="1"/>
    <col min="3" max="3" width="38.7109375" style="212" customWidth="1"/>
    <col min="4" max="4" width="17.7109375" style="3" customWidth="1"/>
    <col min="5" max="5" width="17" style="3" customWidth="1"/>
    <col min="6" max="6" width="15.85546875" style="3" customWidth="1"/>
    <col min="7" max="7" width="24.5703125" style="3" customWidth="1"/>
    <col min="8" max="16384" width="9.140625" style="3"/>
  </cols>
  <sheetData>
    <row r="1" spans="1:7" s="207" customFormat="1" ht="47.25">
      <c r="A1" s="47" t="s">
        <v>6</v>
      </c>
      <c r="B1" s="47" t="s">
        <v>188</v>
      </c>
      <c r="C1" s="47" t="s">
        <v>28</v>
      </c>
      <c r="D1" s="47" t="s">
        <v>27</v>
      </c>
      <c r="E1" s="47" t="s">
        <v>7394</v>
      </c>
      <c r="F1" s="47" t="s">
        <v>13</v>
      </c>
      <c r="G1" s="47" t="s">
        <v>189</v>
      </c>
    </row>
    <row r="2" spans="1:7" ht="29.25" customHeight="1">
      <c r="A2" s="110">
        <v>1</v>
      </c>
      <c r="B2" s="49"/>
      <c r="C2" s="111" t="s">
        <v>254</v>
      </c>
      <c r="D2" s="208">
        <v>12103288.170000002</v>
      </c>
      <c r="E2" s="356">
        <v>0</v>
      </c>
      <c r="F2" s="356">
        <v>12103288.170000002</v>
      </c>
      <c r="G2" s="1" t="s">
        <v>253</v>
      </c>
    </row>
    <row r="3" spans="1:7" ht="29.25" customHeight="1">
      <c r="A3" s="110">
        <v>2</v>
      </c>
      <c r="B3" s="49"/>
      <c r="C3" s="103" t="s">
        <v>1043</v>
      </c>
      <c r="D3" s="208">
        <v>8169939</v>
      </c>
      <c r="E3" s="208">
        <v>1633987.7999999998</v>
      </c>
      <c r="F3" s="208">
        <v>9803926.8000000026</v>
      </c>
      <c r="G3" s="1" t="s">
        <v>8</v>
      </c>
    </row>
    <row r="4" spans="1:7" ht="29.25" customHeight="1">
      <c r="A4" s="110">
        <v>3</v>
      </c>
      <c r="B4" s="49"/>
      <c r="C4" s="103" t="s">
        <v>1043</v>
      </c>
      <c r="D4" s="208">
        <v>3323360.66</v>
      </c>
      <c r="E4" s="208">
        <v>664672.13</v>
      </c>
      <c r="F4" s="208">
        <v>3988032.7899999996</v>
      </c>
      <c r="G4" s="1" t="s">
        <v>8</v>
      </c>
    </row>
    <row r="5" spans="1:7" ht="29.25" customHeight="1">
      <c r="A5" s="110">
        <v>4</v>
      </c>
      <c r="B5" s="49"/>
      <c r="C5" s="103" t="s">
        <v>1044</v>
      </c>
      <c r="D5" s="208">
        <v>23858387</v>
      </c>
      <c r="E5" s="208">
        <v>4771677.4000000004</v>
      </c>
      <c r="F5" s="208">
        <v>28630064.399999995</v>
      </c>
      <c r="G5" s="1" t="s">
        <v>8</v>
      </c>
    </row>
    <row r="6" spans="1:7" ht="29.25" customHeight="1">
      <c r="A6" s="110">
        <v>5</v>
      </c>
      <c r="B6" s="49"/>
      <c r="C6" s="103" t="s">
        <v>1045</v>
      </c>
      <c r="D6" s="208">
        <v>6673640</v>
      </c>
      <c r="E6" s="208">
        <v>1334728</v>
      </c>
      <c r="F6" s="208">
        <v>8008368</v>
      </c>
      <c r="G6" s="1" t="s">
        <v>8</v>
      </c>
    </row>
    <row r="7" spans="1:7" ht="29.25" customHeight="1">
      <c r="A7" s="110">
        <v>6</v>
      </c>
      <c r="B7" s="49"/>
      <c r="C7" s="103" t="s">
        <v>1046</v>
      </c>
      <c r="D7" s="208">
        <v>6201531</v>
      </c>
      <c r="E7" s="208">
        <v>1240306.2</v>
      </c>
      <c r="F7" s="208">
        <v>7441837.1999999993</v>
      </c>
      <c r="G7" s="1" t="s">
        <v>8</v>
      </c>
    </row>
    <row r="8" spans="1:7" ht="29.25" customHeight="1">
      <c r="A8" s="110">
        <v>7</v>
      </c>
      <c r="B8" s="49"/>
      <c r="C8" s="103" t="s">
        <v>143</v>
      </c>
      <c r="D8" s="208">
        <v>2787280</v>
      </c>
      <c r="E8" s="208">
        <v>557455.99999999988</v>
      </c>
      <c r="F8" s="208">
        <v>3344735.9999999995</v>
      </c>
      <c r="G8" s="1" t="s">
        <v>8</v>
      </c>
    </row>
    <row r="9" spans="1:7" ht="29.25" customHeight="1">
      <c r="A9" s="110">
        <v>8</v>
      </c>
      <c r="B9" s="49"/>
      <c r="C9" s="112" t="s">
        <v>1256</v>
      </c>
      <c r="D9" s="208">
        <v>704822</v>
      </c>
      <c r="E9" s="208">
        <v>140964.4</v>
      </c>
      <c r="F9" s="208">
        <v>845786.4</v>
      </c>
      <c r="G9" s="1" t="s">
        <v>8</v>
      </c>
    </row>
    <row r="10" spans="1:7" ht="29.25" customHeight="1">
      <c r="A10" s="110">
        <v>9</v>
      </c>
      <c r="B10" s="49"/>
      <c r="C10" s="112" t="s">
        <v>1255</v>
      </c>
      <c r="D10" s="208">
        <v>6787978</v>
      </c>
      <c r="E10" s="208">
        <v>1357595.6</v>
      </c>
      <c r="F10" s="208">
        <v>8145573.5999999996</v>
      </c>
      <c r="G10" s="1" t="s">
        <v>8</v>
      </c>
    </row>
    <row r="11" spans="1:7" ht="29.25" customHeight="1">
      <c r="A11" s="105">
        <v>10</v>
      </c>
      <c r="B11" s="113"/>
      <c r="C11" s="111" t="s">
        <v>1253</v>
      </c>
      <c r="D11" s="208">
        <v>10643381</v>
      </c>
      <c r="E11" s="208">
        <v>2128676.1999999997</v>
      </c>
      <c r="F11" s="208">
        <v>12772057.200000001</v>
      </c>
      <c r="G11" s="1" t="s">
        <v>8</v>
      </c>
    </row>
    <row r="12" spans="1:7" ht="29.25" customHeight="1">
      <c r="A12" s="105">
        <v>11</v>
      </c>
      <c r="B12" s="113"/>
      <c r="C12" s="111" t="s">
        <v>1254</v>
      </c>
      <c r="D12" s="208">
        <v>15846561</v>
      </c>
      <c r="E12" s="208">
        <v>3169312.1999999983</v>
      </c>
      <c r="F12" s="208">
        <v>19015873.200000007</v>
      </c>
      <c r="G12" s="1" t="s">
        <v>8</v>
      </c>
    </row>
    <row r="13" spans="1:7" ht="29.25" customHeight="1">
      <c r="A13" s="105">
        <v>12</v>
      </c>
      <c r="B13" s="113"/>
      <c r="C13" s="111" t="s">
        <v>1254</v>
      </c>
      <c r="D13" s="208">
        <v>4381161</v>
      </c>
      <c r="E13" s="208">
        <v>876232.2</v>
      </c>
      <c r="F13" s="208">
        <v>5257393.1999999993</v>
      </c>
      <c r="G13" s="1" t="s">
        <v>8</v>
      </c>
    </row>
    <row r="14" spans="1:7" ht="29.25" customHeight="1">
      <c r="A14" s="105">
        <v>13</v>
      </c>
      <c r="B14" s="113"/>
      <c r="C14" s="111" t="s">
        <v>1876</v>
      </c>
      <c r="D14" s="208">
        <v>2689134</v>
      </c>
      <c r="E14" s="208">
        <v>537826.80000000005</v>
      </c>
      <c r="F14" s="208">
        <v>3226960.8</v>
      </c>
      <c r="G14" s="1" t="s">
        <v>8</v>
      </c>
    </row>
    <row r="15" spans="1:7" ht="29.25" customHeight="1">
      <c r="A15" s="105">
        <v>14</v>
      </c>
      <c r="B15" s="113"/>
      <c r="C15" s="111" t="s">
        <v>1252</v>
      </c>
      <c r="D15" s="208">
        <v>8015705</v>
      </c>
      <c r="E15" s="208">
        <v>1603140.9999999995</v>
      </c>
      <c r="F15" s="208">
        <v>9618845.9999999981</v>
      </c>
      <c r="G15" s="1" t="s">
        <v>8</v>
      </c>
    </row>
    <row r="16" spans="1:7" ht="29.25" customHeight="1">
      <c r="A16" s="105">
        <v>15</v>
      </c>
      <c r="B16" s="49"/>
      <c r="C16" s="112" t="s">
        <v>1877</v>
      </c>
      <c r="D16" s="208">
        <v>5497875</v>
      </c>
      <c r="E16" s="208">
        <v>1099574.9999999991</v>
      </c>
      <c r="F16" s="208">
        <v>6597450.0000000056</v>
      </c>
      <c r="G16" s="1" t="s">
        <v>8</v>
      </c>
    </row>
    <row r="17" spans="1:7" ht="29.25" customHeight="1">
      <c r="A17" s="105">
        <v>16</v>
      </c>
      <c r="B17" s="49"/>
      <c r="C17" s="112" t="s">
        <v>2046</v>
      </c>
      <c r="D17" s="208">
        <v>353589</v>
      </c>
      <c r="E17" s="208">
        <v>70717.8</v>
      </c>
      <c r="F17" s="208">
        <v>424306.80000000005</v>
      </c>
      <c r="G17" s="1" t="s">
        <v>8</v>
      </c>
    </row>
    <row r="18" spans="1:7" s="6" customFormat="1" ht="29.25" customHeight="1">
      <c r="A18" s="105">
        <v>17</v>
      </c>
      <c r="B18" s="49"/>
      <c r="C18" s="103" t="s">
        <v>2047</v>
      </c>
      <c r="D18" s="208">
        <v>2728618.67</v>
      </c>
      <c r="E18" s="208">
        <v>545723.72999999986</v>
      </c>
      <c r="F18" s="208">
        <v>3274342.3999999999</v>
      </c>
      <c r="G18" s="1" t="s">
        <v>8</v>
      </c>
    </row>
    <row r="19" spans="1:7" s="6" customFormat="1" ht="29.25" customHeight="1">
      <c r="A19" s="105">
        <v>18</v>
      </c>
      <c r="B19" s="49"/>
      <c r="C19" s="114" t="s">
        <v>3105</v>
      </c>
      <c r="D19" s="208">
        <v>7305225</v>
      </c>
      <c r="E19" s="208">
        <v>1461044.9999999995</v>
      </c>
      <c r="F19" s="208">
        <v>8766269.9999999981</v>
      </c>
      <c r="G19" s="1" t="s">
        <v>8</v>
      </c>
    </row>
    <row r="20" spans="1:7" s="6" customFormat="1" ht="29.25" customHeight="1">
      <c r="A20" s="105">
        <v>19</v>
      </c>
      <c r="B20" s="109"/>
      <c r="C20" s="114" t="s">
        <v>166</v>
      </c>
      <c r="D20" s="208">
        <v>11741079.220000004</v>
      </c>
      <c r="E20" s="208">
        <v>2348215.84</v>
      </c>
      <c r="F20" s="208">
        <v>14089295.060000008</v>
      </c>
      <c r="G20" s="1" t="s">
        <v>8</v>
      </c>
    </row>
    <row r="21" spans="1:7" s="6" customFormat="1" ht="29.25" customHeight="1">
      <c r="A21" s="105">
        <v>20</v>
      </c>
      <c r="B21" s="109"/>
      <c r="C21" s="114" t="s">
        <v>166</v>
      </c>
      <c r="D21" s="208">
        <v>9546962.7799999993</v>
      </c>
      <c r="E21" s="208">
        <v>1909392.5500000003</v>
      </c>
      <c r="F21" s="208">
        <v>11456355.329999998</v>
      </c>
      <c r="G21" s="1" t="s">
        <v>8</v>
      </c>
    </row>
    <row r="22" spans="1:7" s="6" customFormat="1" ht="29.25" customHeight="1">
      <c r="A22" s="105">
        <v>21</v>
      </c>
      <c r="B22" s="109"/>
      <c r="C22" s="114" t="s">
        <v>166</v>
      </c>
      <c r="D22" s="208">
        <v>18098917.059999999</v>
      </c>
      <c r="E22" s="208">
        <v>3619783.4099999997</v>
      </c>
      <c r="F22" s="208">
        <v>21718700.470000003</v>
      </c>
      <c r="G22" s="1" t="s">
        <v>8</v>
      </c>
    </row>
    <row r="23" spans="1:7" s="6" customFormat="1" ht="29.25" customHeight="1">
      <c r="A23" s="105">
        <v>22</v>
      </c>
      <c r="B23" s="109"/>
      <c r="C23" s="114" t="s">
        <v>3345</v>
      </c>
      <c r="D23" s="208">
        <v>716242.14999999991</v>
      </c>
      <c r="E23" s="208">
        <v>143248.43</v>
      </c>
      <c r="F23" s="208">
        <v>859490.58000000007</v>
      </c>
      <c r="G23" s="1" t="s">
        <v>8</v>
      </c>
    </row>
    <row r="24" spans="1:7" s="6" customFormat="1" ht="29.25" customHeight="1">
      <c r="A24" s="105">
        <v>23</v>
      </c>
      <c r="B24" s="109"/>
      <c r="C24" s="114" t="s">
        <v>3404</v>
      </c>
      <c r="D24" s="208">
        <v>2815655.91</v>
      </c>
      <c r="E24" s="208">
        <v>563131.17999999982</v>
      </c>
      <c r="F24" s="208">
        <v>3378787.0900000003</v>
      </c>
      <c r="G24" s="1" t="s">
        <v>8</v>
      </c>
    </row>
    <row r="25" spans="1:7" ht="29.25" customHeight="1">
      <c r="A25" s="105">
        <v>24</v>
      </c>
      <c r="B25" s="49"/>
      <c r="C25" s="114" t="s">
        <v>3405</v>
      </c>
      <c r="D25" s="208">
        <v>627551</v>
      </c>
      <c r="E25" s="208">
        <v>125510.2</v>
      </c>
      <c r="F25" s="208">
        <v>753061.2</v>
      </c>
      <c r="G25" s="1" t="s">
        <v>8</v>
      </c>
    </row>
    <row r="26" spans="1:7" ht="29.25" customHeight="1">
      <c r="A26" s="105">
        <v>25</v>
      </c>
      <c r="B26" s="49"/>
      <c r="C26" s="114" t="s">
        <v>3414</v>
      </c>
      <c r="D26" s="208">
        <v>6890468.4500000002</v>
      </c>
      <c r="E26" s="208">
        <v>1378093.69</v>
      </c>
      <c r="F26" s="208">
        <v>8268562.1400000006</v>
      </c>
      <c r="G26" s="1" t="s">
        <v>8</v>
      </c>
    </row>
    <row r="27" spans="1:7" ht="29.25" customHeight="1">
      <c r="A27" s="105">
        <v>26</v>
      </c>
      <c r="B27" s="49"/>
      <c r="C27" s="114" t="s">
        <v>3529</v>
      </c>
      <c r="D27" s="208">
        <v>6006459</v>
      </c>
      <c r="E27" s="208">
        <v>1201291.7999999996</v>
      </c>
      <c r="F27" s="208">
        <v>7207750.8000000007</v>
      </c>
      <c r="G27" s="1" t="s">
        <v>8</v>
      </c>
    </row>
    <row r="28" spans="1:7" ht="29.25" customHeight="1">
      <c r="A28" s="105">
        <v>27</v>
      </c>
      <c r="B28" s="49"/>
      <c r="C28" s="114" t="s">
        <v>3530</v>
      </c>
      <c r="D28" s="208">
        <v>2252227</v>
      </c>
      <c r="E28" s="208">
        <v>450445.4</v>
      </c>
      <c r="F28" s="208">
        <v>2702672.4</v>
      </c>
      <c r="G28" s="1" t="s">
        <v>8</v>
      </c>
    </row>
    <row r="29" spans="1:7" ht="29.25" customHeight="1">
      <c r="A29" s="105">
        <v>28</v>
      </c>
      <c r="B29" s="49"/>
      <c r="C29" s="114" t="s">
        <v>3611</v>
      </c>
      <c r="D29" s="208">
        <v>726223</v>
      </c>
      <c r="E29" s="208">
        <v>145244.6</v>
      </c>
      <c r="F29" s="208">
        <v>871467.6</v>
      </c>
      <c r="G29" s="1" t="s">
        <v>8</v>
      </c>
    </row>
    <row r="30" spans="1:7" ht="29.25" customHeight="1">
      <c r="A30" s="105">
        <v>29</v>
      </c>
      <c r="B30" s="49"/>
      <c r="C30" s="114" t="s">
        <v>3612</v>
      </c>
      <c r="D30" s="208">
        <v>671893</v>
      </c>
      <c r="E30" s="208">
        <v>134378.6</v>
      </c>
      <c r="F30" s="208">
        <v>806271.6</v>
      </c>
      <c r="G30" s="1" t="s">
        <v>8</v>
      </c>
    </row>
    <row r="31" spans="1:7" ht="29.25" customHeight="1">
      <c r="A31" s="105">
        <v>30</v>
      </c>
      <c r="B31" s="49"/>
      <c r="C31" s="114" t="s">
        <v>3612</v>
      </c>
      <c r="D31" s="208">
        <v>1655680</v>
      </c>
      <c r="E31" s="208">
        <v>331136</v>
      </c>
      <c r="F31" s="208">
        <v>1986816</v>
      </c>
      <c r="G31" s="1" t="s">
        <v>8</v>
      </c>
    </row>
    <row r="32" spans="1:7" ht="29.25" customHeight="1">
      <c r="A32" s="105">
        <v>31</v>
      </c>
      <c r="B32" s="49"/>
      <c r="C32" s="114" t="s">
        <v>3612</v>
      </c>
      <c r="D32" s="208">
        <v>393255</v>
      </c>
      <c r="E32" s="208">
        <v>78651</v>
      </c>
      <c r="F32" s="208">
        <v>471906</v>
      </c>
      <c r="G32" s="1" t="s">
        <v>8</v>
      </c>
    </row>
    <row r="33" spans="1:7" ht="29.25" customHeight="1">
      <c r="A33" s="105">
        <v>32</v>
      </c>
      <c r="B33" s="49"/>
      <c r="C33" s="114" t="s">
        <v>3633</v>
      </c>
      <c r="D33" s="208">
        <v>1091442</v>
      </c>
      <c r="E33" s="208">
        <v>218288.40000000002</v>
      </c>
      <c r="F33" s="208">
        <v>1309730.4000000001</v>
      </c>
      <c r="G33" s="1" t="s">
        <v>8</v>
      </c>
    </row>
    <row r="34" spans="1:7" ht="29.25" customHeight="1">
      <c r="A34" s="105">
        <v>33</v>
      </c>
      <c r="B34" s="49"/>
      <c r="C34" s="114" t="s">
        <v>3731</v>
      </c>
      <c r="D34" s="208">
        <v>1862993</v>
      </c>
      <c r="E34" s="208">
        <v>372598.59999999992</v>
      </c>
      <c r="F34" s="208">
        <v>2235591.5999999996</v>
      </c>
      <c r="G34" s="1" t="s">
        <v>8</v>
      </c>
    </row>
    <row r="35" spans="1:7" ht="29.25" customHeight="1">
      <c r="A35" s="105">
        <v>34</v>
      </c>
      <c r="B35" s="49"/>
      <c r="C35" s="112" t="s">
        <v>3730</v>
      </c>
      <c r="D35" s="208">
        <v>18084595</v>
      </c>
      <c r="E35" s="208">
        <v>3616919.0000000005</v>
      </c>
      <c r="F35" s="208">
        <v>21701514.000000004</v>
      </c>
      <c r="G35" s="1" t="s">
        <v>8</v>
      </c>
    </row>
    <row r="36" spans="1:7" ht="29.25" customHeight="1">
      <c r="A36" s="105">
        <v>35</v>
      </c>
      <c r="B36" s="49"/>
      <c r="C36" s="112" t="s">
        <v>3738</v>
      </c>
      <c r="D36" s="208">
        <v>23698607</v>
      </c>
      <c r="E36" s="208">
        <v>4739721.4000000004</v>
      </c>
      <c r="F36" s="208">
        <v>28438328.399999999</v>
      </c>
      <c r="G36" s="1" t="s">
        <v>8</v>
      </c>
    </row>
    <row r="37" spans="1:7" ht="29.25" customHeight="1">
      <c r="A37" s="105">
        <v>36</v>
      </c>
      <c r="B37" s="49"/>
      <c r="C37" s="112" t="s">
        <v>7469</v>
      </c>
      <c r="D37" s="208">
        <v>3803852</v>
      </c>
      <c r="E37" s="208">
        <v>760770.4</v>
      </c>
      <c r="F37" s="208">
        <v>4564622.3999999994</v>
      </c>
      <c r="G37" s="1" t="s">
        <v>8</v>
      </c>
    </row>
    <row r="38" spans="1:7" ht="29.25" customHeight="1">
      <c r="A38" s="105">
        <v>37</v>
      </c>
      <c r="B38" s="49"/>
      <c r="C38" s="112" t="s">
        <v>7469</v>
      </c>
      <c r="D38" s="208">
        <v>7833254</v>
      </c>
      <c r="E38" s="208">
        <v>1566650.7999999998</v>
      </c>
      <c r="F38" s="208">
        <v>9399904.8000000026</v>
      </c>
      <c r="G38" s="1" t="s">
        <v>8</v>
      </c>
    </row>
    <row r="39" spans="1:7" ht="29.25" customHeight="1">
      <c r="A39" s="105">
        <v>38</v>
      </c>
      <c r="B39" s="49"/>
      <c r="C39" s="112" t="s">
        <v>7469</v>
      </c>
      <c r="D39" s="208">
        <v>4044847</v>
      </c>
      <c r="E39" s="208">
        <v>808969.39999999991</v>
      </c>
      <c r="F39" s="208">
        <v>4853816.3999999994</v>
      </c>
      <c r="G39" s="1" t="s">
        <v>8</v>
      </c>
    </row>
    <row r="40" spans="1:7" ht="29.25" customHeight="1">
      <c r="A40" s="105">
        <v>39</v>
      </c>
      <c r="B40" s="49"/>
      <c r="C40" s="112" t="s">
        <v>7469</v>
      </c>
      <c r="D40" s="208">
        <v>5415909</v>
      </c>
      <c r="E40" s="208">
        <v>1083181.8</v>
      </c>
      <c r="F40" s="208">
        <v>6499090.7999999998</v>
      </c>
      <c r="G40" s="1" t="s">
        <v>8</v>
      </c>
    </row>
    <row r="41" spans="1:7" ht="29.25" customHeight="1">
      <c r="A41" s="105">
        <v>40</v>
      </c>
      <c r="B41" s="49"/>
      <c r="C41" s="112" t="s">
        <v>7469</v>
      </c>
      <c r="D41" s="208">
        <v>17624387</v>
      </c>
      <c r="E41" s="208">
        <v>3524877.4000000008</v>
      </c>
      <c r="F41" s="208">
        <v>21149264.400000002</v>
      </c>
      <c r="G41" s="1" t="s">
        <v>8</v>
      </c>
    </row>
    <row r="42" spans="1:7" ht="29.25" customHeight="1">
      <c r="A42" s="105">
        <v>41</v>
      </c>
      <c r="B42" s="49"/>
      <c r="C42" s="112" t="s">
        <v>7469</v>
      </c>
      <c r="D42" s="208">
        <v>15707305</v>
      </c>
      <c r="E42" s="208">
        <v>3141461</v>
      </c>
      <c r="F42" s="208">
        <v>18848765.999999993</v>
      </c>
      <c r="G42" s="1" t="s">
        <v>8</v>
      </c>
    </row>
    <row r="43" spans="1:7" ht="29.25" customHeight="1">
      <c r="A43" s="105">
        <v>42</v>
      </c>
      <c r="B43" s="49"/>
      <c r="C43" s="112" t="s">
        <v>4544</v>
      </c>
      <c r="D43" s="208">
        <v>10462027.110000001</v>
      </c>
      <c r="E43" s="208">
        <v>2092405.42</v>
      </c>
      <c r="F43" s="208">
        <v>12554432.530000001</v>
      </c>
      <c r="G43" s="1" t="s">
        <v>8</v>
      </c>
    </row>
    <row r="44" spans="1:7" ht="29.25" customHeight="1">
      <c r="A44" s="105">
        <v>43</v>
      </c>
      <c r="B44" s="49"/>
      <c r="C44" s="112" t="s">
        <v>4544</v>
      </c>
      <c r="D44" s="208">
        <v>6642144.6299999999</v>
      </c>
      <c r="E44" s="208">
        <v>1328428.9300000002</v>
      </c>
      <c r="F44" s="208">
        <v>7970573.5599999996</v>
      </c>
      <c r="G44" s="1" t="s">
        <v>8</v>
      </c>
    </row>
    <row r="45" spans="1:7" ht="29.25" customHeight="1">
      <c r="A45" s="105">
        <v>44</v>
      </c>
      <c r="B45" s="49"/>
      <c r="C45" s="112" t="s">
        <v>4544</v>
      </c>
      <c r="D45" s="208">
        <v>9631814.7000000011</v>
      </c>
      <c r="E45" s="208">
        <v>1926362.9399999997</v>
      </c>
      <c r="F45" s="208">
        <v>11558177.640000001</v>
      </c>
      <c r="G45" s="1" t="s">
        <v>8</v>
      </c>
    </row>
    <row r="46" spans="1:7" ht="29.25" customHeight="1">
      <c r="A46" s="105">
        <v>45</v>
      </c>
      <c r="B46" s="49"/>
      <c r="C46" s="112" t="s">
        <v>4544</v>
      </c>
      <c r="D46" s="208">
        <v>6059906.3499999996</v>
      </c>
      <c r="E46" s="208">
        <v>1211981.2699999998</v>
      </c>
      <c r="F46" s="208">
        <v>7271887.6199999992</v>
      </c>
      <c r="G46" s="1" t="s">
        <v>8</v>
      </c>
    </row>
    <row r="47" spans="1:7" ht="29.25" customHeight="1">
      <c r="A47" s="105">
        <v>46</v>
      </c>
      <c r="B47" s="49"/>
      <c r="C47" s="112" t="s">
        <v>4544</v>
      </c>
      <c r="D47" s="208">
        <v>5177778.790000001</v>
      </c>
      <c r="E47" s="208">
        <v>1035555.76</v>
      </c>
      <c r="F47" s="208">
        <v>6213334.5500000007</v>
      </c>
      <c r="G47" s="1" t="s">
        <v>8</v>
      </c>
    </row>
    <row r="48" spans="1:7" ht="29.25" customHeight="1">
      <c r="A48" s="105">
        <v>47</v>
      </c>
      <c r="B48" s="49"/>
      <c r="C48" s="112" t="s">
        <v>4544</v>
      </c>
      <c r="D48" s="208">
        <v>12145001.470000001</v>
      </c>
      <c r="E48" s="208">
        <v>2429000.29</v>
      </c>
      <c r="F48" s="208">
        <v>14574001.76</v>
      </c>
      <c r="G48" s="1" t="s">
        <v>8</v>
      </c>
    </row>
    <row r="49" spans="1:7" ht="29.25" customHeight="1">
      <c r="A49" s="105">
        <v>48</v>
      </c>
      <c r="B49" s="352"/>
      <c r="C49" s="112" t="s">
        <v>4605</v>
      </c>
      <c r="D49" s="208">
        <v>21084030.899999999</v>
      </c>
      <c r="E49" s="208">
        <v>4216806.18</v>
      </c>
      <c r="F49" s="208">
        <v>25300837.079999998</v>
      </c>
      <c r="G49" s="1" t="s">
        <v>8</v>
      </c>
    </row>
    <row r="50" spans="1:7" ht="29.25" customHeight="1">
      <c r="A50" s="105">
        <v>49</v>
      </c>
      <c r="B50" s="352"/>
      <c r="C50" s="112" t="s">
        <v>4605</v>
      </c>
      <c r="D50" s="208">
        <v>5788137.9399999995</v>
      </c>
      <c r="E50" s="208">
        <v>1157627.5899999999</v>
      </c>
      <c r="F50" s="208">
        <v>6945765.5300000003</v>
      </c>
      <c r="G50" s="1" t="s">
        <v>8</v>
      </c>
    </row>
    <row r="51" spans="1:7" ht="29.25" customHeight="1">
      <c r="A51" s="105">
        <v>50</v>
      </c>
      <c r="B51" s="49"/>
      <c r="C51" s="112" t="s">
        <v>4855</v>
      </c>
      <c r="D51" s="208">
        <v>2743511</v>
      </c>
      <c r="E51" s="208">
        <v>548702.20000000007</v>
      </c>
      <c r="F51" s="208">
        <v>3292213.1999999988</v>
      </c>
      <c r="G51" s="1" t="s">
        <v>4840</v>
      </c>
    </row>
    <row r="52" spans="1:7" ht="29.25" customHeight="1">
      <c r="A52" s="105">
        <v>51</v>
      </c>
      <c r="B52" s="49"/>
      <c r="C52" s="112" t="s">
        <v>4898</v>
      </c>
      <c r="D52" s="208">
        <v>8247181</v>
      </c>
      <c r="E52" s="208">
        <v>1649436.1999999997</v>
      </c>
      <c r="F52" s="208">
        <v>9896617.2000000011</v>
      </c>
      <c r="G52" s="1" t="s">
        <v>4840</v>
      </c>
    </row>
    <row r="53" spans="1:7" ht="29.25" customHeight="1">
      <c r="A53" s="105">
        <v>52</v>
      </c>
      <c r="B53" s="49"/>
      <c r="C53" s="112" t="s">
        <v>4899</v>
      </c>
      <c r="D53" s="208">
        <v>1421722</v>
      </c>
      <c r="E53" s="208">
        <v>284344.39999999997</v>
      </c>
      <c r="F53" s="208">
        <v>1706066.4000000004</v>
      </c>
      <c r="G53" s="1" t="s">
        <v>4840</v>
      </c>
    </row>
    <row r="54" spans="1:7" ht="29.25" customHeight="1">
      <c r="A54" s="105">
        <v>53</v>
      </c>
      <c r="B54" s="49"/>
      <c r="C54" s="112" t="s">
        <v>4900</v>
      </c>
      <c r="D54" s="208">
        <v>2342028</v>
      </c>
      <c r="E54" s="208">
        <v>468405.6</v>
      </c>
      <c r="F54" s="208">
        <v>2810433.6</v>
      </c>
      <c r="G54" s="1" t="s">
        <v>4840</v>
      </c>
    </row>
    <row r="55" spans="1:7" ht="29.25" customHeight="1">
      <c r="A55" s="105">
        <v>54</v>
      </c>
      <c r="B55" s="49"/>
      <c r="C55" s="112" t="s">
        <v>4907</v>
      </c>
      <c r="D55" s="208">
        <v>895628</v>
      </c>
      <c r="E55" s="208">
        <v>179125.6</v>
      </c>
      <c r="F55" s="208">
        <v>1074753.6000000001</v>
      </c>
      <c r="G55" s="1" t="s">
        <v>4840</v>
      </c>
    </row>
    <row r="56" spans="1:7" ht="29.25" customHeight="1">
      <c r="A56" s="105">
        <v>55</v>
      </c>
      <c r="B56" s="49"/>
      <c r="C56" s="112" t="s">
        <v>4907</v>
      </c>
      <c r="D56" s="208">
        <v>503669</v>
      </c>
      <c r="E56" s="208">
        <v>100733.8</v>
      </c>
      <c r="F56" s="208">
        <v>604402.80000000005</v>
      </c>
      <c r="G56" s="1" t="s">
        <v>4840</v>
      </c>
    </row>
    <row r="57" spans="1:7" ht="29.25" customHeight="1">
      <c r="A57" s="105">
        <v>56</v>
      </c>
      <c r="B57" s="49"/>
      <c r="C57" s="112" t="s">
        <v>4918</v>
      </c>
      <c r="D57" s="208">
        <v>5231532</v>
      </c>
      <c r="E57" s="208">
        <v>1046306.3999999999</v>
      </c>
      <c r="F57" s="208">
        <v>6277838.3999999994</v>
      </c>
      <c r="G57" s="1" t="s">
        <v>4840</v>
      </c>
    </row>
    <row r="58" spans="1:7" ht="29.25" customHeight="1">
      <c r="A58" s="105">
        <v>57</v>
      </c>
      <c r="B58" s="49"/>
      <c r="C58" s="112" t="s">
        <v>4900</v>
      </c>
      <c r="D58" s="208">
        <v>2428039</v>
      </c>
      <c r="E58" s="208">
        <v>485607.8</v>
      </c>
      <c r="F58" s="208">
        <v>2913646.8</v>
      </c>
      <c r="G58" s="1" t="s">
        <v>4840</v>
      </c>
    </row>
    <row r="59" spans="1:7" ht="29.25" customHeight="1">
      <c r="A59" s="105">
        <v>58</v>
      </c>
      <c r="B59" s="49"/>
      <c r="C59" s="112" t="s">
        <v>4918</v>
      </c>
      <c r="D59" s="208">
        <v>1816229</v>
      </c>
      <c r="E59" s="208">
        <v>363245.80000000005</v>
      </c>
      <c r="F59" s="208">
        <v>2179474.7999999998</v>
      </c>
      <c r="G59" s="1" t="s">
        <v>4840</v>
      </c>
    </row>
    <row r="60" spans="1:7" ht="29.25" customHeight="1">
      <c r="A60" s="105">
        <v>59</v>
      </c>
      <c r="B60" s="49"/>
      <c r="C60" s="112" t="s">
        <v>4965</v>
      </c>
      <c r="D60" s="208">
        <v>2344004</v>
      </c>
      <c r="E60" s="208">
        <v>468800.8</v>
      </c>
      <c r="F60" s="208">
        <v>2812804.8</v>
      </c>
      <c r="G60" s="1" t="s">
        <v>4840</v>
      </c>
    </row>
    <row r="61" spans="1:7" ht="29.25" customHeight="1">
      <c r="A61" s="105">
        <v>60</v>
      </c>
      <c r="B61" s="49"/>
      <c r="C61" s="112" t="s">
        <v>5037</v>
      </c>
      <c r="D61" s="208">
        <v>649085.54</v>
      </c>
      <c r="E61" s="208">
        <v>129817.09999999999</v>
      </c>
      <c r="F61" s="208">
        <v>778902.64</v>
      </c>
      <c r="G61" s="1" t="s">
        <v>4840</v>
      </c>
    </row>
    <row r="62" spans="1:7" ht="29.25" customHeight="1">
      <c r="A62" s="105">
        <v>61</v>
      </c>
      <c r="B62" s="49"/>
      <c r="C62" s="112" t="s">
        <v>5095</v>
      </c>
      <c r="D62" s="208">
        <v>709618.54</v>
      </c>
      <c r="E62" s="208">
        <v>141923.70000000004</v>
      </c>
      <c r="F62" s="208">
        <v>851542.23999999987</v>
      </c>
      <c r="G62" s="1" t="s">
        <v>4840</v>
      </c>
    </row>
    <row r="63" spans="1:7" ht="29.25" customHeight="1">
      <c r="A63" s="105">
        <v>62</v>
      </c>
      <c r="B63" s="49"/>
      <c r="C63" s="112" t="s">
        <v>5095</v>
      </c>
      <c r="D63" s="208">
        <v>11502357.969999995</v>
      </c>
      <c r="E63" s="208">
        <v>2300471.5899999985</v>
      </c>
      <c r="F63" s="208">
        <v>13802829.55999998</v>
      </c>
      <c r="G63" s="1" t="s">
        <v>4840</v>
      </c>
    </row>
    <row r="64" spans="1:7" ht="29.25" customHeight="1">
      <c r="A64" s="105">
        <v>63</v>
      </c>
      <c r="B64" s="49"/>
      <c r="C64" s="112" t="s">
        <v>5095</v>
      </c>
      <c r="D64" s="208">
        <v>4030560.0700000012</v>
      </c>
      <c r="E64" s="208">
        <v>806112.00999999989</v>
      </c>
      <c r="F64" s="208">
        <v>4836672.08</v>
      </c>
      <c r="G64" s="1" t="s">
        <v>4840</v>
      </c>
    </row>
    <row r="65" spans="1:7" ht="29.25" customHeight="1">
      <c r="A65" s="105">
        <v>64</v>
      </c>
      <c r="B65" s="49"/>
      <c r="C65" s="112" t="s">
        <v>5771</v>
      </c>
      <c r="D65" s="208">
        <v>3664154.69</v>
      </c>
      <c r="E65" s="208">
        <v>732830.94</v>
      </c>
      <c r="F65" s="208">
        <v>4396985.63</v>
      </c>
      <c r="G65" s="1" t="s">
        <v>4840</v>
      </c>
    </row>
    <row r="66" spans="1:7" ht="29.25" customHeight="1">
      <c r="A66" s="105">
        <v>65</v>
      </c>
      <c r="B66" s="49"/>
      <c r="C66" s="112" t="s">
        <v>5771</v>
      </c>
      <c r="D66" s="208">
        <v>3536513.18</v>
      </c>
      <c r="E66" s="208">
        <v>707302.64</v>
      </c>
      <c r="F66" s="208">
        <v>4243815.82</v>
      </c>
      <c r="G66" s="1" t="s">
        <v>4840</v>
      </c>
    </row>
    <row r="67" spans="1:7" ht="29.25" customHeight="1">
      <c r="A67" s="105">
        <v>66</v>
      </c>
      <c r="B67" s="49"/>
      <c r="C67" s="112" t="s">
        <v>5771</v>
      </c>
      <c r="D67" s="208">
        <v>2078565.44</v>
      </c>
      <c r="E67" s="208">
        <v>415713.09</v>
      </c>
      <c r="F67" s="208">
        <v>2494278.5300000003</v>
      </c>
      <c r="G67" s="1" t="s">
        <v>4840</v>
      </c>
    </row>
    <row r="68" spans="1:7" ht="29.25" customHeight="1">
      <c r="A68" s="105">
        <v>67</v>
      </c>
      <c r="B68" s="49"/>
      <c r="C68" s="112" t="s">
        <v>7384</v>
      </c>
      <c r="D68" s="208">
        <v>4549934</v>
      </c>
      <c r="E68" s="208">
        <v>909986.7999999997</v>
      </c>
      <c r="F68" s="208">
        <v>5459920.8000000017</v>
      </c>
      <c r="G68" s="1" t="s">
        <v>4840</v>
      </c>
    </row>
    <row r="69" spans="1:7" ht="29.25" customHeight="1">
      <c r="A69" s="105">
        <v>68</v>
      </c>
      <c r="B69" s="49"/>
      <c r="C69" s="112" t="s">
        <v>7384</v>
      </c>
      <c r="D69" s="208">
        <v>14121450</v>
      </c>
      <c r="E69" s="208">
        <v>2824290</v>
      </c>
      <c r="F69" s="208">
        <v>16945740</v>
      </c>
      <c r="G69" s="1" t="s">
        <v>4840</v>
      </c>
    </row>
    <row r="70" spans="1:7" ht="29.25" customHeight="1">
      <c r="A70" s="105">
        <v>69</v>
      </c>
      <c r="B70" s="49"/>
      <c r="C70" s="112" t="s">
        <v>7384</v>
      </c>
      <c r="D70" s="208">
        <v>7261455</v>
      </c>
      <c r="E70" s="208">
        <v>1452291</v>
      </c>
      <c r="F70" s="208">
        <v>8713746.0000000019</v>
      </c>
      <c r="G70" s="1" t="s">
        <v>4840</v>
      </c>
    </row>
    <row r="71" spans="1:7" ht="29.25" customHeight="1">
      <c r="A71" s="105">
        <v>70</v>
      </c>
      <c r="B71" s="49"/>
      <c r="C71" s="112" t="s">
        <v>7384</v>
      </c>
      <c r="D71" s="208">
        <v>18164243</v>
      </c>
      <c r="E71" s="208">
        <v>3632848.6000000024</v>
      </c>
      <c r="F71" s="208">
        <v>21797091.59999999</v>
      </c>
      <c r="G71" s="1" t="s">
        <v>4840</v>
      </c>
    </row>
    <row r="72" spans="1:7" ht="29.25" customHeight="1">
      <c r="A72" s="105">
        <v>71</v>
      </c>
      <c r="B72" s="49"/>
      <c r="C72" s="112" t="s">
        <v>7385</v>
      </c>
      <c r="D72" s="208">
        <v>1552132</v>
      </c>
      <c r="E72" s="208">
        <v>310426.40000000002</v>
      </c>
      <c r="F72" s="208">
        <v>1862558.4</v>
      </c>
      <c r="G72" s="1" t="s">
        <v>4840</v>
      </c>
    </row>
    <row r="73" spans="1:7" ht="29.25" customHeight="1">
      <c r="A73" s="105">
        <v>72</v>
      </c>
      <c r="B73" s="49"/>
      <c r="C73" s="112" t="s">
        <v>7386</v>
      </c>
      <c r="D73" s="208">
        <v>11176060</v>
      </c>
      <c r="E73" s="208">
        <v>2235212</v>
      </c>
      <c r="F73" s="208">
        <v>13411271.999999998</v>
      </c>
      <c r="G73" s="1" t="s">
        <v>4840</v>
      </c>
    </row>
    <row r="74" spans="1:7" ht="29.25" customHeight="1">
      <c r="A74" s="105">
        <v>73</v>
      </c>
      <c r="B74" s="49"/>
      <c r="C74" s="112" t="s">
        <v>7387</v>
      </c>
      <c r="D74" s="208">
        <v>5523024</v>
      </c>
      <c r="E74" s="208">
        <v>1104604.7999999998</v>
      </c>
      <c r="F74" s="208">
        <v>6627628.7999999998</v>
      </c>
      <c r="G74" s="1" t="s">
        <v>4840</v>
      </c>
    </row>
    <row r="75" spans="1:7" ht="29.25" customHeight="1">
      <c r="A75" s="105">
        <v>74</v>
      </c>
      <c r="B75" s="49"/>
      <c r="C75" s="112" t="s">
        <v>7387</v>
      </c>
      <c r="D75" s="208">
        <v>3227279</v>
      </c>
      <c r="E75" s="208">
        <v>645455.80000000005</v>
      </c>
      <c r="F75" s="208">
        <v>3872734.8</v>
      </c>
      <c r="G75" s="1" t="s">
        <v>4840</v>
      </c>
    </row>
    <row r="76" spans="1:7" ht="29.25" customHeight="1">
      <c r="A76" s="105">
        <v>75</v>
      </c>
      <c r="B76" s="49"/>
      <c r="C76" s="112" t="s">
        <v>7387</v>
      </c>
      <c r="D76" s="208">
        <v>7717062</v>
      </c>
      <c r="E76" s="208">
        <v>1543412.3999999994</v>
      </c>
      <c r="F76" s="208">
        <v>9260474.3999999985</v>
      </c>
      <c r="G76" s="1" t="s">
        <v>4840</v>
      </c>
    </row>
    <row r="77" spans="1:7" ht="29.25" customHeight="1">
      <c r="A77" s="105">
        <v>76</v>
      </c>
      <c r="B77" s="49"/>
      <c r="C77" s="112" t="s">
        <v>7388</v>
      </c>
      <c r="D77" s="208">
        <v>4392019</v>
      </c>
      <c r="E77" s="208">
        <v>878403.8</v>
      </c>
      <c r="F77" s="208">
        <v>5270422.7999999989</v>
      </c>
      <c r="G77" s="1" t="s">
        <v>4840</v>
      </c>
    </row>
    <row r="78" spans="1:7" ht="29.25" customHeight="1">
      <c r="A78" s="105">
        <v>77</v>
      </c>
      <c r="B78" s="49"/>
      <c r="C78" s="112" t="s">
        <v>7389</v>
      </c>
      <c r="D78" s="208">
        <v>16982457</v>
      </c>
      <c r="E78" s="208">
        <v>3396491.399999998</v>
      </c>
      <c r="F78" s="208">
        <v>20378948.400000006</v>
      </c>
      <c r="G78" s="1" t="s">
        <v>4840</v>
      </c>
    </row>
    <row r="79" spans="1:7" ht="29.25" customHeight="1">
      <c r="A79" s="105">
        <v>78</v>
      </c>
      <c r="B79" s="49"/>
      <c r="C79" s="112" t="s">
        <v>7390</v>
      </c>
      <c r="D79" s="208">
        <v>6858129</v>
      </c>
      <c r="E79" s="208">
        <v>1371625.8000000007</v>
      </c>
      <c r="F79" s="208">
        <v>8229754.799999997</v>
      </c>
      <c r="G79" s="1" t="s">
        <v>4840</v>
      </c>
    </row>
    <row r="80" spans="1:7" ht="29.25" customHeight="1">
      <c r="A80" s="105">
        <v>79</v>
      </c>
      <c r="B80" s="49"/>
      <c r="C80" s="112" t="s">
        <v>7391</v>
      </c>
      <c r="D80" s="208">
        <v>1571514.65</v>
      </c>
      <c r="E80" s="208">
        <v>314302.92999999993</v>
      </c>
      <c r="F80" s="208">
        <v>1885817.5800000003</v>
      </c>
      <c r="G80" s="1" t="s">
        <v>4840</v>
      </c>
    </row>
    <row r="81" spans="1:7" ht="29.25" customHeight="1">
      <c r="A81" s="105">
        <v>80</v>
      </c>
      <c r="B81" s="49"/>
      <c r="C81" s="112" t="s">
        <v>7392</v>
      </c>
      <c r="D81" s="208">
        <v>1616478.04</v>
      </c>
      <c r="E81" s="208">
        <v>323295.61</v>
      </c>
      <c r="F81" s="208">
        <v>1939773.6500000001</v>
      </c>
      <c r="G81" s="1" t="s">
        <v>7396</v>
      </c>
    </row>
    <row r="82" spans="1:7" ht="29.25" customHeight="1">
      <c r="A82" s="105">
        <v>81</v>
      </c>
      <c r="B82" s="49"/>
      <c r="C82" s="112" t="s">
        <v>7393</v>
      </c>
      <c r="D82" s="208">
        <v>7990276</v>
      </c>
      <c r="E82" s="208">
        <v>1598055.2</v>
      </c>
      <c r="F82" s="208">
        <v>9588331.1999999993</v>
      </c>
      <c r="G82" s="1" t="s">
        <v>7395</v>
      </c>
    </row>
    <row r="83" spans="1:7" ht="29.25" customHeight="1">
      <c r="A83" s="105">
        <v>82</v>
      </c>
      <c r="B83" s="49"/>
      <c r="C83" s="112" t="s">
        <v>7384</v>
      </c>
      <c r="D83" s="208">
        <v>552158</v>
      </c>
      <c r="E83" s="208">
        <v>110431.6</v>
      </c>
      <c r="F83" s="208">
        <v>662589.60000000009</v>
      </c>
      <c r="G83" s="1" t="s">
        <v>4840</v>
      </c>
    </row>
    <row r="84" spans="1:7" ht="29.25" customHeight="1">
      <c r="A84" s="105">
        <v>83</v>
      </c>
      <c r="B84" s="49"/>
      <c r="C84" s="112" t="s">
        <v>7384</v>
      </c>
      <c r="D84" s="208">
        <v>476063</v>
      </c>
      <c r="E84" s="208">
        <v>95212.6</v>
      </c>
      <c r="F84" s="208">
        <v>571275.6</v>
      </c>
      <c r="G84" s="1" t="s">
        <v>4840</v>
      </c>
    </row>
    <row r="85" spans="1:7" ht="29.25" customHeight="1">
      <c r="A85" s="105">
        <v>84</v>
      </c>
      <c r="B85" s="49"/>
      <c r="C85" s="112" t="s">
        <v>3730</v>
      </c>
      <c r="D85" s="208">
        <v>12429038</v>
      </c>
      <c r="E85" s="208">
        <v>2485807.5999999992</v>
      </c>
      <c r="F85" s="208">
        <v>14914845.600000001</v>
      </c>
      <c r="G85" s="1" t="s">
        <v>8</v>
      </c>
    </row>
    <row r="86" spans="1:7" ht="29.25" customHeight="1">
      <c r="A86" s="105">
        <v>85</v>
      </c>
      <c r="B86" s="49"/>
      <c r="C86" s="112" t="s">
        <v>7469</v>
      </c>
      <c r="D86" s="208">
        <v>14366474</v>
      </c>
      <c r="E86" s="208">
        <v>2873294.8</v>
      </c>
      <c r="F86" s="208">
        <v>17239768.799999997</v>
      </c>
      <c r="G86" s="1" t="s">
        <v>8</v>
      </c>
    </row>
    <row r="87" spans="1:7" ht="29.25" customHeight="1">
      <c r="A87" s="105">
        <v>86</v>
      </c>
      <c r="B87" s="49"/>
      <c r="C87" s="112" t="s">
        <v>4605</v>
      </c>
      <c r="D87" s="208">
        <v>22587000</v>
      </c>
      <c r="E87" s="208">
        <v>4517400</v>
      </c>
      <c r="F87" s="208">
        <v>27104400</v>
      </c>
      <c r="G87" s="1" t="s">
        <v>8</v>
      </c>
    </row>
    <row r="88" spans="1:7" ht="29.25" customHeight="1">
      <c r="A88" s="105">
        <v>87</v>
      </c>
      <c r="B88" s="49" t="s">
        <v>7548</v>
      </c>
      <c r="C88" s="112" t="s">
        <v>7576</v>
      </c>
      <c r="D88" s="208">
        <v>432600</v>
      </c>
      <c r="E88" s="208">
        <v>86520</v>
      </c>
      <c r="F88" s="208">
        <v>519120</v>
      </c>
      <c r="G88" s="1" t="s">
        <v>8</v>
      </c>
    </row>
    <row r="89" spans="1:7" ht="29.25" customHeight="1">
      <c r="A89" s="105">
        <v>88</v>
      </c>
      <c r="B89" s="49" t="s">
        <v>7581</v>
      </c>
      <c r="C89" s="112" t="s">
        <v>7577</v>
      </c>
      <c r="D89" s="208">
        <v>3309300</v>
      </c>
      <c r="E89" s="208">
        <v>661860</v>
      </c>
      <c r="F89" s="208">
        <v>3971160</v>
      </c>
      <c r="G89" s="1" t="s">
        <v>8</v>
      </c>
    </row>
    <row r="90" spans="1:7" ht="29.25" customHeight="1">
      <c r="A90" s="105">
        <v>89</v>
      </c>
      <c r="B90" s="49" t="s">
        <v>7580</v>
      </c>
      <c r="C90" s="112" t="s">
        <v>7578</v>
      </c>
      <c r="D90" s="208">
        <v>1233900</v>
      </c>
      <c r="E90" s="208">
        <v>246780</v>
      </c>
      <c r="F90" s="208">
        <v>1480680</v>
      </c>
      <c r="G90" s="1" t="s">
        <v>8</v>
      </c>
    </row>
    <row r="91" spans="1:7" ht="29.25" customHeight="1">
      <c r="A91" s="105">
        <v>90</v>
      </c>
      <c r="B91" s="49">
        <v>25000205</v>
      </c>
      <c r="C91" s="112" t="s">
        <v>7579</v>
      </c>
      <c r="D91" s="208">
        <v>2052100</v>
      </c>
      <c r="E91" s="208">
        <v>410420</v>
      </c>
      <c r="F91" s="208">
        <v>2462520</v>
      </c>
      <c r="G91" s="1" t="s">
        <v>8</v>
      </c>
    </row>
    <row r="92" spans="1:7" ht="29.25" customHeight="1">
      <c r="A92" s="105">
        <v>91</v>
      </c>
      <c r="B92" s="49">
        <v>65000794</v>
      </c>
      <c r="C92" s="112" t="s">
        <v>7516</v>
      </c>
      <c r="D92" s="208">
        <v>7051650</v>
      </c>
      <c r="E92" s="208">
        <v>1410330</v>
      </c>
      <c r="F92" s="208">
        <v>8461980</v>
      </c>
      <c r="G92" s="1" t="s">
        <v>8</v>
      </c>
    </row>
    <row r="93" spans="1:7" ht="29.25" customHeight="1">
      <c r="A93" s="105">
        <v>92</v>
      </c>
      <c r="B93" s="49" t="s">
        <v>7583</v>
      </c>
      <c r="C93" s="112" t="s">
        <v>7582</v>
      </c>
      <c r="D93" s="208">
        <v>658500</v>
      </c>
      <c r="E93" s="208">
        <v>131700</v>
      </c>
      <c r="F93" s="208">
        <v>790200</v>
      </c>
      <c r="G93" s="1" t="s">
        <v>8</v>
      </c>
    </row>
    <row r="94" spans="1:7" ht="29.25" customHeight="1">
      <c r="A94" s="105">
        <v>93</v>
      </c>
      <c r="B94" s="49" t="s">
        <v>7584</v>
      </c>
      <c r="C94" s="112" t="s">
        <v>7585</v>
      </c>
      <c r="D94" s="208">
        <v>1797900</v>
      </c>
      <c r="E94" s="208">
        <v>359580</v>
      </c>
      <c r="F94" s="208">
        <v>2157480</v>
      </c>
      <c r="G94" s="1" t="s">
        <v>8</v>
      </c>
    </row>
    <row r="95" spans="1:7" ht="29.25" customHeight="1">
      <c r="A95" s="105">
        <v>94</v>
      </c>
      <c r="B95" s="49" t="s">
        <v>7587</v>
      </c>
      <c r="C95" s="112" t="s">
        <v>7586</v>
      </c>
      <c r="D95" s="208">
        <v>410360</v>
      </c>
      <c r="E95" s="208">
        <v>82072</v>
      </c>
      <c r="F95" s="208">
        <v>492432</v>
      </c>
      <c r="G95" s="1" t="s">
        <v>8</v>
      </c>
    </row>
    <row r="96" spans="1:7" ht="29.25" customHeight="1">
      <c r="A96" s="105">
        <v>95</v>
      </c>
      <c r="B96" s="49">
        <v>20000656</v>
      </c>
      <c r="C96" s="112" t="s">
        <v>7588</v>
      </c>
      <c r="D96" s="208">
        <v>765300</v>
      </c>
      <c r="E96" s="208">
        <v>153060</v>
      </c>
      <c r="F96" s="208">
        <v>918360</v>
      </c>
      <c r="G96" s="1" t="s">
        <v>8</v>
      </c>
    </row>
    <row r="97" spans="1:7" ht="29.25" customHeight="1">
      <c r="A97" s="105">
        <v>96</v>
      </c>
      <c r="B97" s="49">
        <v>65001090</v>
      </c>
      <c r="C97" s="112" t="s">
        <v>7533</v>
      </c>
      <c r="D97" s="208">
        <v>532860</v>
      </c>
      <c r="E97" s="208">
        <v>106572</v>
      </c>
      <c r="F97" s="208">
        <v>639432</v>
      </c>
      <c r="G97" s="1" t="s">
        <v>8</v>
      </c>
    </row>
    <row r="98" spans="1:7" ht="29.25" customHeight="1">
      <c r="A98" s="105">
        <v>97</v>
      </c>
      <c r="B98" s="49" t="s">
        <v>7589</v>
      </c>
      <c r="C98" s="112" t="s">
        <v>7577</v>
      </c>
      <c r="D98" s="208">
        <v>125290</v>
      </c>
      <c r="E98" s="208">
        <v>25058</v>
      </c>
      <c r="F98" s="208">
        <v>150348</v>
      </c>
      <c r="G98" s="1" t="s">
        <v>8</v>
      </c>
    </row>
    <row r="99" spans="1:7" ht="29.25" customHeight="1">
      <c r="A99" s="105">
        <v>98</v>
      </c>
      <c r="B99" s="49" t="s">
        <v>7590</v>
      </c>
      <c r="C99" s="112" t="s">
        <v>7591</v>
      </c>
      <c r="D99" s="208">
        <v>451460</v>
      </c>
      <c r="E99" s="208">
        <v>90292</v>
      </c>
      <c r="F99" s="208">
        <v>541752</v>
      </c>
      <c r="G99" s="1" t="s">
        <v>8</v>
      </c>
    </row>
    <row r="100" spans="1:7" ht="29.25" customHeight="1">
      <c r="A100" s="105">
        <v>99</v>
      </c>
      <c r="B100" s="49">
        <v>65000420</v>
      </c>
      <c r="C100" s="112" t="s">
        <v>7508</v>
      </c>
      <c r="D100" s="208">
        <v>2501840</v>
      </c>
      <c r="E100" s="208">
        <v>500368</v>
      </c>
      <c r="F100" s="208">
        <v>3002208</v>
      </c>
      <c r="G100" s="1" t="s">
        <v>8</v>
      </c>
    </row>
    <row r="101" spans="1:7" ht="29.25" customHeight="1">
      <c r="A101" s="105">
        <v>100</v>
      </c>
      <c r="B101" s="49">
        <v>5000230</v>
      </c>
      <c r="C101" s="112" t="s">
        <v>7506</v>
      </c>
      <c r="D101" s="208">
        <v>198100</v>
      </c>
      <c r="E101" s="208">
        <v>39620</v>
      </c>
      <c r="F101" s="208">
        <v>237720</v>
      </c>
      <c r="G101" s="1" t="s">
        <v>8</v>
      </c>
    </row>
    <row r="102" spans="1:7" ht="29.25" customHeight="1">
      <c r="A102" s="110"/>
      <c r="B102" s="353"/>
      <c r="C102" s="209"/>
      <c r="D102" s="210">
        <f>SUM(D2:D101)</f>
        <v>605151926.08000004</v>
      </c>
      <c r="E102" s="210">
        <f>SUM(E2:E101)</f>
        <v>118609727.54999997</v>
      </c>
      <c r="F102" s="210">
        <f>SUM(D102:E102)</f>
        <v>723761653.63</v>
      </c>
      <c r="G102" s="211"/>
    </row>
    <row r="103" spans="1:7">
      <c r="D103" s="355"/>
      <c r="E103" s="355"/>
      <c r="F103" s="355"/>
      <c r="G103" s="355"/>
    </row>
    <row r="104" spans="1:7">
      <c r="D104" s="355"/>
      <c r="E104" s="357"/>
      <c r="F104" s="355"/>
    </row>
    <row r="105" spans="1:7">
      <c r="D105" s="355"/>
      <c r="E105" s="355"/>
      <c r="F105" s="355"/>
    </row>
  </sheetData>
  <autoFilter ref="A1:F102" xr:uid="{00000000-0009-0000-0000-000000000000}"/>
  <customSheetViews>
    <customSheetView guid="{19774D5F-68EA-4399-BCA1-E2CE392B5002}" showPageBreaks="1" printArea="1" hiddenColumns="1" view="pageBreakPreview" topLeftCell="A13">
      <selection activeCell="L24" sqref="L24"/>
      <colBreaks count="3" manualBreakCount="3">
        <brk id="7" max="51" man="1"/>
        <brk id="11" max="51" man="1"/>
        <brk id="12" max="63" man="1"/>
      </colBreaks>
      <pageMargins left="0.70866141732283472" right="0.70866141732283472" top="0.74803149606299213" bottom="0.74803149606299213" header="0.31496062992125984" footer="0.31496062992125984"/>
      <pageSetup paperSize="9" scale="58" orientation="portrait" r:id="rId1"/>
    </customSheetView>
    <customSheetView guid="{31AE1515-CC7D-4C1F-9174-673DDAC973ED}" showPageBreaks="1" printArea="1" showAutoFilter="1" hiddenColumns="1" view="pageBreakPreview">
      <selection activeCell="E9" sqref="E9"/>
      <colBreaks count="2" manualBreakCount="2">
        <brk id="11" max="51" man="1"/>
        <brk id="12" max="63" man="1"/>
      </colBreaks>
      <pageMargins left="0.70866141732283472" right="0.70866141732283472" top="0.74803149606299213" bottom="0.74803149606299213" header="0.31496062992125984" footer="0.31496062992125984"/>
      <pageSetup paperSize="9" scale="50" orientation="portrait" r:id="rId2"/>
      <autoFilter ref="B1:M1" xr:uid="{00000000-0000-0000-0000-000000000000}"/>
    </customSheetView>
  </customSheetViews>
  <pageMargins left="0.70866141732283472" right="0.70866141732283472" top="0.74803149606299213" bottom="0.74803149606299213" header="0.31496062992125984" footer="0.31496062992125984"/>
  <pageSetup paperSize="9" scale="60" fitToHeight="0"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70C0"/>
    <pageSetUpPr fitToPage="1"/>
  </sheetPr>
  <dimension ref="A1:L32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7.7109375" style="6" customWidth="1"/>
    <col min="3" max="3" width="12.140625" style="6" customWidth="1"/>
    <col min="4" max="4" width="7.5703125" style="6" customWidth="1"/>
    <col min="5" max="5" width="30.42578125" style="59" customWidth="1"/>
    <col min="6" max="6" width="6.85546875" style="6" customWidth="1"/>
    <col min="7" max="7" width="9.5703125" style="6" customWidth="1"/>
    <col min="8" max="8" width="14.42578125" style="6" customWidth="1"/>
    <col min="9" max="9" width="14.42578125" style="60" customWidth="1"/>
    <col min="10" max="11" width="14.42578125" style="6" customWidth="1"/>
    <col min="12" max="12" width="20.7109375" style="6" customWidth="1"/>
    <col min="13" max="13" width="9.140625" style="6" customWidth="1"/>
    <col min="14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148</v>
      </c>
      <c r="K1" s="61"/>
      <c r="L1" s="24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149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18" t="s">
        <v>177</v>
      </c>
      <c r="B7" s="115"/>
      <c r="C7" s="115"/>
      <c r="D7" s="115"/>
      <c r="E7" s="115"/>
      <c r="F7" s="115"/>
      <c r="G7" s="115"/>
      <c r="H7" s="115"/>
      <c r="I7" s="116"/>
      <c r="J7" s="20"/>
      <c r="K7" s="20"/>
      <c r="L7" s="20"/>
    </row>
    <row r="8" spans="1:12" ht="15.75">
      <c r="A8" s="367" t="s">
        <v>178</v>
      </c>
      <c r="B8" s="367"/>
      <c r="C8" s="367"/>
      <c r="D8" s="367"/>
      <c r="E8" s="367"/>
      <c r="F8" s="367"/>
      <c r="G8" s="367"/>
      <c r="H8" s="367"/>
      <c r="I8" s="367"/>
      <c r="J8" s="20"/>
      <c r="K8" s="20"/>
      <c r="L8" s="20"/>
    </row>
    <row r="9" spans="1:12" ht="15.75">
      <c r="A9" s="18" t="s">
        <v>179</v>
      </c>
      <c r="B9" s="18"/>
      <c r="C9" s="18"/>
      <c r="D9" s="18"/>
      <c r="E9" s="18"/>
      <c r="F9" s="18"/>
      <c r="G9" s="18"/>
      <c r="H9" s="18"/>
      <c r="I9" s="116"/>
      <c r="J9" s="20"/>
      <c r="K9" s="20"/>
      <c r="L9" s="20"/>
    </row>
    <row r="10" spans="1:12" ht="15.75">
      <c r="A10" s="367" t="s">
        <v>180</v>
      </c>
      <c r="B10" s="367"/>
      <c r="C10" s="367"/>
      <c r="D10" s="367"/>
      <c r="E10" s="367"/>
      <c r="F10" s="367"/>
      <c r="G10" s="367"/>
      <c r="H10" s="367"/>
      <c r="I10" s="367"/>
      <c r="J10" s="20"/>
      <c r="K10" s="20"/>
      <c r="L10" s="20"/>
    </row>
    <row r="11" spans="1:12" ht="15.75">
      <c r="A11" s="63"/>
      <c r="B11" s="63"/>
      <c r="C11" s="63"/>
      <c r="D11" s="63"/>
      <c r="E11" s="63"/>
      <c r="F11" s="63"/>
      <c r="G11" s="63"/>
      <c r="H11" s="63"/>
      <c r="I11" s="63"/>
      <c r="J11" s="63"/>
      <c r="K11" s="29"/>
      <c r="L11" s="20"/>
    </row>
    <row r="12" spans="1:12" ht="15.75">
      <c r="A12" s="62" t="s">
        <v>30</v>
      </c>
      <c r="B12" s="108"/>
      <c r="C12" s="108"/>
      <c r="D12" s="108"/>
      <c r="E12" s="108"/>
      <c r="F12" s="108"/>
      <c r="G12" s="108"/>
      <c r="H12" s="108"/>
      <c r="I12" s="108"/>
      <c r="J12" s="108"/>
      <c r="K12" s="29"/>
      <c r="L12" s="20"/>
    </row>
    <row r="13" spans="1:12" ht="15.75">
      <c r="A13" s="62" t="s">
        <v>31</v>
      </c>
      <c r="B13" s="108"/>
      <c r="C13" s="108"/>
      <c r="D13" s="108"/>
      <c r="E13" s="108"/>
      <c r="F13" s="108"/>
      <c r="G13" s="108"/>
      <c r="H13" s="108"/>
      <c r="I13" s="108"/>
      <c r="J13" s="108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7.5" customHeight="1">
      <c r="A16" s="62"/>
      <c r="B16" s="62"/>
      <c r="C16" s="62"/>
      <c r="D16" s="62"/>
      <c r="E16" s="108"/>
      <c r="F16" s="62"/>
      <c r="G16" s="62"/>
      <c r="H16" s="8"/>
      <c r="I16" s="65"/>
      <c r="J16" s="66"/>
      <c r="K16" s="66"/>
      <c r="L16" s="62"/>
    </row>
    <row r="17" spans="1:12" ht="71.25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2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2" ht="30" customHeight="1">
      <c r="A19" s="46">
        <v>1</v>
      </c>
      <c r="B19" s="193" t="s">
        <v>978</v>
      </c>
      <c r="C19" s="161">
        <v>20006715</v>
      </c>
      <c r="D19" s="161" t="s">
        <v>82</v>
      </c>
      <c r="E19" s="194" t="s">
        <v>979</v>
      </c>
      <c r="F19" s="193" t="s">
        <v>57</v>
      </c>
      <c r="G19" s="293">
        <v>1</v>
      </c>
      <c r="H19" s="176">
        <v>6787978</v>
      </c>
      <c r="I19" s="185">
        <v>6787978</v>
      </c>
      <c r="J19" s="190">
        <f>ROUND(I19*0.2,2)</f>
        <v>1357595.6</v>
      </c>
      <c r="K19" s="190">
        <f>I19*1.2</f>
        <v>8145573.5999999996</v>
      </c>
      <c r="L19" s="46" t="s">
        <v>8</v>
      </c>
    </row>
    <row r="20" spans="1:12" ht="20.100000000000001" customHeight="1">
      <c r="A20" s="1"/>
      <c r="B20" s="95"/>
      <c r="C20" s="91"/>
      <c r="D20" s="92"/>
      <c r="E20" s="91"/>
      <c r="F20" s="91"/>
      <c r="G20" s="93"/>
      <c r="H20" s="94"/>
      <c r="I20" s="191">
        <f>SUM(I19)</f>
        <v>6787978</v>
      </c>
      <c r="J20" s="192">
        <f>SUM(J19)</f>
        <v>1357595.6</v>
      </c>
      <c r="K20" s="192">
        <f>SUM(K19)</f>
        <v>8145573.5999999996</v>
      </c>
      <c r="L20" s="46"/>
    </row>
    <row r="21" spans="1:12">
      <c r="I21" s="74"/>
      <c r="J21" s="75"/>
      <c r="K21" s="75"/>
    </row>
    <row r="24" spans="1:12" ht="18.75">
      <c r="A24" s="67" t="s">
        <v>34</v>
      </c>
      <c r="B24" s="126"/>
      <c r="C24" s="126"/>
      <c r="D24" s="127"/>
      <c r="E24" s="128"/>
      <c r="F24" s="128"/>
      <c r="G24" s="128"/>
      <c r="H24" s="129"/>
      <c r="I24" s="128"/>
      <c r="J24" s="68" t="s">
        <v>35</v>
      </c>
      <c r="K24" s="23"/>
    </row>
    <row r="25" spans="1:12" ht="18.75">
      <c r="A25" s="67" t="s">
        <v>36</v>
      </c>
      <c r="B25" s="67"/>
      <c r="C25" s="67"/>
      <c r="D25" s="127"/>
      <c r="E25" s="128"/>
      <c r="F25" s="128"/>
      <c r="G25" s="128"/>
      <c r="H25" s="129"/>
      <c r="I25" s="128"/>
      <c r="J25" s="149" t="s">
        <v>181</v>
      </c>
      <c r="K25" s="149"/>
    </row>
    <row r="26" spans="1:12" ht="18.75">
      <c r="A26" s="141" t="s">
        <v>37</v>
      </c>
      <c r="B26" s="141"/>
      <c r="C26" s="141"/>
      <c r="D26" s="127"/>
      <c r="E26" s="128"/>
      <c r="F26" s="128"/>
      <c r="G26" s="128"/>
      <c r="H26" s="129"/>
      <c r="I26" s="128"/>
      <c r="J26" s="149" t="s">
        <v>38</v>
      </c>
      <c r="K26" s="149"/>
    </row>
    <row r="27" spans="1:12" ht="18.75">
      <c r="A27" s="68" t="s">
        <v>39</v>
      </c>
      <c r="B27" s="23"/>
      <c r="C27" s="23"/>
      <c r="D27" s="127"/>
      <c r="E27" s="128"/>
      <c r="F27" s="128"/>
      <c r="G27" s="128"/>
      <c r="H27" s="129"/>
      <c r="I27" s="128"/>
      <c r="J27" s="118"/>
      <c r="K27" s="38"/>
    </row>
    <row r="28" spans="1:12" ht="18.75">
      <c r="A28" s="23"/>
      <c r="B28" s="23"/>
      <c r="C28" s="23"/>
      <c r="D28" s="127"/>
      <c r="E28" s="128"/>
      <c r="F28" s="128"/>
      <c r="G28" s="128"/>
      <c r="H28" s="129"/>
      <c r="I28" s="128"/>
      <c r="J28" s="118"/>
      <c r="K28" s="23"/>
    </row>
    <row r="29" spans="1:12" ht="18.75">
      <c r="A29" s="67" t="s">
        <v>41</v>
      </c>
      <c r="B29" s="23"/>
      <c r="C29" s="23"/>
      <c r="D29" s="127"/>
      <c r="E29" s="128"/>
      <c r="F29" s="128"/>
      <c r="G29" s="128"/>
      <c r="H29" s="129"/>
      <c r="I29" s="128"/>
      <c r="J29" s="149" t="s">
        <v>182</v>
      </c>
      <c r="K29" s="149"/>
    </row>
    <row r="30" spans="1:12" ht="18.75">
      <c r="A30" s="364"/>
      <c r="B30" s="364"/>
      <c r="C30" s="364"/>
      <c r="D30" s="127"/>
      <c r="E30" s="128"/>
      <c r="F30" s="128"/>
      <c r="G30" s="128"/>
      <c r="H30" s="129"/>
      <c r="I30" s="128"/>
      <c r="J30" s="128"/>
      <c r="K30" s="118"/>
      <c r="L30" s="118"/>
    </row>
    <row r="31" spans="1:12" ht="18.75">
      <c r="A31" s="67" t="s">
        <v>40</v>
      </c>
      <c r="B31" s="67"/>
      <c r="C31" s="118"/>
      <c r="D31" s="127"/>
      <c r="E31" s="128"/>
      <c r="F31" s="128"/>
      <c r="G31" s="128"/>
      <c r="H31" s="129"/>
      <c r="I31" s="128"/>
      <c r="J31" s="67" t="s">
        <v>40</v>
      </c>
      <c r="L31" s="67"/>
    </row>
    <row r="32" spans="1:12" ht="18.75">
      <c r="A32" s="128"/>
      <c r="B32" s="128"/>
      <c r="C32" s="128"/>
      <c r="D32" s="127"/>
      <c r="E32" s="128"/>
      <c r="F32" s="128"/>
      <c r="G32" s="128"/>
      <c r="H32" s="129"/>
      <c r="I32" s="128"/>
      <c r="J32" s="128"/>
      <c r="K32" s="128"/>
      <c r="L32" s="128"/>
    </row>
  </sheetData>
  <autoFilter ref="A18:L20" xr:uid="{00000000-0009-0000-0000-000009000000}"/>
  <customSheetViews>
    <customSheetView guid="{19774D5F-68EA-4399-BCA1-E2CE392B5002}" showPageBreaks="1" printArea="1" showAutoFilter="1" hiddenRows="1" view="pageBreakPreview">
      <selection activeCell="L26" sqref="L26"/>
      <pageMargins left="0.70866141732283472" right="0.70866141732283472" top="0.74803149606299213" bottom="0.74803149606299213" header="0.31496062992125984" footer="0.31496062992125984"/>
      <pageSetup scale="46" orientation="portrait" r:id="rId1"/>
      <autoFilter ref="B1:O1" xr:uid="{00000000-0000-0000-0000-000000000000}"/>
    </customSheetView>
    <customSheetView guid="{31AE1515-CC7D-4C1F-9174-673DDAC973ED}" showPageBreaks="1" printArea="1" showAutoFilter="1" hiddenRows="1" view="pageBreakPreview">
      <selection activeCell="P67" sqref="A1:P67"/>
      <colBreaks count="1" manualBreakCount="1">
        <brk id="16" max="71" man="1"/>
      </colBreaks>
      <pageMargins left="0.70866141732283472" right="0.70866141732283472" top="0.74803149606299213" bottom="0.74803149606299213" header="0.31496062992125984" footer="0.31496062992125984"/>
      <pageSetup scale="59" orientation="landscape" r:id="rId2"/>
      <autoFilter ref="B1:O1" xr:uid="{00000000-0000-0000-0000-000000000000}"/>
    </customSheetView>
  </customSheetViews>
  <mergeCells count="6">
    <mergeCell ref="A30:C30"/>
    <mergeCell ref="A4:L4"/>
    <mergeCell ref="A5:L5"/>
    <mergeCell ref="A14:L14"/>
    <mergeCell ref="A8:I8"/>
    <mergeCell ref="A10:I10"/>
  </mergeCells>
  <pageMargins left="0.7" right="0.7" top="0.75" bottom="0.75" header="0.3" footer="0.3"/>
  <pageSetup paperSize="9" scale="83" fitToHeight="0" orientation="landscape" r:id="rId3"/>
  <colBreaks count="1" manualBreakCount="1">
    <brk id="12" max="78" man="1"/>
  </col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theme="5" tint="-0.499984740745262"/>
    <pageSetUpPr fitToPage="1"/>
  </sheetPr>
  <dimension ref="A1:P31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9.85546875" style="6" customWidth="1"/>
    <col min="3" max="3" width="28.7109375" style="6" customWidth="1"/>
    <col min="4" max="4" width="9.85546875" style="6" customWidth="1"/>
    <col min="5" max="5" width="48.140625" style="59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60" customWidth="1"/>
    <col min="10" max="11" width="14.85546875" style="6" customWidth="1"/>
    <col min="12" max="12" width="20.57031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7572</v>
      </c>
      <c r="K1" s="58"/>
      <c r="L1" s="121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7573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62" t="s">
        <v>183</v>
      </c>
      <c r="B7" s="123"/>
      <c r="C7" s="123"/>
      <c r="D7" s="123"/>
      <c r="E7" s="123"/>
      <c r="F7" s="123"/>
      <c r="G7" s="123"/>
      <c r="H7" s="123"/>
      <c r="I7" s="58"/>
      <c r="J7" s="20"/>
      <c r="K7" s="20"/>
      <c r="L7" s="20"/>
    </row>
    <row r="8" spans="1:12" ht="15.75">
      <c r="A8" s="371" t="s">
        <v>178</v>
      </c>
      <c r="B8" s="371"/>
      <c r="C8" s="371"/>
      <c r="D8" s="371"/>
      <c r="E8" s="371"/>
      <c r="F8" s="371"/>
      <c r="G8" s="371"/>
      <c r="H8" s="371"/>
      <c r="I8" s="371"/>
      <c r="J8" s="20"/>
      <c r="K8" s="20"/>
      <c r="L8" s="20"/>
    </row>
    <row r="9" spans="1:12" ht="15.75">
      <c r="A9" s="62" t="s">
        <v>179</v>
      </c>
      <c r="B9" s="62"/>
      <c r="C9" s="62"/>
      <c r="D9" s="62"/>
      <c r="E9" s="62"/>
      <c r="F9" s="62"/>
      <c r="G9" s="62"/>
      <c r="H9" s="62"/>
      <c r="I9" s="58"/>
      <c r="J9" s="20"/>
      <c r="K9" s="20"/>
      <c r="L9" s="20"/>
    </row>
    <row r="10" spans="1:12" ht="15.75">
      <c r="A10" s="371" t="s">
        <v>180</v>
      </c>
      <c r="B10" s="371"/>
      <c r="C10" s="371"/>
      <c r="D10" s="371"/>
      <c r="E10" s="371"/>
      <c r="F10" s="371"/>
      <c r="G10" s="371"/>
      <c r="H10" s="371"/>
      <c r="I10" s="371"/>
      <c r="J10" s="20"/>
      <c r="K10" s="20"/>
      <c r="L10" s="20"/>
    </row>
    <row r="11" spans="1:12" ht="15.75">
      <c r="A11" s="297"/>
      <c r="B11" s="297"/>
      <c r="C11" s="297"/>
      <c r="D11" s="297"/>
      <c r="E11" s="297"/>
      <c r="F11" s="297"/>
      <c r="G11" s="297"/>
      <c r="H11" s="297"/>
      <c r="I11" s="297"/>
      <c r="J11" s="297"/>
      <c r="K11" s="29"/>
      <c r="L11" s="20"/>
    </row>
    <row r="12" spans="1:12" ht="15.75">
      <c r="A12" s="62" t="s">
        <v>30</v>
      </c>
      <c r="B12" s="297"/>
      <c r="C12" s="297"/>
      <c r="D12" s="297"/>
      <c r="E12" s="297"/>
      <c r="F12" s="297"/>
      <c r="G12" s="297"/>
      <c r="H12" s="297"/>
      <c r="I12" s="297"/>
      <c r="J12" s="297"/>
      <c r="K12" s="29"/>
      <c r="L12" s="20"/>
    </row>
    <row r="13" spans="1:12" ht="15.75">
      <c r="A13" s="62" t="s">
        <v>31</v>
      </c>
      <c r="B13" s="297"/>
      <c r="C13" s="297"/>
      <c r="D13" s="297"/>
      <c r="E13" s="297"/>
      <c r="F13" s="297"/>
      <c r="G13" s="297"/>
      <c r="H13" s="297"/>
      <c r="I13" s="297"/>
      <c r="J13" s="297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3.5" customHeight="1">
      <c r="A16" s="62"/>
      <c r="B16" s="62"/>
      <c r="C16" s="62"/>
      <c r="D16" s="62"/>
      <c r="E16" s="297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7545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7549</v>
      </c>
      <c r="C19" s="350">
        <v>65000420</v>
      </c>
      <c r="D19" s="351">
        <v>3804</v>
      </c>
      <c r="E19" s="223" t="s">
        <v>7508</v>
      </c>
      <c r="F19" s="221" t="s">
        <v>7366</v>
      </c>
      <c r="G19" s="266">
        <v>1</v>
      </c>
      <c r="H19" s="225">
        <f>I19/G19</f>
        <v>2501840</v>
      </c>
      <c r="I19" s="226">
        <v>2501840</v>
      </c>
      <c r="J19" s="226">
        <f>ROUND(I19*0.2,2)</f>
        <v>500368</v>
      </c>
      <c r="K19" s="226">
        <f>ROUND(I19*1.2,2)</f>
        <v>3002208</v>
      </c>
      <c r="L19" s="291" t="s">
        <v>8</v>
      </c>
      <c r="M19" s="77"/>
      <c r="N19" s="77"/>
      <c r="O19" s="77"/>
      <c r="P19" s="77"/>
    </row>
    <row r="20" spans="1:16" ht="15.75">
      <c r="A20" s="96"/>
      <c r="B20" s="96"/>
      <c r="C20" s="96"/>
      <c r="D20" s="96"/>
      <c r="E20" s="97"/>
      <c r="F20" s="96"/>
      <c r="G20" s="96"/>
      <c r="H20" s="203"/>
      <c r="I20" s="98">
        <f>SUM(I19:I19)</f>
        <v>2501840</v>
      </c>
      <c r="J20" s="98">
        <f>SUM(J19:J19)</f>
        <v>500368</v>
      </c>
      <c r="K20" s="98">
        <f>SUM(K19:K19)</f>
        <v>3002208</v>
      </c>
      <c r="L20" s="96"/>
    </row>
    <row r="23" spans="1:16" ht="18.75">
      <c r="A23" s="67" t="s">
        <v>34</v>
      </c>
      <c r="B23" s="220"/>
      <c r="C23" s="220"/>
      <c r="D23" s="127"/>
      <c r="E23" s="128"/>
      <c r="F23" s="128"/>
      <c r="G23" s="128"/>
      <c r="H23" s="129"/>
      <c r="I23" s="128"/>
      <c r="J23" s="67" t="s">
        <v>35</v>
      </c>
      <c r="K23" s="67"/>
      <c r="L23" s="23"/>
    </row>
    <row r="24" spans="1:16" ht="18.75">
      <c r="A24" s="67" t="s">
        <v>36</v>
      </c>
      <c r="B24" s="67"/>
      <c r="C24" s="67"/>
      <c r="D24" s="127"/>
      <c r="E24" s="128"/>
      <c r="F24" s="128"/>
      <c r="G24" s="128"/>
      <c r="H24" s="129"/>
      <c r="I24" s="128"/>
      <c r="J24" s="33" t="s">
        <v>184</v>
      </c>
      <c r="K24" s="67"/>
      <c r="L24" s="67"/>
    </row>
    <row r="25" spans="1:16" ht="18.75">
      <c r="A25" s="67" t="s">
        <v>37</v>
      </c>
      <c r="B25" s="67"/>
      <c r="C25" s="67"/>
      <c r="D25" s="127"/>
      <c r="E25" s="128"/>
      <c r="F25" s="128"/>
      <c r="G25" s="128"/>
      <c r="H25" s="129"/>
      <c r="I25" s="128"/>
      <c r="J25" s="363" t="s">
        <v>38</v>
      </c>
      <c r="K25" s="363"/>
      <c r="L25" s="363"/>
    </row>
    <row r="26" spans="1:16" ht="18.75">
      <c r="A26" s="67" t="s">
        <v>39</v>
      </c>
      <c r="B26" s="23"/>
      <c r="C26" s="23"/>
      <c r="D26" s="127"/>
      <c r="E26" s="128"/>
      <c r="F26" s="128"/>
      <c r="G26" s="128"/>
      <c r="H26" s="129"/>
      <c r="I26" s="128"/>
      <c r="J26" s="128"/>
      <c r="K26" s="118"/>
      <c r="L26" s="38"/>
    </row>
    <row r="27" spans="1:16" ht="18.75">
      <c r="A27" s="23"/>
      <c r="B27" s="23"/>
      <c r="C27" s="23"/>
      <c r="D27" s="127"/>
      <c r="E27" s="128"/>
      <c r="F27" s="128"/>
      <c r="G27" s="128"/>
      <c r="H27" s="129"/>
      <c r="I27" s="128"/>
      <c r="J27" s="128"/>
      <c r="K27" s="118"/>
      <c r="L27" s="23"/>
    </row>
    <row r="28" spans="1:16" ht="18.75">
      <c r="A28" s="67" t="s">
        <v>41</v>
      </c>
      <c r="B28" s="23"/>
      <c r="C28" s="23"/>
      <c r="D28" s="127"/>
      <c r="E28" s="128"/>
      <c r="F28" s="128"/>
      <c r="G28" s="128"/>
      <c r="H28" s="129"/>
      <c r="I28" s="128"/>
      <c r="J28" s="363" t="s">
        <v>182</v>
      </c>
      <c r="K28" s="363"/>
      <c r="L28" s="363"/>
    </row>
    <row r="29" spans="1:16" ht="18.75">
      <c r="A29" s="364"/>
      <c r="B29" s="364"/>
      <c r="C29" s="364"/>
      <c r="D29" s="127"/>
      <c r="E29" s="128"/>
      <c r="F29" s="128"/>
      <c r="G29" s="128"/>
      <c r="H29" s="129"/>
      <c r="I29" s="128"/>
      <c r="J29" s="128"/>
      <c r="K29" s="118"/>
      <c r="L29" s="118"/>
    </row>
    <row r="30" spans="1:16" ht="18.75">
      <c r="A30" s="67" t="s">
        <v>40</v>
      </c>
      <c r="B30" s="67"/>
      <c r="C30" s="118"/>
      <c r="D30" s="127"/>
      <c r="E30" s="128"/>
      <c r="F30" s="128"/>
      <c r="G30" s="128"/>
      <c r="H30" s="129"/>
      <c r="I30" s="128"/>
      <c r="J30" s="128"/>
      <c r="K30" s="67" t="s">
        <v>40</v>
      </c>
      <c r="L30" s="67"/>
    </row>
    <row r="31" spans="1:16">
      <c r="A31" s="3"/>
      <c r="B31" s="3"/>
      <c r="C31" s="3"/>
      <c r="D31" s="5"/>
      <c r="E31" s="3"/>
      <c r="F31" s="3"/>
      <c r="G31" s="3"/>
      <c r="H31" s="11"/>
      <c r="I31" s="3"/>
      <c r="J31" s="3"/>
      <c r="K31" s="3"/>
      <c r="L31" s="3"/>
    </row>
  </sheetData>
  <autoFilter ref="A18:L19" xr:uid="{00000000-0009-0000-0000-000063000000}"/>
  <mergeCells count="8">
    <mergeCell ref="J28:L28"/>
    <mergeCell ref="A29:C29"/>
    <mergeCell ref="A4:L4"/>
    <mergeCell ref="A5:L5"/>
    <mergeCell ref="A8:I8"/>
    <mergeCell ref="A10:I10"/>
    <mergeCell ref="A14:L14"/>
    <mergeCell ref="J25:L25"/>
  </mergeCells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colBreaks count="1" manualBreakCount="1">
    <brk id="12" max="20" man="1"/>
  </col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theme="5" tint="-0.499984740745262"/>
    <pageSetUpPr fitToPage="1"/>
  </sheetPr>
  <dimension ref="A1:P31"/>
  <sheetViews>
    <sheetView view="pageBreakPreview" topLeftCell="A16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9.85546875" style="6" customWidth="1"/>
    <col min="3" max="3" width="28.7109375" style="6" customWidth="1"/>
    <col min="4" max="4" width="9.85546875" style="6" customWidth="1"/>
    <col min="5" max="5" width="48.140625" style="59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60" customWidth="1"/>
    <col min="10" max="11" width="14.85546875" style="6" customWidth="1"/>
    <col min="12" max="12" width="20.57031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7574</v>
      </c>
      <c r="K1" s="58"/>
      <c r="L1" s="121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7575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62" t="s">
        <v>183</v>
      </c>
      <c r="B7" s="123"/>
      <c r="C7" s="123"/>
      <c r="D7" s="123"/>
      <c r="E7" s="123"/>
      <c r="F7" s="123"/>
      <c r="G7" s="123"/>
      <c r="H7" s="123"/>
      <c r="I7" s="58"/>
      <c r="J7" s="20"/>
      <c r="K7" s="20"/>
      <c r="L7" s="20"/>
    </row>
    <row r="8" spans="1:12" ht="15.75">
      <c r="A8" s="371" t="s">
        <v>178</v>
      </c>
      <c r="B8" s="371"/>
      <c r="C8" s="371"/>
      <c r="D8" s="371"/>
      <c r="E8" s="371"/>
      <c r="F8" s="371"/>
      <c r="G8" s="371"/>
      <c r="H8" s="371"/>
      <c r="I8" s="371"/>
      <c r="J8" s="20"/>
      <c r="K8" s="20"/>
      <c r="L8" s="20"/>
    </row>
    <row r="9" spans="1:12" ht="15.75">
      <c r="A9" s="62" t="s">
        <v>179</v>
      </c>
      <c r="B9" s="62"/>
      <c r="C9" s="62"/>
      <c r="D9" s="62"/>
      <c r="E9" s="62"/>
      <c r="F9" s="62"/>
      <c r="G9" s="62"/>
      <c r="H9" s="62"/>
      <c r="I9" s="58"/>
      <c r="J9" s="20"/>
      <c r="K9" s="20"/>
      <c r="L9" s="20"/>
    </row>
    <row r="10" spans="1:12" ht="15.75">
      <c r="A10" s="371" t="s">
        <v>180</v>
      </c>
      <c r="B10" s="371"/>
      <c r="C10" s="371"/>
      <c r="D10" s="371"/>
      <c r="E10" s="371"/>
      <c r="F10" s="371"/>
      <c r="G10" s="371"/>
      <c r="H10" s="371"/>
      <c r="I10" s="371"/>
      <c r="J10" s="20"/>
      <c r="K10" s="20"/>
      <c r="L10" s="20"/>
    </row>
    <row r="11" spans="1:12" ht="15.75">
      <c r="A11" s="297"/>
      <c r="B11" s="297"/>
      <c r="C11" s="297"/>
      <c r="D11" s="297"/>
      <c r="E11" s="297"/>
      <c r="F11" s="297"/>
      <c r="G11" s="297"/>
      <c r="H11" s="297"/>
      <c r="I11" s="297"/>
      <c r="J11" s="297"/>
      <c r="K11" s="29"/>
      <c r="L11" s="20"/>
    </row>
    <row r="12" spans="1:12" ht="15.75">
      <c r="A12" s="62" t="s">
        <v>30</v>
      </c>
      <c r="B12" s="297"/>
      <c r="C12" s="297"/>
      <c r="D12" s="297"/>
      <c r="E12" s="297"/>
      <c r="F12" s="297"/>
      <c r="G12" s="297"/>
      <c r="H12" s="297"/>
      <c r="I12" s="297"/>
      <c r="J12" s="297"/>
      <c r="K12" s="29"/>
      <c r="L12" s="20"/>
    </row>
    <row r="13" spans="1:12" ht="15.75">
      <c r="A13" s="62" t="s">
        <v>31</v>
      </c>
      <c r="B13" s="297"/>
      <c r="C13" s="297"/>
      <c r="D13" s="297"/>
      <c r="E13" s="297"/>
      <c r="F13" s="297"/>
      <c r="G13" s="297"/>
      <c r="H13" s="297"/>
      <c r="I13" s="297"/>
      <c r="J13" s="297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3.5" customHeight="1">
      <c r="A16" s="62"/>
      <c r="B16" s="62"/>
      <c r="C16" s="62"/>
      <c r="D16" s="62"/>
      <c r="E16" s="297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7545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7549</v>
      </c>
      <c r="C19" s="350">
        <v>5000230</v>
      </c>
      <c r="D19" s="351">
        <v>3804</v>
      </c>
      <c r="E19" s="223" t="s">
        <v>7506</v>
      </c>
      <c r="F19" s="221" t="s">
        <v>7366</v>
      </c>
      <c r="G19" s="266">
        <v>1</v>
      </c>
      <c r="H19" s="225">
        <f>I19/G19</f>
        <v>198100</v>
      </c>
      <c r="I19" s="226">
        <v>198100</v>
      </c>
      <c r="J19" s="226">
        <f>ROUND(I19*0.2,2)</f>
        <v>39620</v>
      </c>
      <c r="K19" s="226">
        <f>ROUND(I19*1.2,2)</f>
        <v>237720</v>
      </c>
      <c r="L19" s="291" t="s">
        <v>8</v>
      </c>
      <c r="M19" s="77"/>
      <c r="N19" s="77"/>
      <c r="O19" s="77"/>
      <c r="P19" s="77"/>
    </row>
    <row r="20" spans="1:16" ht="15.75">
      <c r="A20" s="96"/>
      <c r="B20" s="96"/>
      <c r="C20" s="96"/>
      <c r="D20" s="96"/>
      <c r="E20" s="97"/>
      <c r="F20" s="96"/>
      <c r="G20" s="96"/>
      <c r="H20" s="203"/>
      <c r="I20" s="98">
        <f>SUM(I19:I19)</f>
        <v>198100</v>
      </c>
      <c r="J20" s="98">
        <f>SUM(J19:J19)</f>
        <v>39620</v>
      </c>
      <c r="K20" s="98">
        <f>SUM(K19:K19)</f>
        <v>237720</v>
      </c>
      <c r="L20" s="96"/>
    </row>
    <row r="23" spans="1:16" ht="18.75">
      <c r="A23" s="67" t="s">
        <v>34</v>
      </c>
      <c r="B23" s="220"/>
      <c r="C23" s="220"/>
      <c r="D23" s="127"/>
      <c r="E23" s="128"/>
      <c r="F23" s="128"/>
      <c r="G23" s="128"/>
      <c r="H23" s="129"/>
      <c r="I23" s="128"/>
      <c r="J23" s="67" t="s">
        <v>35</v>
      </c>
      <c r="K23" s="67"/>
      <c r="L23" s="23"/>
    </row>
    <row r="24" spans="1:16" ht="18.75">
      <c r="A24" s="67" t="s">
        <v>36</v>
      </c>
      <c r="B24" s="67"/>
      <c r="C24" s="67"/>
      <c r="D24" s="127"/>
      <c r="E24" s="128"/>
      <c r="F24" s="128"/>
      <c r="G24" s="128"/>
      <c r="H24" s="129"/>
      <c r="I24" s="128"/>
      <c r="J24" s="33" t="s">
        <v>184</v>
      </c>
      <c r="K24" s="67"/>
      <c r="L24" s="67"/>
    </row>
    <row r="25" spans="1:16" ht="18.75">
      <c r="A25" s="67" t="s">
        <v>37</v>
      </c>
      <c r="B25" s="67"/>
      <c r="C25" s="67"/>
      <c r="D25" s="127"/>
      <c r="E25" s="128"/>
      <c r="F25" s="128"/>
      <c r="G25" s="128"/>
      <c r="H25" s="129"/>
      <c r="I25" s="128"/>
      <c r="J25" s="363" t="s">
        <v>38</v>
      </c>
      <c r="K25" s="363"/>
      <c r="L25" s="363"/>
    </row>
    <row r="26" spans="1:16" ht="18.75">
      <c r="A26" s="67" t="s">
        <v>39</v>
      </c>
      <c r="B26" s="23"/>
      <c r="C26" s="23"/>
      <c r="D26" s="127"/>
      <c r="E26" s="128"/>
      <c r="F26" s="128"/>
      <c r="G26" s="128"/>
      <c r="H26" s="129"/>
      <c r="I26" s="128"/>
      <c r="J26" s="128"/>
      <c r="K26" s="118"/>
      <c r="L26" s="38"/>
    </row>
    <row r="27" spans="1:16" ht="18.75">
      <c r="A27" s="23"/>
      <c r="B27" s="23"/>
      <c r="C27" s="23"/>
      <c r="D27" s="127"/>
      <c r="E27" s="128"/>
      <c r="F27" s="128"/>
      <c r="G27" s="128"/>
      <c r="H27" s="129"/>
      <c r="I27" s="128"/>
      <c r="J27" s="128"/>
      <c r="K27" s="118"/>
      <c r="L27" s="23"/>
    </row>
    <row r="28" spans="1:16" ht="18.75">
      <c r="A28" s="67" t="s">
        <v>41</v>
      </c>
      <c r="B28" s="23"/>
      <c r="C28" s="23"/>
      <c r="D28" s="127"/>
      <c r="E28" s="128"/>
      <c r="F28" s="128"/>
      <c r="G28" s="128"/>
      <c r="H28" s="129"/>
      <c r="I28" s="128"/>
      <c r="J28" s="363" t="s">
        <v>182</v>
      </c>
      <c r="K28" s="363"/>
      <c r="L28" s="363"/>
    </row>
    <row r="29" spans="1:16" ht="18.75">
      <c r="A29" s="364"/>
      <c r="B29" s="364"/>
      <c r="C29" s="364"/>
      <c r="D29" s="127"/>
      <c r="E29" s="128"/>
      <c r="F29" s="128"/>
      <c r="G29" s="128"/>
      <c r="H29" s="129"/>
      <c r="I29" s="128"/>
      <c r="J29" s="128"/>
      <c r="K29" s="118"/>
      <c r="L29" s="118"/>
    </row>
    <row r="30" spans="1:16" ht="18.75">
      <c r="A30" s="67" t="s">
        <v>40</v>
      </c>
      <c r="B30" s="67"/>
      <c r="C30" s="118"/>
      <c r="D30" s="127"/>
      <c r="E30" s="128"/>
      <c r="F30" s="128"/>
      <c r="G30" s="128"/>
      <c r="H30" s="129"/>
      <c r="I30" s="128"/>
      <c r="J30" s="128"/>
      <c r="K30" s="67" t="s">
        <v>40</v>
      </c>
      <c r="L30" s="67"/>
    </row>
    <row r="31" spans="1:16">
      <c r="A31" s="3"/>
      <c r="B31" s="3"/>
      <c r="C31" s="3"/>
      <c r="D31" s="5"/>
      <c r="E31" s="3"/>
      <c r="F31" s="3"/>
      <c r="G31" s="3"/>
      <c r="H31" s="11"/>
      <c r="I31" s="3"/>
      <c r="J31" s="3"/>
      <c r="K31" s="3"/>
      <c r="L31" s="3"/>
    </row>
  </sheetData>
  <autoFilter ref="A18:L19" xr:uid="{00000000-0009-0000-0000-000064000000}"/>
  <mergeCells count="8">
    <mergeCell ref="J28:L28"/>
    <mergeCell ref="A29:C29"/>
    <mergeCell ref="A4:L4"/>
    <mergeCell ref="A5:L5"/>
    <mergeCell ref="A8:I8"/>
    <mergeCell ref="A10:I10"/>
    <mergeCell ref="A14:L14"/>
    <mergeCell ref="J25:L25"/>
  </mergeCells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colBreaks count="1" manualBreakCount="1">
    <brk id="12" max="20" man="1"/>
  </col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tabColor rgb="FFFF0000"/>
  </sheetPr>
  <dimension ref="A1:U43"/>
  <sheetViews>
    <sheetView zoomScale="85" zoomScaleNormal="85" zoomScaleSheetLayoutView="100" workbookViewId="0">
      <pane ySplit="10" topLeftCell="A11" activePane="bottomLeft" state="frozen"/>
      <selection pane="bottomLeft" activeCell="I25" sqref="I25"/>
    </sheetView>
  </sheetViews>
  <sheetFormatPr defaultColWidth="14.28515625" defaultRowHeight="15"/>
  <cols>
    <col min="1" max="1" width="6.85546875" style="298" customWidth="1"/>
    <col min="2" max="2" width="24.28515625" style="299" customWidth="1"/>
    <col min="3" max="3" width="14.85546875" style="299" customWidth="1"/>
    <col min="4" max="4" width="63.7109375" style="300" customWidth="1"/>
    <col min="5" max="5" width="7.140625" style="299" customWidth="1"/>
    <col min="6" max="6" width="8.5703125" style="299" customWidth="1"/>
    <col min="7" max="7" width="15.140625" style="299" customWidth="1"/>
    <col min="8" max="8" width="15.140625" style="298" customWidth="1"/>
    <col min="9" max="11" width="15.140625" style="299" customWidth="1"/>
    <col min="12" max="12" width="15.28515625" style="299" customWidth="1"/>
    <col min="13" max="13" width="14.28515625" style="299"/>
    <col min="14" max="14" width="29.5703125" style="299" customWidth="1"/>
    <col min="15" max="16384" width="14.28515625" style="299"/>
  </cols>
  <sheetData>
    <row r="1" spans="1:21" ht="20.25" customHeight="1">
      <c r="I1" s="299" t="s">
        <v>7470</v>
      </c>
    </row>
    <row r="2" spans="1:21">
      <c r="I2" s="299" t="s">
        <v>7471</v>
      </c>
    </row>
    <row r="4" spans="1:21" ht="18.75">
      <c r="D4" s="299"/>
      <c r="E4" s="301" t="s">
        <v>7472</v>
      </c>
      <c r="F4" s="301"/>
      <c r="G4" s="301"/>
      <c r="H4" s="301"/>
      <c r="I4" s="301"/>
      <c r="J4" s="301"/>
      <c r="K4" s="301"/>
    </row>
    <row r="6" spans="1:21" s="305" customFormat="1" ht="106.5" customHeight="1">
      <c r="A6" s="302" t="s">
        <v>0</v>
      </c>
      <c r="B6" s="302" t="s">
        <v>7473</v>
      </c>
      <c r="C6" s="302" t="s">
        <v>7474</v>
      </c>
      <c r="D6" s="302" t="s">
        <v>7475</v>
      </c>
      <c r="E6" s="302" t="s">
        <v>12</v>
      </c>
      <c r="F6" s="302" t="s">
        <v>2</v>
      </c>
      <c r="G6" s="303" t="s">
        <v>7476</v>
      </c>
      <c r="H6" s="303" t="s">
        <v>7477</v>
      </c>
      <c r="I6" s="304" t="s">
        <v>7478</v>
      </c>
      <c r="J6" s="304" t="s">
        <v>7479</v>
      </c>
      <c r="K6" s="303" t="s">
        <v>7480</v>
      </c>
      <c r="L6" s="303" t="s">
        <v>7481</v>
      </c>
      <c r="M6" s="303" t="s">
        <v>7544</v>
      </c>
    </row>
    <row r="7" spans="1:21" s="298" customFormat="1">
      <c r="A7" s="302">
        <v>1</v>
      </c>
      <c r="B7" s="302">
        <v>2</v>
      </c>
      <c r="C7" s="302">
        <v>3</v>
      </c>
      <c r="D7" s="302">
        <v>4</v>
      </c>
      <c r="E7" s="302">
        <v>5</v>
      </c>
      <c r="F7" s="302">
        <v>6</v>
      </c>
      <c r="G7" s="302">
        <v>7</v>
      </c>
      <c r="H7" s="302">
        <v>8</v>
      </c>
      <c r="I7" s="302">
        <v>9</v>
      </c>
      <c r="J7" s="302">
        <v>10</v>
      </c>
      <c r="K7" s="302">
        <v>11</v>
      </c>
      <c r="L7" s="302">
        <v>12</v>
      </c>
    </row>
    <row r="8" spans="1:21" s="313" customFormat="1" ht="20.100000000000001" customHeight="1">
      <c r="A8" s="306">
        <v>28</v>
      </c>
      <c r="B8" s="307" t="s">
        <v>7536</v>
      </c>
      <c r="C8" s="308">
        <v>110000079567</v>
      </c>
      <c r="D8" s="348" t="s">
        <v>7537</v>
      </c>
      <c r="E8" s="308" t="s">
        <v>7366</v>
      </c>
      <c r="F8" s="308">
        <v>1</v>
      </c>
      <c r="G8" s="310">
        <v>677082.72</v>
      </c>
      <c r="H8" s="310">
        <v>432580.6</v>
      </c>
      <c r="I8" s="310">
        <v>432600</v>
      </c>
      <c r="J8" s="311">
        <f t="shared" ref="J8:J35" si="0">I8*0.2</f>
        <v>86520</v>
      </c>
      <c r="K8" s="311">
        <f t="shared" ref="K8:K35" si="1">J8+I8</f>
        <v>519120</v>
      </c>
      <c r="L8" s="312">
        <v>40745</v>
      </c>
      <c r="M8" s="344">
        <v>87</v>
      </c>
      <c r="N8" s="45" t="s">
        <v>8</v>
      </c>
      <c r="O8" s="314"/>
      <c r="P8" s="314"/>
      <c r="Q8" s="314"/>
      <c r="R8" s="314"/>
      <c r="S8" s="314"/>
      <c r="T8" s="314"/>
      <c r="U8" s="314"/>
    </row>
    <row r="9" spans="1:21" s="313" customFormat="1" ht="20.100000000000001" customHeight="1">
      <c r="A9" s="306">
        <v>1</v>
      </c>
      <c r="B9" s="307" t="s">
        <v>7482</v>
      </c>
      <c r="C9" s="308">
        <v>20000054</v>
      </c>
      <c r="D9" s="309" t="s">
        <v>7483</v>
      </c>
      <c r="E9" s="308" t="s">
        <v>7366</v>
      </c>
      <c r="F9" s="308">
        <v>1</v>
      </c>
      <c r="G9" s="310">
        <v>832658.91</v>
      </c>
      <c r="H9" s="310">
        <v>453145.38</v>
      </c>
      <c r="I9" s="310">
        <v>453200</v>
      </c>
      <c r="J9" s="311">
        <f t="shared" si="0"/>
        <v>90640</v>
      </c>
      <c r="K9" s="311">
        <f t="shared" si="1"/>
        <v>543840</v>
      </c>
      <c r="L9" s="312">
        <v>34455</v>
      </c>
      <c r="M9" s="344">
        <v>88</v>
      </c>
      <c r="N9" s="45" t="s">
        <v>8</v>
      </c>
    </row>
    <row r="10" spans="1:21" s="314" customFormat="1" ht="20.100000000000001" customHeight="1">
      <c r="A10" s="306">
        <v>2</v>
      </c>
      <c r="B10" s="307" t="s">
        <v>7484</v>
      </c>
      <c r="C10" s="308">
        <v>20000146</v>
      </c>
      <c r="D10" s="309" t="s">
        <v>7485</v>
      </c>
      <c r="E10" s="308" t="s">
        <v>7366</v>
      </c>
      <c r="F10" s="308">
        <v>1</v>
      </c>
      <c r="G10" s="310">
        <v>332559.68</v>
      </c>
      <c r="H10" s="310">
        <v>216436.97</v>
      </c>
      <c r="I10" s="310">
        <v>216500</v>
      </c>
      <c r="J10" s="311">
        <f t="shared" si="0"/>
        <v>43300</v>
      </c>
      <c r="K10" s="311">
        <f t="shared" si="1"/>
        <v>259800</v>
      </c>
      <c r="L10" s="312">
        <v>36130</v>
      </c>
      <c r="M10" s="344">
        <v>88</v>
      </c>
      <c r="N10" s="45" t="s">
        <v>8</v>
      </c>
      <c r="O10" s="313"/>
      <c r="P10" s="313"/>
      <c r="Q10" s="313"/>
      <c r="R10" s="313"/>
      <c r="S10" s="313"/>
      <c r="T10" s="313"/>
      <c r="U10" s="313"/>
    </row>
    <row r="11" spans="1:21" s="314" customFormat="1" ht="20.100000000000001" customHeight="1">
      <c r="A11" s="306">
        <v>3</v>
      </c>
      <c r="B11" s="307" t="s">
        <v>7486</v>
      </c>
      <c r="C11" s="308">
        <v>20000192</v>
      </c>
      <c r="D11" s="309" t="s">
        <v>7487</v>
      </c>
      <c r="E11" s="308" t="s">
        <v>7366</v>
      </c>
      <c r="F11" s="308">
        <v>1</v>
      </c>
      <c r="G11" s="310">
        <v>2065901.09</v>
      </c>
      <c r="H11" s="310">
        <v>1014871.25</v>
      </c>
      <c r="I11" s="310">
        <v>1341900</v>
      </c>
      <c r="J11" s="311">
        <f t="shared" si="0"/>
        <v>268380</v>
      </c>
      <c r="K11" s="311">
        <f t="shared" si="1"/>
        <v>1610280</v>
      </c>
      <c r="L11" s="312">
        <v>34121</v>
      </c>
      <c r="M11" s="344">
        <v>88</v>
      </c>
      <c r="N11" s="45" t="s">
        <v>8</v>
      </c>
    </row>
    <row r="12" spans="1:21" s="314" customFormat="1" ht="20.100000000000001" customHeight="1">
      <c r="A12" s="306">
        <v>4</v>
      </c>
      <c r="B12" s="307" t="s">
        <v>7488</v>
      </c>
      <c r="C12" s="308">
        <v>20000267</v>
      </c>
      <c r="D12" s="309" t="s">
        <v>7489</v>
      </c>
      <c r="E12" s="308" t="s">
        <v>7366</v>
      </c>
      <c r="F12" s="308">
        <v>1</v>
      </c>
      <c r="G12" s="310">
        <v>151163.49</v>
      </c>
      <c r="H12" s="310">
        <v>111741.33</v>
      </c>
      <c r="I12" s="310">
        <v>111800</v>
      </c>
      <c r="J12" s="311">
        <f t="shared" si="0"/>
        <v>22360</v>
      </c>
      <c r="K12" s="311">
        <f t="shared" si="1"/>
        <v>134160</v>
      </c>
      <c r="L12" s="312">
        <v>35400</v>
      </c>
      <c r="M12" s="344">
        <v>88</v>
      </c>
      <c r="N12" s="45" t="s">
        <v>8</v>
      </c>
    </row>
    <row r="13" spans="1:21" s="314" customFormat="1" ht="20.100000000000001" customHeight="1">
      <c r="A13" s="306">
        <v>5</v>
      </c>
      <c r="B13" s="307" t="s">
        <v>7490</v>
      </c>
      <c r="C13" s="308">
        <v>20000608</v>
      </c>
      <c r="D13" s="309" t="s">
        <v>7491</v>
      </c>
      <c r="E13" s="308" t="s">
        <v>7366</v>
      </c>
      <c r="F13" s="308">
        <v>1</v>
      </c>
      <c r="G13" s="310">
        <v>914539.14</v>
      </c>
      <c r="H13" s="310">
        <v>602039.4</v>
      </c>
      <c r="I13" s="310">
        <v>602100</v>
      </c>
      <c r="J13" s="311">
        <f t="shared" si="0"/>
        <v>120420</v>
      </c>
      <c r="K13" s="311">
        <f t="shared" si="1"/>
        <v>722520</v>
      </c>
      <c r="L13" s="312">
        <v>35034</v>
      </c>
      <c r="M13" s="344">
        <v>88</v>
      </c>
      <c r="N13" s="45" t="s">
        <v>8</v>
      </c>
    </row>
    <row r="14" spans="1:21" s="314" customFormat="1" ht="20.100000000000001" customHeight="1">
      <c r="A14" s="306">
        <v>15</v>
      </c>
      <c r="B14" s="307" t="s">
        <v>7509</v>
      </c>
      <c r="C14" s="308">
        <v>65000498</v>
      </c>
      <c r="D14" s="309" t="s">
        <v>7510</v>
      </c>
      <c r="E14" s="308" t="s">
        <v>7366</v>
      </c>
      <c r="F14" s="308">
        <v>1</v>
      </c>
      <c r="G14" s="310">
        <v>481203.8</v>
      </c>
      <c r="H14" s="310">
        <v>346866.98</v>
      </c>
      <c r="I14" s="310">
        <v>346900</v>
      </c>
      <c r="J14" s="311">
        <f t="shared" si="0"/>
        <v>69380</v>
      </c>
      <c r="K14" s="311">
        <f t="shared" si="1"/>
        <v>416280</v>
      </c>
      <c r="L14" s="312">
        <v>36647</v>
      </c>
      <c r="M14" s="344">
        <v>88</v>
      </c>
      <c r="N14" s="45" t="s">
        <v>8</v>
      </c>
    </row>
    <row r="15" spans="1:21" s="314" customFormat="1" ht="20.100000000000001" customHeight="1">
      <c r="A15" s="306">
        <v>16</v>
      </c>
      <c r="B15" s="307" t="s">
        <v>7511</v>
      </c>
      <c r="C15" s="308">
        <v>65000511</v>
      </c>
      <c r="D15" s="309" t="s">
        <v>7512</v>
      </c>
      <c r="E15" s="308" t="s">
        <v>7366</v>
      </c>
      <c r="F15" s="308">
        <v>1</v>
      </c>
      <c r="G15" s="310">
        <v>367831.18</v>
      </c>
      <c r="H15" s="310">
        <v>236867.34</v>
      </c>
      <c r="I15" s="310">
        <v>236900</v>
      </c>
      <c r="J15" s="311">
        <f t="shared" si="0"/>
        <v>47380</v>
      </c>
      <c r="K15" s="311">
        <f t="shared" si="1"/>
        <v>284280</v>
      </c>
      <c r="L15" s="312">
        <v>37257</v>
      </c>
      <c r="M15" s="344">
        <v>88</v>
      </c>
      <c r="N15" s="45" t="s">
        <v>8</v>
      </c>
    </row>
    <row r="16" spans="1:21" s="314" customFormat="1" ht="20.100000000000001" customHeight="1">
      <c r="A16" s="306">
        <v>12</v>
      </c>
      <c r="B16" s="307" t="s">
        <v>7503</v>
      </c>
      <c r="C16" s="308">
        <v>25000796</v>
      </c>
      <c r="D16" s="309" t="s">
        <v>7504</v>
      </c>
      <c r="E16" s="308" t="s">
        <v>7366</v>
      </c>
      <c r="F16" s="308">
        <v>1</v>
      </c>
      <c r="G16" s="310">
        <v>758336.86</v>
      </c>
      <c r="H16" s="310">
        <v>478474.45</v>
      </c>
      <c r="I16" s="310">
        <v>478500</v>
      </c>
      <c r="J16" s="311">
        <f t="shared" si="0"/>
        <v>95700</v>
      </c>
      <c r="K16" s="311">
        <f t="shared" si="1"/>
        <v>574200</v>
      </c>
      <c r="L16" s="312">
        <v>38322</v>
      </c>
      <c r="M16" s="344">
        <v>89</v>
      </c>
      <c r="N16" s="45" t="s">
        <v>8</v>
      </c>
    </row>
    <row r="17" spans="1:21" s="314" customFormat="1" ht="20.100000000000001" customHeight="1">
      <c r="A17" s="306">
        <v>17</v>
      </c>
      <c r="B17" s="307" t="s">
        <v>7513</v>
      </c>
      <c r="C17" s="308">
        <v>65000514</v>
      </c>
      <c r="D17" s="309" t="s">
        <v>7514</v>
      </c>
      <c r="E17" s="308" t="s">
        <v>7366</v>
      </c>
      <c r="F17" s="308">
        <v>1</v>
      </c>
      <c r="G17" s="310">
        <v>348935.73</v>
      </c>
      <c r="H17" s="310">
        <v>232623.73</v>
      </c>
      <c r="I17" s="310">
        <v>232700</v>
      </c>
      <c r="J17" s="311">
        <f t="shared" si="0"/>
        <v>46540</v>
      </c>
      <c r="K17" s="311">
        <f t="shared" si="1"/>
        <v>279240</v>
      </c>
      <c r="L17" s="312">
        <v>37956</v>
      </c>
      <c r="M17" s="344">
        <v>89</v>
      </c>
      <c r="N17" s="45" t="s">
        <v>8</v>
      </c>
    </row>
    <row r="18" spans="1:21" s="314" customFormat="1" ht="19.5" customHeight="1">
      <c r="A18" s="306">
        <v>23</v>
      </c>
      <c r="B18" s="307" t="s">
        <v>7525</v>
      </c>
      <c r="C18" s="308">
        <v>65001001</v>
      </c>
      <c r="D18" s="309" t="s">
        <v>7526</v>
      </c>
      <c r="E18" s="308" t="s">
        <v>7366</v>
      </c>
      <c r="F18" s="308">
        <v>1</v>
      </c>
      <c r="G18" s="310">
        <v>861631.92</v>
      </c>
      <c r="H18" s="310">
        <v>522629.24</v>
      </c>
      <c r="I18" s="310">
        <v>522700</v>
      </c>
      <c r="J18" s="311">
        <f t="shared" si="0"/>
        <v>104540</v>
      </c>
      <c r="K18" s="311">
        <f t="shared" si="1"/>
        <v>627240</v>
      </c>
      <c r="L18" s="312">
        <v>37956</v>
      </c>
      <c r="M18" s="344">
        <v>89</v>
      </c>
      <c r="N18" s="45" t="s">
        <v>8</v>
      </c>
    </row>
    <row r="19" spans="1:21" s="314" customFormat="1" ht="20.100000000000001" customHeight="1">
      <c r="A19" s="306">
        <v>10</v>
      </c>
      <c r="B19" s="307" t="s">
        <v>7499</v>
      </c>
      <c r="C19" s="308">
        <v>25000205</v>
      </c>
      <c r="D19" s="309" t="s">
        <v>7500</v>
      </c>
      <c r="E19" s="308" t="s">
        <v>7366</v>
      </c>
      <c r="F19" s="308">
        <v>1</v>
      </c>
      <c r="G19" s="310">
        <v>3640520.82</v>
      </c>
      <c r="H19" s="310">
        <v>2052040.16</v>
      </c>
      <c r="I19" s="310">
        <v>2052100</v>
      </c>
      <c r="J19" s="311">
        <f t="shared" si="0"/>
        <v>410420</v>
      </c>
      <c r="K19" s="311">
        <f t="shared" si="1"/>
        <v>2462520</v>
      </c>
      <c r="L19" s="312">
        <v>37196</v>
      </c>
      <c r="M19" s="344">
        <v>90</v>
      </c>
      <c r="N19" s="45" t="s">
        <v>8</v>
      </c>
      <c r="O19" s="346"/>
      <c r="P19" s="346"/>
      <c r="Q19" s="346"/>
      <c r="R19" s="346"/>
      <c r="S19" s="346"/>
      <c r="T19" s="346"/>
      <c r="U19" s="346"/>
    </row>
    <row r="20" spans="1:21" s="314" customFormat="1" ht="20.100000000000001" customHeight="1">
      <c r="A20" s="306">
        <v>18</v>
      </c>
      <c r="B20" s="307" t="s">
        <v>7515</v>
      </c>
      <c r="C20" s="308">
        <v>65000794</v>
      </c>
      <c r="D20" s="309" t="s">
        <v>7516</v>
      </c>
      <c r="E20" s="308" t="s">
        <v>7366</v>
      </c>
      <c r="F20" s="308">
        <v>1</v>
      </c>
      <c r="G20" s="310">
        <v>8528140.4700000007</v>
      </c>
      <c r="H20" s="310">
        <v>7051635.0800000001</v>
      </c>
      <c r="I20" s="310">
        <v>7051650</v>
      </c>
      <c r="J20" s="311">
        <f t="shared" si="0"/>
        <v>1410330</v>
      </c>
      <c r="K20" s="311">
        <f t="shared" si="1"/>
        <v>8461980</v>
      </c>
      <c r="L20" s="312" t="s">
        <v>7517</v>
      </c>
      <c r="M20" s="344">
        <v>91</v>
      </c>
      <c r="N20" s="45" t="s">
        <v>8</v>
      </c>
    </row>
    <row r="21" spans="1:21" s="314" customFormat="1" ht="20.100000000000001" customHeight="1">
      <c r="A21" s="306">
        <v>21</v>
      </c>
      <c r="B21" s="307" t="s">
        <v>7522</v>
      </c>
      <c r="C21" s="308">
        <v>65000998</v>
      </c>
      <c r="D21" s="309" t="s">
        <v>7523</v>
      </c>
      <c r="E21" s="308" t="s">
        <v>7366</v>
      </c>
      <c r="F21" s="308">
        <v>1</v>
      </c>
      <c r="G21" s="310">
        <v>1128687.43</v>
      </c>
      <c r="H21" s="310">
        <v>329200.68</v>
      </c>
      <c r="I21" s="310">
        <v>329250</v>
      </c>
      <c r="J21" s="311">
        <f t="shared" si="0"/>
        <v>65850</v>
      </c>
      <c r="K21" s="311">
        <f t="shared" si="1"/>
        <v>395100</v>
      </c>
      <c r="L21" s="312">
        <v>36617</v>
      </c>
      <c r="M21" s="344">
        <v>92</v>
      </c>
      <c r="N21" s="45" t="s">
        <v>8</v>
      </c>
    </row>
    <row r="22" spans="1:21" s="314" customFormat="1" ht="20.100000000000001" customHeight="1">
      <c r="A22" s="306">
        <v>22</v>
      </c>
      <c r="B22" s="307" t="s">
        <v>7524</v>
      </c>
      <c r="C22" s="308">
        <v>65000999</v>
      </c>
      <c r="D22" s="309" t="s">
        <v>7523</v>
      </c>
      <c r="E22" s="308" t="s">
        <v>7366</v>
      </c>
      <c r="F22" s="308">
        <v>1</v>
      </c>
      <c r="G22" s="310">
        <v>1128687.43</v>
      </c>
      <c r="H22" s="310">
        <v>329200.68</v>
      </c>
      <c r="I22" s="310">
        <v>329250</v>
      </c>
      <c r="J22" s="311">
        <f t="shared" si="0"/>
        <v>65850</v>
      </c>
      <c r="K22" s="311">
        <f t="shared" si="1"/>
        <v>395100</v>
      </c>
      <c r="L22" s="312">
        <v>36617</v>
      </c>
      <c r="M22" s="344">
        <v>92</v>
      </c>
      <c r="N22" s="45" t="s">
        <v>8</v>
      </c>
    </row>
    <row r="23" spans="1:21" s="314" customFormat="1" ht="20.100000000000001" customHeight="1">
      <c r="A23" s="306">
        <v>11</v>
      </c>
      <c r="B23" s="307" t="s">
        <v>7501</v>
      </c>
      <c r="C23" s="308">
        <v>25000207</v>
      </c>
      <c r="D23" s="309" t="s">
        <v>7502</v>
      </c>
      <c r="E23" s="308" t="s">
        <v>7366</v>
      </c>
      <c r="F23" s="308">
        <v>1</v>
      </c>
      <c r="G23" s="310">
        <v>1253397.3</v>
      </c>
      <c r="H23" s="310">
        <v>522249.01</v>
      </c>
      <c r="I23" s="310">
        <v>583400</v>
      </c>
      <c r="J23" s="311">
        <f t="shared" si="0"/>
        <v>116680</v>
      </c>
      <c r="K23" s="311">
        <f t="shared" si="1"/>
        <v>700080</v>
      </c>
      <c r="L23" s="312">
        <v>37561</v>
      </c>
      <c r="M23" s="344">
        <v>93</v>
      </c>
      <c r="N23" s="45" t="s">
        <v>8</v>
      </c>
    </row>
    <row r="24" spans="1:21" s="314" customFormat="1" ht="20.100000000000001" customHeight="1">
      <c r="A24" s="306">
        <v>25</v>
      </c>
      <c r="B24" s="307" t="s">
        <v>7530</v>
      </c>
      <c r="C24" s="308">
        <v>65001079</v>
      </c>
      <c r="D24" s="309" t="s">
        <v>7531</v>
      </c>
      <c r="E24" s="308" t="s">
        <v>7366</v>
      </c>
      <c r="F24" s="308">
        <v>1</v>
      </c>
      <c r="G24" s="310">
        <v>1360471.45</v>
      </c>
      <c r="H24" s="310">
        <v>1214305.1100000001</v>
      </c>
      <c r="I24" s="310">
        <v>1214500</v>
      </c>
      <c r="J24" s="311">
        <f t="shared" si="0"/>
        <v>242900</v>
      </c>
      <c r="K24" s="311">
        <f t="shared" si="1"/>
        <v>1457400</v>
      </c>
      <c r="L24" s="312">
        <v>38292</v>
      </c>
      <c r="M24" s="344">
        <v>93</v>
      </c>
      <c r="N24" s="45" t="s">
        <v>8</v>
      </c>
    </row>
    <row r="25" spans="1:21" s="314" customFormat="1" ht="20.100000000000001" customHeight="1">
      <c r="A25" s="306">
        <v>8</v>
      </c>
      <c r="B25" s="307" t="s">
        <v>7496</v>
      </c>
      <c r="C25" s="308">
        <v>20000924</v>
      </c>
      <c r="D25" s="309" t="s">
        <v>7497</v>
      </c>
      <c r="E25" s="308" t="s">
        <v>7366</v>
      </c>
      <c r="F25" s="308">
        <v>1</v>
      </c>
      <c r="G25" s="310">
        <v>215407.98</v>
      </c>
      <c r="H25" s="310">
        <v>205150.48</v>
      </c>
      <c r="I25" s="310">
        <v>205200</v>
      </c>
      <c r="J25" s="311">
        <f t="shared" si="0"/>
        <v>41040</v>
      </c>
      <c r="K25" s="311">
        <f t="shared" si="1"/>
        <v>246240</v>
      </c>
      <c r="L25" s="312">
        <v>38322</v>
      </c>
      <c r="M25" s="344">
        <v>94</v>
      </c>
      <c r="N25" s="45" t="s">
        <v>8</v>
      </c>
    </row>
    <row r="26" spans="1:21" s="314" customFormat="1" ht="20.100000000000001" customHeight="1">
      <c r="A26" s="306">
        <v>9</v>
      </c>
      <c r="B26" s="307" t="s">
        <v>7498</v>
      </c>
      <c r="C26" s="308">
        <v>20000925</v>
      </c>
      <c r="D26" s="309" t="s">
        <v>7497</v>
      </c>
      <c r="E26" s="308" t="s">
        <v>7366</v>
      </c>
      <c r="F26" s="308">
        <v>1</v>
      </c>
      <c r="G26" s="310">
        <v>215407.98</v>
      </c>
      <c r="H26" s="310">
        <v>205150.48</v>
      </c>
      <c r="I26" s="310">
        <v>205160</v>
      </c>
      <c r="J26" s="311">
        <f t="shared" si="0"/>
        <v>41032</v>
      </c>
      <c r="K26" s="311">
        <f t="shared" si="1"/>
        <v>246192</v>
      </c>
      <c r="L26" s="312">
        <v>38322</v>
      </c>
      <c r="M26" s="344">
        <v>94</v>
      </c>
      <c r="N26" s="45" t="s">
        <v>8</v>
      </c>
    </row>
    <row r="27" spans="1:21" s="314" customFormat="1" ht="20.100000000000001" customHeight="1">
      <c r="A27" s="306">
        <v>6</v>
      </c>
      <c r="B27" s="307" t="s">
        <v>7492</v>
      </c>
      <c r="C27" s="308">
        <v>20000656</v>
      </c>
      <c r="D27" s="309" t="s">
        <v>7493</v>
      </c>
      <c r="E27" s="308" t="s">
        <v>7366</v>
      </c>
      <c r="F27" s="308">
        <v>1</v>
      </c>
      <c r="G27" s="310">
        <v>2040707.18</v>
      </c>
      <c r="H27" s="310">
        <v>765265.35</v>
      </c>
      <c r="I27" s="310">
        <v>765300</v>
      </c>
      <c r="J27" s="311">
        <f t="shared" si="0"/>
        <v>153060</v>
      </c>
      <c r="K27" s="311">
        <f t="shared" si="1"/>
        <v>918360</v>
      </c>
      <c r="L27" s="312">
        <v>37865</v>
      </c>
      <c r="M27" s="344">
        <v>95</v>
      </c>
      <c r="N27" s="45" t="s">
        <v>8</v>
      </c>
    </row>
    <row r="28" spans="1:21" s="314" customFormat="1" ht="20.100000000000001" customHeight="1">
      <c r="A28" s="306">
        <v>26</v>
      </c>
      <c r="B28" s="307" t="s">
        <v>7532</v>
      </c>
      <c r="C28" s="308">
        <v>65001090</v>
      </c>
      <c r="D28" s="309" t="s">
        <v>7533</v>
      </c>
      <c r="E28" s="308" t="s">
        <v>7366</v>
      </c>
      <c r="F28" s="308">
        <v>1</v>
      </c>
      <c r="G28" s="310">
        <v>592057.02</v>
      </c>
      <c r="H28" s="310">
        <v>532851.32999999996</v>
      </c>
      <c r="I28" s="310">
        <v>532860</v>
      </c>
      <c r="J28" s="311">
        <f t="shared" si="0"/>
        <v>106572</v>
      </c>
      <c r="K28" s="311">
        <f t="shared" si="1"/>
        <v>639432</v>
      </c>
      <c r="L28" s="312">
        <v>38322</v>
      </c>
      <c r="M28" s="344">
        <v>96</v>
      </c>
      <c r="N28" s="45" t="s">
        <v>8</v>
      </c>
    </row>
    <row r="29" spans="1:21" s="314" customFormat="1" ht="20.100000000000001" customHeight="1">
      <c r="A29" s="306">
        <v>20</v>
      </c>
      <c r="B29" s="307" t="s">
        <v>7520</v>
      </c>
      <c r="C29" s="308">
        <v>65000987</v>
      </c>
      <c r="D29" s="309" t="s">
        <v>7521</v>
      </c>
      <c r="E29" s="308" t="s">
        <v>7366</v>
      </c>
      <c r="F29" s="308">
        <v>1</v>
      </c>
      <c r="G29" s="310">
        <v>248160.06</v>
      </c>
      <c r="H29" s="310">
        <v>17478.75</v>
      </c>
      <c r="I29" s="310">
        <v>36390</v>
      </c>
      <c r="J29" s="311">
        <f t="shared" si="0"/>
        <v>7278</v>
      </c>
      <c r="K29" s="311">
        <f t="shared" si="1"/>
        <v>43668</v>
      </c>
      <c r="L29" s="312">
        <v>35217</v>
      </c>
      <c r="M29" s="344">
        <v>97</v>
      </c>
      <c r="N29" s="45" t="s">
        <v>8</v>
      </c>
    </row>
    <row r="30" spans="1:21" s="314" customFormat="1" ht="20.100000000000001" customHeight="1">
      <c r="A30" s="306">
        <v>24</v>
      </c>
      <c r="B30" s="307" t="s">
        <v>7527</v>
      </c>
      <c r="C30" s="347" t="s">
        <v>7528</v>
      </c>
      <c r="D30" s="349" t="s">
        <v>7529</v>
      </c>
      <c r="E30" s="308" t="s">
        <v>7366</v>
      </c>
      <c r="F30" s="308">
        <v>1</v>
      </c>
      <c r="G30" s="310">
        <v>95736.87</v>
      </c>
      <c r="H30" s="310">
        <v>88860.74</v>
      </c>
      <c r="I30" s="310">
        <v>88900</v>
      </c>
      <c r="J30" s="311">
        <f t="shared" si="0"/>
        <v>17780</v>
      </c>
      <c r="K30" s="311">
        <f t="shared" si="1"/>
        <v>106680</v>
      </c>
      <c r="L30" s="312">
        <v>38292</v>
      </c>
      <c r="M30" s="344">
        <v>97</v>
      </c>
      <c r="N30" s="45" t="s">
        <v>8</v>
      </c>
    </row>
    <row r="31" spans="1:21" s="314" customFormat="1" ht="20.100000000000001" customHeight="1">
      <c r="A31" s="306">
        <v>19</v>
      </c>
      <c r="B31" s="307" t="s">
        <v>7518</v>
      </c>
      <c r="C31" s="308">
        <v>65000966</v>
      </c>
      <c r="D31" s="309" t="s">
        <v>7519</v>
      </c>
      <c r="E31" s="308" t="s">
        <v>7366</v>
      </c>
      <c r="F31" s="308">
        <v>1</v>
      </c>
      <c r="G31" s="310">
        <v>484982.87</v>
      </c>
      <c r="H31" s="310">
        <v>86771.85</v>
      </c>
      <c r="I31" s="310">
        <v>99260</v>
      </c>
      <c r="J31" s="311">
        <f t="shared" si="0"/>
        <v>19852</v>
      </c>
      <c r="K31" s="311">
        <f t="shared" si="1"/>
        <v>119112</v>
      </c>
      <c r="L31" s="312">
        <v>36892</v>
      </c>
      <c r="M31" s="344">
        <v>98</v>
      </c>
      <c r="N31" s="45" t="s">
        <v>8</v>
      </c>
    </row>
    <row r="32" spans="1:21" s="314" customFormat="1" ht="20.100000000000001" customHeight="1">
      <c r="A32" s="306">
        <v>27</v>
      </c>
      <c r="B32" s="316" t="s">
        <v>7534</v>
      </c>
      <c r="C32" s="308">
        <v>65001096</v>
      </c>
      <c r="D32" s="309" t="s">
        <v>7535</v>
      </c>
      <c r="E32" s="308" t="s">
        <v>7366</v>
      </c>
      <c r="F32" s="308">
        <v>1</v>
      </c>
      <c r="G32" s="310">
        <v>156202.28</v>
      </c>
      <c r="H32" s="310">
        <v>147013.9</v>
      </c>
      <c r="I32" s="310">
        <v>147100</v>
      </c>
      <c r="J32" s="311">
        <f t="shared" si="0"/>
        <v>29420</v>
      </c>
      <c r="K32" s="311">
        <f t="shared" si="1"/>
        <v>176520</v>
      </c>
      <c r="L32" s="312">
        <v>38322</v>
      </c>
      <c r="M32" s="344">
        <v>98</v>
      </c>
      <c r="N32" s="45" t="s">
        <v>8</v>
      </c>
    </row>
    <row r="33" spans="1:14" s="314" customFormat="1" ht="20.100000000000001" customHeight="1">
      <c r="A33" s="306">
        <v>7</v>
      </c>
      <c r="B33" s="317" t="s">
        <v>7494</v>
      </c>
      <c r="C33" s="318">
        <v>20000921</v>
      </c>
      <c r="D33" s="319" t="s">
        <v>7495</v>
      </c>
      <c r="E33" s="318" t="s">
        <v>7366</v>
      </c>
      <c r="F33" s="318">
        <v>1</v>
      </c>
      <c r="G33" s="320">
        <v>212888.58</v>
      </c>
      <c r="H33" s="320">
        <v>205003.8</v>
      </c>
      <c r="I33" s="310">
        <v>205100</v>
      </c>
      <c r="J33" s="311">
        <f t="shared" si="0"/>
        <v>41020</v>
      </c>
      <c r="K33" s="311">
        <f t="shared" si="1"/>
        <v>246120</v>
      </c>
      <c r="L33" s="312">
        <v>38322</v>
      </c>
      <c r="M33" s="344">
        <v>98</v>
      </c>
      <c r="N33" s="45" t="s">
        <v>8</v>
      </c>
    </row>
    <row r="34" spans="1:14" s="314" customFormat="1" ht="20.100000000000001" customHeight="1">
      <c r="A34" s="306">
        <v>14</v>
      </c>
      <c r="B34" s="317" t="s">
        <v>7507</v>
      </c>
      <c r="C34" s="318">
        <v>65000420</v>
      </c>
      <c r="D34" s="319" t="s">
        <v>7508</v>
      </c>
      <c r="E34" s="318" t="s">
        <v>7366</v>
      </c>
      <c r="F34" s="318">
        <v>1</v>
      </c>
      <c r="G34" s="320">
        <v>2922494.23</v>
      </c>
      <c r="H34" s="320">
        <v>2501831.48</v>
      </c>
      <c r="I34" s="310">
        <v>2501840</v>
      </c>
      <c r="J34" s="311">
        <f t="shared" si="0"/>
        <v>500368</v>
      </c>
      <c r="K34" s="311">
        <f t="shared" si="1"/>
        <v>3002208</v>
      </c>
      <c r="L34" s="312">
        <v>37834</v>
      </c>
      <c r="M34" s="344">
        <v>99</v>
      </c>
      <c r="N34" s="45" t="s">
        <v>8</v>
      </c>
    </row>
    <row r="35" spans="1:14" s="314" customFormat="1" ht="20.100000000000001" customHeight="1">
      <c r="A35" s="306">
        <v>13</v>
      </c>
      <c r="B35" s="317" t="s">
        <v>7505</v>
      </c>
      <c r="C35" s="318">
        <v>5000230</v>
      </c>
      <c r="D35" s="315" t="s">
        <v>7506</v>
      </c>
      <c r="E35" s="318" t="s">
        <v>7366</v>
      </c>
      <c r="F35" s="318">
        <v>1</v>
      </c>
      <c r="G35" s="320">
        <v>314591.02</v>
      </c>
      <c r="H35" s="320">
        <v>198017.63</v>
      </c>
      <c r="I35" s="310">
        <v>198100</v>
      </c>
      <c r="J35" s="311">
        <f t="shared" si="0"/>
        <v>39620</v>
      </c>
      <c r="K35" s="311">
        <f t="shared" si="1"/>
        <v>237720</v>
      </c>
      <c r="L35" s="312">
        <v>35186</v>
      </c>
      <c r="M35" s="344">
        <v>100</v>
      </c>
      <c r="N35" s="45" t="s">
        <v>8</v>
      </c>
    </row>
    <row r="36" spans="1:14" ht="20.100000000000001" customHeight="1">
      <c r="A36" s="321"/>
      <c r="B36" s="321"/>
      <c r="C36" s="321"/>
      <c r="D36" s="322"/>
      <c r="E36" s="321"/>
      <c r="F36" s="321"/>
      <c r="G36" s="323">
        <f>SUM(G8:G35)</f>
        <v>32330385.490000002</v>
      </c>
      <c r="H36" s="323">
        <f>SUM(H8:H35)</f>
        <v>21100303.179999996</v>
      </c>
      <c r="I36" s="323">
        <f>SUM(I8:I35)</f>
        <v>21521160</v>
      </c>
      <c r="J36" s="323">
        <f>SUM(J8:J35)</f>
        <v>4304232</v>
      </c>
      <c r="K36" s="323">
        <f>SUM(K8:K35)</f>
        <v>25825392</v>
      </c>
      <c r="L36" s="321"/>
      <c r="M36" s="345"/>
    </row>
    <row r="37" spans="1:14">
      <c r="I37" s="324"/>
      <c r="J37" s="324"/>
      <c r="K37" s="324"/>
    </row>
    <row r="38" spans="1:14" ht="15.75">
      <c r="A38" s="325" t="s">
        <v>7538</v>
      </c>
      <c r="B38" s="325"/>
      <c r="C38" s="325"/>
      <c r="D38" s="325"/>
      <c r="E38" s="325"/>
      <c r="F38" s="326"/>
      <c r="G38" s="325"/>
      <c r="H38" s="327"/>
      <c r="I38" s="328"/>
      <c r="J38" s="329"/>
      <c r="K38" s="330"/>
      <c r="L38" s="331"/>
    </row>
    <row r="39" spans="1:14" ht="15.75">
      <c r="A39" s="332" t="s">
        <v>7539</v>
      </c>
      <c r="B39" s="332"/>
      <c r="C39" s="332"/>
      <c r="D39" s="332"/>
      <c r="E39" s="332"/>
      <c r="F39" s="326"/>
      <c r="G39" s="332"/>
      <c r="H39" s="333"/>
      <c r="I39" s="334"/>
      <c r="J39" s="331"/>
      <c r="K39" s="331"/>
      <c r="L39" s="331"/>
    </row>
    <row r="40" spans="1:14" ht="15.75">
      <c r="A40" s="332" t="s">
        <v>7540</v>
      </c>
      <c r="B40" s="331"/>
      <c r="C40" s="331"/>
      <c r="D40" s="331"/>
      <c r="E40" s="331"/>
      <c r="F40" s="331"/>
      <c r="G40" s="331"/>
      <c r="H40" s="335"/>
      <c r="I40" s="336"/>
      <c r="J40" s="337"/>
      <c r="K40" s="332" t="s">
        <v>7541</v>
      </c>
      <c r="L40" s="331"/>
    </row>
    <row r="41" spans="1:14" ht="15.75">
      <c r="A41" s="332"/>
      <c r="B41" s="331"/>
      <c r="C41" s="331"/>
      <c r="D41" s="331"/>
      <c r="E41" s="331"/>
      <c r="F41" s="331"/>
      <c r="G41" s="331"/>
      <c r="H41" s="335"/>
      <c r="I41" s="334"/>
      <c r="J41" s="331"/>
      <c r="K41" s="331"/>
      <c r="L41" s="331"/>
    </row>
    <row r="42" spans="1:14" ht="15.75">
      <c r="A42" s="331"/>
      <c r="B42" s="331"/>
      <c r="C42" s="331"/>
      <c r="D42" s="331"/>
      <c r="E42" s="331"/>
      <c r="F42" s="331"/>
      <c r="G42" s="331"/>
      <c r="H42" s="335"/>
      <c r="I42" s="338"/>
      <c r="J42" s="339"/>
      <c r="K42" s="340"/>
      <c r="L42" s="331"/>
    </row>
    <row r="43" spans="1:14" ht="15.75">
      <c r="A43" s="340" t="s">
        <v>7542</v>
      </c>
      <c r="B43" s="340"/>
      <c r="C43" s="340"/>
      <c r="D43" s="340"/>
      <c r="E43" s="340"/>
      <c r="F43" s="341"/>
      <c r="G43" s="340"/>
      <c r="H43" s="342"/>
      <c r="I43" s="343"/>
      <c r="J43" s="339"/>
      <c r="K43" s="340" t="s">
        <v>7543</v>
      </c>
      <c r="L43" s="331"/>
    </row>
  </sheetData>
  <autoFilter ref="A7:U36" xr:uid="{00000000-0009-0000-0000-000065000000}"/>
  <pageMargins left="0.70866141732283472" right="0.70866141732283472" top="0.74803149606299213" bottom="0.74803149606299213" header="0.31496062992125984" footer="0.31496062992125984"/>
  <pageSetup paperSize="9" scale="42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70C0"/>
    <pageSetUpPr fitToPage="1"/>
  </sheetPr>
  <dimension ref="A1:P62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3" customWidth="1"/>
    <col min="2" max="2" width="7.7109375" style="3" customWidth="1"/>
    <col min="3" max="3" width="12.140625" style="3" customWidth="1"/>
    <col min="4" max="4" width="8.140625" style="3" customWidth="1"/>
    <col min="5" max="5" width="28.5703125" style="5" customWidth="1"/>
    <col min="6" max="6" width="7.85546875" style="3" customWidth="1"/>
    <col min="7" max="7" width="11.5703125" style="3" customWidth="1"/>
    <col min="8" max="8" width="15.140625" style="3" customWidth="1"/>
    <col min="9" max="9" width="15.140625" style="11" customWidth="1"/>
    <col min="10" max="11" width="15.140625" style="3" customWidth="1"/>
    <col min="12" max="12" width="21.42578125" style="3" customWidth="1"/>
    <col min="13" max="16384" width="9.140625" style="3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42</v>
      </c>
      <c r="K1" s="25"/>
      <c r="L1" s="24"/>
    </row>
    <row r="2" spans="1:12" ht="16.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25"/>
      <c r="L3" s="20"/>
    </row>
    <row r="4" spans="1:12" ht="18.75">
      <c r="A4" s="365" t="s">
        <v>14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.75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1.25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18" t="s">
        <v>177</v>
      </c>
      <c r="B7" s="115"/>
      <c r="C7" s="115"/>
      <c r="D7" s="115"/>
      <c r="E7" s="115"/>
      <c r="F7" s="115"/>
      <c r="G7" s="115"/>
      <c r="H7" s="115"/>
      <c r="I7" s="116"/>
      <c r="J7" s="20"/>
      <c r="K7" s="20"/>
      <c r="L7" s="20"/>
    </row>
    <row r="8" spans="1:12" ht="15.75">
      <c r="A8" s="367" t="s">
        <v>178</v>
      </c>
      <c r="B8" s="367"/>
      <c r="C8" s="367"/>
      <c r="D8" s="367"/>
      <c r="E8" s="367"/>
      <c r="F8" s="367"/>
      <c r="G8" s="367"/>
      <c r="H8" s="367"/>
      <c r="I8" s="367"/>
      <c r="J8" s="20"/>
      <c r="K8" s="20"/>
      <c r="L8" s="20"/>
    </row>
    <row r="9" spans="1:12" ht="15.75">
      <c r="A9" s="18" t="s">
        <v>179</v>
      </c>
      <c r="B9" s="18"/>
      <c r="C9" s="18"/>
      <c r="D9" s="18"/>
      <c r="E9" s="18"/>
      <c r="F9" s="18"/>
      <c r="G9" s="18"/>
      <c r="H9" s="18"/>
      <c r="I9" s="116"/>
      <c r="J9" s="20"/>
      <c r="K9" s="20"/>
      <c r="L9" s="20"/>
    </row>
    <row r="10" spans="1:12" ht="15.75">
      <c r="A10" s="367" t="s">
        <v>180</v>
      </c>
      <c r="B10" s="367"/>
      <c r="C10" s="367"/>
      <c r="D10" s="367"/>
      <c r="E10" s="367"/>
      <c r="F10" s="367"/>
      <c r="G10" s="367"/>
      <c r="H10" s="367"/>
      <c r="I10" s="367"/>
      <c r="J10" s="20"/>
      <c r="K10" s="20"/>
      <c r="L10" s="20"/>
    </row>
    <row r="11" spans="1:12" ht="9" customHeight="1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29"/>
      <c r="L11" s="20"/>
    </row>
    <row r="12" spans="1:12" ht="15.75">
      <c r="A12" s="7" t="s">
        <v>30</v>
      </c>
      <c r="B12" s="88"/>
      <c r="C12" s="88"/>
      <c r="D12" s="88"/>
      <c r="E12" s="88"/>
      <c r="F12" s="88"/>
      <c r="G12" s="88"/>
      <c r="H12" s="88"/>
      <c r="I12" s="88"/>
      <c r="J12" s="88"/>
      <c r="K12" s="29"/>
      <c r="L12" s="20"/>
    </row>
    <row r="13" spans="1:12" ht="15.75">
      <c r="A13" s="7" t="s">
        <v>31</v>
      </c>
      <c r="B13" s="88"/>
      <c r="C13" s="88"/>
      <c r="D13" s="88"/>
      <c r="E13" s="88"/>
      <c r="F13" s="88"/>
      <c r="G13" s="88"/>
      <c r="H13" s="88"/>
      <c r="I13" s="88"/>
      <c r="J13" s="88"/>
      <c r="K13" s="30"/>
      <c r="L13" s="7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8.25" customHeight="1">
      <c r="A16" s="16"/>
      <c r="B16" s="16"/>
      <c r="C16" s="16"/>
      <c r="D16" s="16"/>
      <c r="E16" s="17"/>
      <c r="F16" s="16"/>
      <c r="G16" s="18"/>
      <c r="H16" s="21"/>
      <c r="I16" s="19"/>
      <c r="J16" s="21"/>
      <c r="K16" s="16"/>
      <c r="L16" s="16"/>
    </row>
    <row r="17" spans="1:16" ht="7.5" customHeight="1">
      <c r="A17" s="7"/>
      <c r="B17" s="7"/>
      <c r="C17" s="7"/>
      <c r="D17" s="7"/>
      <c r="E17" s="88"/>
      <c r="F17" s="7"/>
      <c r="G17" s="7"/>
      <c r="H17" s="8"/>
      <c r="I17" s="13"/>
      <c r="J17" s="9"/>
      <c r="K17" s="9"/>
      <c r="L17" s="7"/>
    </row>
    <row r="18" spans="1:16" ht="71.25">
      <c r="A18" s="10" t="s">
        <v>0</v>
      </c>
      <c r="B18" s="14" t="s">
        <v>9</v>
      </c>
      <c r="C18" s="14" t="s">
        <v>10</v>
      </c>
      <c r="D18" s="14" t="s">
        <v>11</v>
      </c>
      <c r="E18" s="14" t="s">
        <v>1</v>
      </c>
      <c r="F18" s="14" t="s">
        <v>12</v>
      </c>
      <c r="G18" s="14" t="s">
        <v>2</v>
      </c>
      <c r="H18" s="2" t="s">
        <v>7</v>
      </c>
      <c r="I18" s="2" t="s">
        <v>186</v>
      </c>
      <c r="J18" s="2" t="s">
        <v>696</v>
      </c>
      <c r="K18" s="2" t="s">
        <v>185</v>
      </c>
      <c r="L18" s="10" t="s">
        <v>3</v>
      </c>
    </row>
    <row r="19" spans="1:16" ht="15.75">
      <c r="A19" s="10">
        <v>1</v>
      </c>
      <c r="B19" s="10">
        <v>2</v>
      </c>
      <c r="C19" s="10">
        <v>3</v>
      </c>
      <c r="D19" s="10">
        <v>4</v>
      </c>
      <c r="E19" s="10">
        <v>5</v>
      </c>
      <c r="F19" s="10">
        <v>6</v>
      </c>
      <c r="G19" s="10">
        <v>7</v>
      </c>
      <c r="H19" s="10">
        <v>8</v>
      </c>
      <c r="I19" s="10">
        <v>9</v>
      </c>
      <c r="J19" s="10">
        <v>10</v>
      </c>
      <c r="K19" s="10">
        <v>11</v>
      </c>
      <c r="L19" s="10">
        <v>12</v>
      </c>
    </row>
    <row r="20" spans="1:16" s="6" customFormat="1" ht="32.25" customHeight="1">
      <c r="A20" s="1">
        <v>1</v>
      </c>
      <c r="B20" s="221" t="s">
        <v>980</v>
      </c>
      <c r="C20" s="221">
        <v>10033019</v>
      </c>
      <c r="D20" s="222" t="s">
        <v>82</v>
      </c>
      <c r="E20" s="223" t="s">
        <v>981</v>
      </c>
      <c r="F20" s="221" t="s">
        <v>57</v>
      </c>
      <c r="G20" s="224">
        <v>11</v>
      </c>
      <c r="H20" s="239">
        <v>8193</v>
      </c>
      <c r="I20" s="217">
        <v>90123</v>
      </c>
      <c r="J20" s="217">
        <f>ROUND(I20*0.2,2)</f>
        <v>18024.599999999999</v>
      </c>
      <c r="K20" s="217">
        <f>I20*1.2</f>
        <v>108147.59999999999</v>
      </c>
      <c r="L20" s="247" t="s">
        <v>8</v>
      </c>
      <c r="M20" s="77"/>
      <c r="N20" s="77"/>
      <c r="O20" s="77"/>
      <c r="P20" s="77"/>
    </row>
    <row r="21" spans="1:16" s="6" customFormat="1" ht="31.5" customHeight="1">
      <c r="A21" s="1">
        <v>2</v>
      </c>
      <c r="B21" s="248" t="s">
        <v>982</v>
      </c>
      <c r="C21" s="248">
        <v>10033800</v>
      </c>
      <c r="D21" s="222" t="s">
        <v>82</v>
      </c>
      <c r="E21" s="249" t="s">
        <v>983</v>
      </c>
      <c r="F21" s="248" t="s">
        <v>57</v>
      </c>
      <c r="G21" s="250">
        <v>84</v>
      </c>
      <c r="H21" s="239">
        <v>2576</v>
      </c>
      <c r="I21" s="217">
        <v>216384</v>
      </c>
      <c r="J21" s="217">
        <f t="shared" ref="J21:J51" si="0">ROUND(I21*0.2,2)</f>
        <v>43276.800000000003</v>
      </c>
      <c r="K21" s="217">
        <f t="shared" ref="K21:K51" si="1">I21*1.2</f>
        <v>259660.79999999999</v>
      </c>
      <c r="L21" s="247" t="s">
        <v>8</v>
      </c>
    </row>
    <row r="22" spans="1:16" s="6" customFormat="1" ht="32.25" customHeight="1">
      <c r="A22" s="1">
        <v>3</v>
      </c>
      <c r="B22" s="248" t="s">
        <v>984</v>
      </c>
      <c r="C22" s="248">
        <v>10029603</v>
      </c>
      <c r="D22" s="222" t="s">
        <v>82</v>
      </c>
      <c r="E22" s="249" t="s">
        <v>985</v>
      </c>
      <c r="F22" s="248" t="s">
        <v>57</v>
      </c>
      <c r="G22" s="250">
        <v>6</v>
      </c>
      <c r="H22" s="239">
        <v>58383</v>
      </c>
      <c r="I22" s="217">
        <v>350298</v>
      </c>
      <c r="J22" s="217">
        <f t="shared" si="0"/>
        <v>70059.600000000006</v>
      </c>
      <c r="K22" s="217">
        <f t="shared" si="1"/>
        <v>420357.6</v>
      </c>
      <c r="L22" s="247" t="s">
        <v>8</v>
      </c>
      <c r="M22" s="77"/>
      <c r="N22" s="77"/>
      <c r="O22" s="77"/>
      <c r="P22" s="77"/>
    </row>
    <row r="23" spans="1:16" s="6" customFormat="1" ht="32.25" customHeight="1">
      <c r="A23" s="1">
        <v>4</v>
      </c>
      <c r="B23" s="248" t="s">
        <v>986</v>
      </c>
      <c r="C23" s="248">
        <v>10032063</v>
      </c>
      <c r="D23" s="222" t="s">
        <v>82</v>
      </c>
      <c r="E23" s="249" t="s">
        <v>987</v>
      </c>
      <c r="F23" s="248" t="s">
        <v>57</v>
      </c>
      <c r="G23" s="250">
        <v>5</v>
      </c>
      <c r="H23" s="239">
        <v>50109</v>
      </c>
      <c r="I23" s="217">
        <v>250545</v>
      </c>
      <c r="J23" s="217">
        <f t="shared" si="0"/>
        <v>50109</v>
      </c>
      <c r="K23" s="217">
        <f t="shared" si="1"/>
        <v>300654</v>
      </c>
      <c r="L23" s="247" t="s">
        <v>8</v>
      </c>
    </row>
    <row r="24" spans="1:16" s="6" customFormat="1" ht="32.25" customHeight="1">
      <c r="A24" s="1">
        <v>5</v>
      </c>
      <c r="B24" s="248" t="s">
        <v>988</v>
      </c>
      <c r="C24" s="248">
        <v>10032506</v>
      </c>
      <c r="D24" s="222" t="s">
        <v>82</v>
      </c>
      <c r="E24" s="249" t="s">
        <v>989</v>
      </c>
      <c r="F24" s="248" t="s">
        <v>57</v>
      </c>
      <c r="G24" s="250">
        <v>29</v>
      </c>
      <c r="H24" s="239">
        <v>22314</v>
      </c>
      <c r="I24" s="217">
        <v>647106</v>
      </c>
      <c r="J24" s="217">
        <f t="shared" si="0"/>
        <v>129421.2</v>
      </c>
      <c r="K24" s="217">
        <f t="shared" si="1"/>
        <v>776527.2</v>
      </c>
      <c r="L24" s="247" t="s">
        <v>8</v>
      </c>
      <c r="M24" s="77"/>
      <c r="N24" s="77"/>
      <c r="O24" s="77"/>
      <c r="P24" s="77"/>
    </row>
    <row r="25" spans="1:16" s="6" customFormat="1" ht="32.25" customHeight="1">
      <c r="A25" s="1">
        <v>6</v>
      </c>
      <c r="B25" s="248" t="s">
        <v>990</v>
      </c>
      <c r="C25" s="248">
        <v>10044078</v>
      </c>
      <c r="D25" s="222" t="s">
        <v>82</v>
      </c>
      <c r="E25" s="249" t="s">
        <v>992</v>
      </c>
      <c r="F25" s="248" t="s">
        <v>57</v>
      </c>
      <c r="G25" s="250">
        <v>1</v>
      </c>
      <c r="H25" s="239">
        <v>86597</v>
      </c>
      <c r="I25" s="217">
        <v>86597</v>
      </c>
      <c r="J25" s="217">
        <f t="shared" si="0"/>
        <v>17319.400000000001</v>
      </c>
      <c r="K25" s="217">
        <f t="shared" si="1"/>
        <v>103916.4</v>
      </c>
      <c r="L25" s="247" t="s">
        <v>8</v>
      </c>
    </row>
    <row r="26" spans="1:16" s="6" customFormat="1" ht="32.25" customHeight="1">
      <c r="A26" s="1">
        <v>7</v>
      </c>
      <c r="B26" s="248" t="s">
        <v>991</v>
      </c>
      <c r="C26" s="248">
        <v>10044084</v>
      </c>
      <c r="D26" s="222" t="s">
        <v>82</v>
      </c>
      <c r="E26" s="249" t="s">
        <v>993</v>
      </c>
      <c r="F26" s="248" t="s">
        <v>57</v>
      </c>
      <c r="G26" s="250">
        <v>2</v>
      </c>
      <c r="H26" s="239">
        <v>209214</v>
      </c>
      <c r="I26" s="217">
        <v>418428</v>
      </c>
      <c r="J26" s="217">
        <f t="shared" si="0"/>
        <v>83685.600000000006</v>
      </c>
      <c r="K26" s="217">
        <f t="shared" si="1"/>
        <v>502113.6</v>
      </c>
      <c r="L26" s="247" t="s">
        <v>8</v>
      </c>
      <c r="M26" s="77"/>
      <c r="N26" s="77"/>
      <c r="O26" s="77"/>
      <c r="P26" s="77"/>
    </row>
    <row r="27" spans="1:16" s="6" customFormat="1" ht="32.25" customHeight="1">
      <c r="A27" s="1">
        <v>8</v>
      </c>
      <c r="B27" s="248" t="s">
        <v>994</v>
      </c>
      <c r="C27" s="248">
        <v>10032905</v>
      </c>
      <c r="D27" s="222" t="s">
        <v>82</v>
      </c>
      <c r="E27" s="249" t="s">
        <v>999</v>
      </c>
      <c r="F27" s="248" t="s">
        <v>57</v>
      </c>
      <c r="G27" s="250">
        <v>29</v>
      </c>
      <c r="H27" s="239">
        <v>4416</v>
      </c>
      <c r="I27" s="217">
        <v>128064</v>
      </c>
      <c r="J27" s="217">
        <f t="shared" si="0"/>
        <v>25612.799999999999</v>
      </c>
      <c r="K27" s="217">
        <f t="shared" si="1"/>
        <v>153676.79999999999</v>
      </c>
      <c r="L27" s="247" t="s">
        <v>8</v>
      </c>
    </row>
    <row r="28" spans="1:16" s="6" customFormat="1" ht="31.5" customHeight="1">
      <c r="A28" s="1">
        <v>9</v>
      </c>
      <c r="B28" s="248" t="s">
        <v>995</v>
      </c>
      <c r="C28" s="248">
        <v>10032934</v>
      </c>
      <c r="D28" s="222" t="s">
        <v>82</v>
      </c>
      <c r="E28" s="249" t="s">
        <v>1000</v>
      </c>
      <c r="F28" s="248" t="s">
        <v>57</v>
      </c>
      <c r="G28" s="250">
        <v>4</v>
      </c>
      <c r="H28" s="239">
        <v>255856</v>
      </c>
      <c r="I28" s="217">
        <v>1023424</v>
      </c>
      <c r="J28" s="217">
        <f t="shared" si="0"/>
        <v>204684.79999999999</v>
      </c>
      <c r="K28" s="217">
        <f t="shared" si="1"/>
        <v>1228108.8</v>
      </c>
      <c r="L28" s="247" t="s">
        <v>8</v>
      </c>
    </row>
    <row r="29" spans="1:16" s="6" customFormat="1" ht="32.25" customHeight="1">
      <c r="A29" s="1">
        <v>10</v>
      </c>
      <c r="B29" s="248" t="s">
        <v>996</v>
      </c>
      <c r="C29" s="248">
        <v>10033179</v>
      </c>
      <c r="D29" s="222" t="s">
        <v>82</v>
      </c>
      <c r="E29" s="249" t="s">
        <v>1001</v>
      </c>
      <c r="F29" s="248" t="s">
        <v>57</v>
      </c>
      <c r="G29" s="250">
        <v>1</v>
      </c>
      <c r="H29" s="239">
        <v>78865</v>
      </c>
      <c r="I29" s="217">
        <v>78865</v>
      </c>
      <c r="J29" s="217">
        <f t="shared" si="0"/>
        <v>15773</v>
      </c>
      <c r="K29" s="217">
        <f t="shared" si="1"/>
        <v>94638</v>
      </c>
      <c r="L29" s="247" t="s">
        <v>8</v>
      </c>
      <c r="M29" s="77"/>
      <c r="N29" s="77"/>
      <c r="O29" s="77"/>
      <c r="P29" s="77"/>
    </row>
    <row r="30" spans="1:16" s="6" customFormat="1" ht="32.25" customHeight="1">
      <c r="A30" s="1">
        <v>11</v>
      </c>
      <c r="B30" s="248" t="s">
        <v>997</v>
      </c>
      <c r="C30" s="248">
        <v>10033855</v>
      </c>
      <c r="D30" s="222" t="s">
        <v>82</v>
      </c>
      <c r="E30" s="249" t="s">
        <v>1002</v>
      </c>
      <c r="F30" s="248" t="s">
        <v>57</v>
      </c>
      <c r="G30" s="250">
        <v>2</v>
      </c>
      <c r="H30" s="239">
        <v>52301</v>
      </c>
      <c r="I30" s="217">
        <v>104602</v>
      </c>
      <c r="J30" s="217">
        <f t="shared" si="0"/>
        <v>20920.400000000001</v>
      </c>
      <c r="K30" s="217">
        <f t="shared" si="1"/>
        <v>125522.4</v>
      </c>
      <c r="L30" s="247" t="s">
        <v>8</v>
      </c>
      <c r="M30" s="77"/>
      <c r="N30" s="77"/>
      <c r="O30" s="77"/>
      <c r="P30" s="77"/>
    </row>
    <row r="31" spans="1:16" s="6" customFormat="1" ht="32.25" customHeight="1">
      <c r="A31" s="1">
        <v>12</v>
      </c>
      <c r="B31" s="248" t="s">
        <v>998</v>
      </c>
      <c r="C31" s="248">
        <v>10033937</v>
      </c>
      <c r="D31" s="222" t="s">
        <v>82</v>
      </c>
      <c r="E31" s="249" t="s">
        <v>1003</v>
      </c>
      <c r="F31" s="248" t="s">
        <v>57</v>
      </c>
      <c r="G31" s="250">
        <v>1</v>
      </c>
      <c r="H31" s="239">
        <v>162606</v>
      </c>
      <c r="I31" s="217">
        <v>162606</v>
      </c>
      <c r="J31" s="217">
        <f t="shared" si="0"/>
        <v>32521.200000000001</v>
      </c>
      <c r="K31" s="217">
        <f t="shared" si="1"/>
        <v>195127.19999999998</v>
      </c>
      <c r="L31" s="247" t="s">
        <v>8</v>
      </c>
    </row>
    <row r="32" spans="1:16" s="6" customFormat="1" ht="31.5" customHeight="1">
      <c r="A32" s="1">
        <v>13</v>
      </c>
      <c r="B32" s="248" t="s">
        <v>1004</v>
      </c>
      <c r="C32" s="248">
        <v>10034214</v>
      </c>
      <c r="D32" s="222" t="s">
        <v>82</v>
      </c>
      <c r="E32" s="249" t="s">
        <v>1005</v>
      </c>
      <c r="F32" s="248" t="s">
        <v>57</v>
      </c>
      <c r="G32" s="250">
        <v>2</v>
      </c>
      <c r="H32" s="239">
        <v>139670</v>
      </c>
      <c r="I32" s="217">
        <v>279340</v>
      </c>
      <c r="J32" s="217">
        <f t="shared" si="0"/>
        <v>55868</v>
      </c>
      <c r="K32" s="217">
        <f t="shared" si="1"/>
        <v>335208</v>
      </c>
      <c r="L32" s="247" t="s">
        <v>8</v>
      </c>
    </row>
    <row r="33" spans="1:16" s="6" customFormat="1" ht="31.5" customHeight="1">
      <c r="A33" s="1">
        <v>14</v>
      </c>
      <c r="B33" s="248" t="s">
        <v>1006</v>
      </c>
      <c r="C33" s="248">
        <v>10034748</v>
      </c>
      <c r="D33" s="222" t="s">
        <v>82</v>
      </c>
      <c r="E33" s="249" t="s">
        <v>1008</v>
      </c>
      <c r="F33" s="248" t="s">
        <v>57</v>
      </c>
      <c r="G33" s="250">
        <v>5</v>
      </c>
      <c r="H33" s="239">
        <v>122436</v>
      </c>
      <c r="I33" s="217">
        <v>612180</v>
      </c>
      <c r="J33" s="217">
        <f t="shared" si="0"/>
        <v>122436</v>
      </c>
      <c r="K33" s="217">
        <f t="shared" si="1"/>
        <v>734616</v>
      </c>
      <c r="L33" s="247" t="s">
        <v>8</v>
      </c>
    </row>
    <row r="34" spans="1:16" s="6" customFormat="1" ht="32.25" customHeight="1">
      <c r="A34" s="1">
        <v>15</v>
      </c>
      <c r="B34" s="248" t="s">
        <v>1007</v>
      </c>
      <c r="C34" s="248">
        <v>10034754</v>
      </c>
      <c r="D34" s="222" t="s">
        <v>82</v>
      </c>
      <c r="E34" s="249" t="s">
        <v>1009</v>
      </c>
      <c r="F34" s="248" t="s">
        <v>57</v>
      </c>
      <c r="G34" s="250">
        <v>2</v>
      </c>
      <c r="H34" s="239">
        <v>150082</v>
      </c>
      <c r="I34" s="217">
        <v>300164</v>
      </c>
      <c r="J34" s="217">
        <f t="shared" si="0"/>
        <v>60032.800000000003</v>
      </c>
      <c r="K34" s="217">
        <f t="shared" si="1"/>
        <v>360196.8</v>
      </c>
      <c r="L34" s="247" t="s">
        <v>8</v>
      </c>
      <c r="M34" s="77"/>
      <c r="N34" s="77"/>
      <c r="O34" s="77"/>
      <c r="P34" s="77"/>
    </row>
    <row r="35" spans="1:16" s="6" customFormat="1" ht="32.25" customHeight="1">
      <c r="A35" s="1">
        <v>16</v>
      </c>
      <c r="B35" s="248" t="s">
        <v>1010</v>
      </c>
      <c r="C35" s="248">
        <v>10035022</v>
      </c>
      <c r="D35" s="222" t="s">
        <v>82</v>
      </c>
      <c r="E35" s="249" t="s">
        <v>1011</v>
      </c>
      <c r="F35" s="248" t="s">
        <v>57</v>
      </c>
      <c r="G35" s="250">
        <v>2</v>
      </c>
      <c r="H35" s="239">
        <v>113089</v>
      </c>
      <c r="I35" s="217">
        <v>226178</v>
      </c>
      <c r="J35" s="217">
        <f t="shared" si="0"/>
        <v>45235.6</v>
      </c>
      <c r="K35" s="217">
        <f t="shared" si="1"/>
        <v>271413.59999999998</v>
      </c>
      <c r="L35" s="247" t="s">
        <v>8</v>
      </c>
    </row>
    <row r="36" spans="1:16" s="6" customFormat="1" ht="32.25" customHeight="1">
      <c r="A36" s="1">
        <v>17</v>
      </c>
      <c r="B36" s="248" t="s">
        <v>1012</v>
      </c>
      <c r="C36" s="248">
        <v>10035377</v>
      </c>
      <c r="D36" s="222" t="s">
        <v>82</v>
      </c>
      <c r="E36" s="249" t="s">
        <v>1017</v>
      </c>
      <c r="F36" s="248" t="s">
        <v>57</v>
      </c>
      <c r="G36" s="250">
        <v>2</v>
      </c>
      <c r="H36" s="239">
        <v>286378</v>
      </c>
      <c r="I36" s="217">
        <v>572756</v>
      </c>
      <c r="J36" s="217">
        <f t="shared" si="0"/>
        <v>114551.2</v>
      </c>
      <c r="K36" s="217">
        <f t="shared" si="1"/>
        <v>687307.2</v>
      </c>
      <c r="L36" s="247" t="s">
        <v>8</v>
      </c>
      <c r="M36" s="77"/>
      <c r="N36" s="77"/>
      <c r="O36" s="77"/>
      <c r="P36" s="77"/>
    </row>
    <row r="37" spans="1:16" s="6" customFormat="1" ht="32.25" customHeight="1">
      <c r="A37" s="1">
        <v>18</v>
      </c>
      <c r="B37" s="248" t="s">
        <v>1013</v>
      </c>
      <c r="C37" s="248">
        <v>10035395</v>
      </c>
      <c r="D37" s="222" t="s">
        <v>82</v>
      </c>
      <c r="E37" s="249" t="s">
        <v>1018</v>
      </c>
      <c r="F37" s="248" t="s">
        <v>57</v>
      </c>
      <c r="G37" s="250">
        <v>3</v>
      </c>
      <c r="H37" s="239">
        <v>157572</v>
      </c>
      <c r="I37" s="217">
        <v>472716</v>
      </c>
      <c r="J37" s="217">
        <f t="shared" si="0"/>
        <v>94543.2</v>
      </c>
      <c r="K37" s="217">
        <f t="shared" si="1"/>
        <v>567259.19999999995</v>
      </c>
      <c r="L37" s="247" t="s">
        <v>8</v>
      </c>
    </row>
    <row r="38" spans="1:16" s="6" customFormat="1" ht="32.25" customHeight="1">
      <c r="A38" s="1">
        <v>19</v>
      </c>
      <c r="B38" s="248" t="s">
        <v>1014</v>
      </c>
      <c r="C38" s="248">
        <v>10035420</v>
      </c>
      <c r="D38" s="222" t="s">
        <v>82</v>
      </c>
      <c r="E38" s="249" t="s">
        <v>1019</v>
      </c>
      <c r="F38" s="248" t="s">
        <v>57</v>
      </c>
      <c r="G38" s="250">
        <v>1</v>
      </c>
      <c r="H38" s="239">
        <v>363661</v>
      </c>
      <c r="I38" s="217">
        <v>363661</v>
      </c>
      <c r="J38" s="217">
        <f t="shared" si="0"/>
        <v>72732.2</v>
      </c>
      <c r="K38" s="217">
        <f t="shared" si="1"/>
        <v>436393.2</v>
      </c>
      <c r="L38" s="247" t="s">
        <v>8</v>
      </c>
      <c r="M38" s="77"/>
      <c r="N38" s="77"/>
      <c r="O38" s="77"/>
      <c r="P38" s="77"/>
    </row>
    <row r="39" spans="1:16" s="6" customFormat="1" ht="32.25" customHeight="1">
      <c r="A39" s="1">
        <v>20</v>
      </c>
      <c r="B39" s="248" t="s">
        <v>1015</v>
      </c>
      <c r="C39" s="248">
        <v>10035440</v>
      </c>
      <c r="D39" s="222" t="s">
        <v>82</v>
      </c>
      <c r="E39" s="249" t="s">
        <v>1020</v>
      </c>
      <c r="F39" s="248" t="s">
        <v>57</v>
      </c>
      <c r="G39" s="250">
        <v>2</v>
      </c>
      <c r="H39" s="239">
        <v>68596</v>
      </c>
      <c r="I39" s="217">
        <v>137192</v>
      </c>
      <c r="J39" s="217">
        <f t="shared" si="0"/>
        <v>27438.400000000001</v>
      </c>
      <c r="K39" s="217">
        <f t="shared" si="1"/>
        <v>164630.39999999999</v>
      </c>
      <c r="L39" s="247" t="s">
        <v>8</v>
      </c>
    </row>
    <row r="40" spans="1:16" s="6" customFormat="1" ht="32.25" customHeight="1">
      <c r="A40" s="1">
        <v>21</v>
      </c>
      <c r="B40" s="248" t="s">
        <v>1016</v>
      </c>
      <c r="C40" s="248">
        <v>10035453</v>
      </c>
      <c r="D40" s="222" t="s">
        <v>82</v>
      </c>
      <c r="E40" s="249" t="s">
        <v>1021</v>
      </c>
      <c r="F40" s="248" t="s">
        <v>57</v>
      </c>
      <c r="G40" s="250">
        <v>1</v>
      </c>
      <c r="H40" s="239">
        <v>157945</v>
      </c>
      <c r="I40" s="217">
        <v>157945</v>
      </c>
      <c r="J40" s="217">
        <f t="shared" si="0"/>
        <v>31589</v>
      </c>
      <c r="K40" s="217">
        <f t="shared" si="1"/>
        <v>189534</v>
      </c>
      <c r="L40" s="247" t="s">
        <v>8</v>
      </c>
      <c r="M40" s="77"/>
      <c r="N40" s="77"/>
      <c r="O40" s="77"/>
      <c r="P40" s="77"/>
    </row>
    <row r="41" spans="1:16" s="6" customFormat="1" ht="32.25" customHeight="1">
      <c r="A41" s="1">
        <v>22</v>
      </c>
      <c r="B41" s="248" t="s">
        <v>1022</v>
      </c>
      <c r="C41" s="248">
        <v>10035649</v>
      </c>
      <c r="D41" s="222" t="s">
        <v>82</v>
      </c>
      <c r="E41" s="249" t="s">
        <v>1023</v>
      </c>
      <c r="F41" s="248" t="s">
        <v>57</v>
      </c>
      <c r="G41" s="250">
        <v>1</v>
      </c>
      <c r="H41" s="239">
        <v>216227</v>
      </c>
      <c r="I41" s="217">
        <v>216227</v>
      </c>
      <c r="J41" s="217">
        <f t="shared" si="0"/>
        <v>43245.4</v>
      </c>
      <c r="K41" s="217">
        <f t="shared" si="1"/>
        <v>259472.4</v>
      </c>
      <c r="L41" s="247" t="s">
        <v>8</v>
      </c>
    </row>
    <row r="42" spans="1:16" s="6" customFormat="1" ht="32.25" customHeight="1">
      <c r="A42" s="1">
        <v>23</v>
      </c>
      <c r="B42" s="248" t="s">
        <v>1024</v>
      </c>
      <c r="C42" s="248">
        <v>10037259</v>
      </c>
      <c r="D42" s="222" t="s">
        <v>82</v>
      </c>
      <c r="E42" s="249" t="s">
        <v>1025</v>
      </c>
      <c r="F42" s="248" t="s">
        <v>57</v>
      </c>
      <c r="G42" s="250">
        <v>3</v>
      </c>
      <c r="H42" s="239">
        <v>154182</v>
      </c>
      <c r="I42" s="217">
        <v>462546</v>
      </c>
      <c r="J42" s="217">
        <f t="shared" si="0"/>
        <v>92509.2</v>
      </c>
      <c r="K42" s="217">
        <f t="shared" si="1"/>
        <v>555055.19999999995</v>
      </c>
      <c r="L42" s="247" t="s">
        <v>8</v>
      </c>
      <c r="M42" s="77"/>
      <c r="N42" s="77"/>
      <c r="O42" s="77"/>
      <c r="P42" s="77"/>
    </row>
    <row r="43" spans="1:16" s="6" customFormat="1" ht="32.25" customHeight="1">
      <c r="A43" s="1">
        <v>24</v>
      </c>
      <c r="B43" s="248" t="s">
        <v>1026</v>
      </c>
      <c r="C43" s="248">
        <v>10042124</v>
      </c>
      <c r="D43" s="222" t="s">
        <v>82</v>
      </c>
      <c r="E43" s="249" t="s">
        <v>1027</v>
      </c>
      <c r="F43" s="248" t="s">
        <v>57</v>
      </c>
      <c r="G43" s="250">
        <v>7</v>
      </c>
      <c r="H43" s="239">
        <v>73624</v>
      </c>
      <c r="I43" s="217">
        <v>515368</v>
      </c>
      <c r="J43" s="217">
        <f t="shared" si="0"/>
        <v>103073.60000000001</v>
      </c>
      <c r="K43" s="217">
        <f t="shared" si="1"/>
        <v>618441.6</v>
      </c>
      <c r="L43" s="247" t="s">
        <v>8</v>
      </c>
    </row>
    <row r="44" spans="1:16" s="6" customFormat="1" ht="32.25" customHeight="1">
      <c r="A44" s="1">
        <v>25</v>
      </c>
      <c r="B44" s="248" t="s">
        <v>1028</v>
      </c>
      <c r="C44" s="248">
        <v>10042434</v>
      </c>
      <c r="D44" s="222" t="s">
        <v>82</v>
      </c>
      <c r="E44" s="249" t="s">
        <v>1033</v>
      </c>
      <c r="F44" s="248" t="s">
        <v>57</v>
      </c>
      <c r="G44" s="250">
        <v>1</v>
      </c>
      <c r="H44" s="239">
        <v>203130</v>
      </c>
      <c r="I44" s="217">
        <v>203130</v>
      </c>
      <c r="J44" s="217">
        <f t="shared" si="0"/>
        <v>40626</v>
      </c>
      <c r="K44" s="217">
        <f t="shared" si="1"/>
        <v>243756</v>
      </c>
      <c r="L44" s="247" t="s">
        <v>8</v>
      </c>
      <c r="M44" s="77"/>
      <c r="N44" s="77"/>
      <c r="O44" s="77"/>
      <c r="P44" s="77"/>
    </row>
    <row r="45" spans="1:16" s="6" customFormat="1" ht="32.25" customHeight="1">
      <c r="A45" s="1">
        <v>26</v>
      </c>
      <c r="B45" s="248" t="s">
        <v>1029</v>
      </c>
      <c r="C45" s="248">
        <v>10042434</v>
      </c>
      <c r="D45" s="222" t="s">
        <v>82</v>
      </c>
      <c r="E45" s="249" t="s">
        <v>1033</v>
      </c>
      <c r="F45" s="248" t="s">
        <v>57</v>
      </c>
      <c r="G45" s="250">
        <v>1</v>
      </c>
      <c r="H45" s="239">
        <v>203130</v>
      </c>
      <c r="I45" s="217">
        <v>203130</v>
      </c>
      <c r="J45" s="217">
        <f t="shared" si="0"/>
        <v>40626</v>
      </c>
      <c r="K45" s="217">
        <f t="shared" si="1"/>
        <v>243756</v>
      </c>
      <c r="L45" s="247" t="s">
        <v>8</v>
      </c>
      <c r="M45" s="77"/>
      <c r="N45" s="77"/>
      <c r="O45" s="77"/>
      <c r="P45" s="77"/>
    </row>
    <row r="46" spans="1:16" s="6" customFormat="1" ht="32.25" customHeight="1">
      <c r="A46" s="1">
        <v>27</v>
      </c>
      <c r="B46" s="248" t="s">
        <v>1030</v>
      </c>
      <c r="C46" s="248">
        <v>10042635</v>
      </c>
      <c r="D46" s="222" t="s">
        <v>82</v>
      </c>
      <c r="E46" s="249" t="s">
        <v>1034</v>
      </c>
      <c r="F46" s="248" t="s">
        <v>57</v>
      </c>
      <c r="G46" s="250">
        <v>63</v>
      </c>
      <c r="H46" s="239">
        <v>11718</v>
      </c>
      <c r="I46" s="217">
        <v>738234</v>
      </c>
      <c r="J46" s="217">
        <f t="shared" si="0"/>
        <v>147646.79999999999</v>
      </c>
      <c r="K46" s="217">
        <f t="shared" si="1"/>
        <v>885880.79999999993</v>
      </c>
      <c r="L46" s="247" t="s">
        <v>8</v>
      </c>
    </row>
    <row r="47" spans="1:16" s="6" customFormat="1" ht="31.5" customHeight="1">
      <c r="A47" s="1">
        <v>28</v>
      </c>
      <c r="B47" s="248" t="s">
        <v>1031</v>
      </c>
      <c r="C47" s="248">
        <v>10052082</v>
      </c>
      <c r="D47" s="222" t="s">
        <v>82</v>
      </c>
      <c r="E47" s="249" t="s">
        <v>1035</v>
      </c>
      <c r="F47" s="248" t="s">
        <v>57</v>
      </c>
      <c r="G47" s="250">
        <v>189</v>
      </c>
      <c r="H47" s="239">
        <v>1312</v>
      </c>
      <c r="I47" s="217">
        <v>247968</v>
      </c>
      <c r="J47" s="217">
        <f t="shared" si="0"/>
        <v>49593.599999999999</v>
      </c>
      <c r="K47" s="217">
        <f t="shared" si="1"/>
        <v>297561.59999999998</v>
      </c>
      <c r="L47" s="247" t="s">
        <v>8</v>
      </c>
    </row>
    <row r="48" spans="1:16" s="6" customFormat="1" ht="32.25" customHeight="1">
      <c r="A48" s="1">
        <v>29</v>
      </c>
      <c r="B48" s="248" t="s">
        <v>1032</v>
      </c>
      <c r="C48" s="248">
        <v>10052298</v>
      </c>
      <c r="D48" s="222" t="s">
        <v>82</v>
      </c>
      <c r="E48" s="249" t="s">
        <v>1036</v>
      </c>
      <c r="F48" s="248" t="s">
        <v>57</v>
      </c>
      <c r="G48" s="250">
        <v>1</v>
      </c>
      <c r="H48" s="239">
        <v>63920</v>
      </c>
      <c r="I48" s="217">
        <v>63920</v>
      </c>
      <c r="J48" s="217">
        <f t="shared" si="0"/>
        <v>12784</v>
      </c>
      <c r="K48" s="217">
        <f t="shared" si="1"/>
        <v>76704</v>
      </c>
      <c r="L48" s="247" t="s">
        <v>8</v>
      </c>
      <c r="M48" s="77"/>
      <c r="N48" s="77"/>
      <c r="O48" s="77"/>
      <c r="P48" s="77"/>
    </row>
    <row r="49" spans="1:16" s="6" customFormat="1" ht="32.25" customHeight="1">
      <c r="A49" s="1">
        <v>30</v>
      </c>
      <c r="B49" s="248" t="s">
        <v>1037</v>
      </c>
      <c r="C49" s="248">
        <v>20006250</v>
      </c>
      <c r="D49" s="222" t="s">
        <v>82</v>
      </c>
      <c r="E49" s="249" t="s">
        <v>1038</v>
      </c>
      <c r="F49" s="248" t="s">
        <v>57</v>
      </c>
      <c r="G49" s="250">
        <v>17</v>
      </c>
      <c r="H49" s="239">
        <v>60456</v>
      </c>
      <c r="I49" s="217">
        <v>1027752</v>
      </c>
      <c r="J49" s="217">
        <f t="shared" si="0"/>
        <v>205550.4</v>
      </c>
      <c r="K49" s="217">
        <f t="shared" si="1"/>
        <v>1233302.3999999999</v>
      </c>
      <c r="L49" s="247" t="s">
        <v>8</v>
      </c>
      <c r="M49" s="77"/>
      <c r="N49" s="77"/>
      <c r="O49" s="77"/>
      <c r="P49" s="77"/>
    </row>
    <row r="50" spans="1:16" s="6" customFormat="1" ht="32.25" customHeight="1">
      <c r="A50" s="1">
        <v>31</v>
      </c>
      <c r="B50" s="248" t="s">
        <v>1039</v>
      </c>
      <c r="C50" s="248">
        <v>20006373</v>
      </c>
      <c r="D50" s="222" t="s">
        <v>82</v>
      </c>
      <c r="E50" s="249" t="s">
        <v>1040</v>
      </c>
      <c r="F50" s="248" t="s">
        <v>57</v>
      </c>
      <c r="G50" s="250">
        <v>2</v>
      </c>
      <c r="H50" s="239">
        <v>99891</v>
      </c>
      <c r="I50" s="217">
        <v>199782</v>
      </c>
      <c r="J50" s="217">
        <f t="shared" si="0"/>
        <v>39956.400000000001</v>
      </c>
      <c r="K50" s="217">
        <f t="shared" si="1"/>
        <v>239738.4</v>
      </c>
      <c r="L50" s="247" t="s">
        <v>8</v>
      </c>
    </row>
    <row r="51" spans="1:16" s="6" customFormat="1" ht="31.5" customHeight="1">
      <c r="A51" s="1">
        <v>32</v>
      </c>
      <c r="B51" s="248" t="s">
        <v>1041</v>
      </c>
      <c r="C51" s="248">
        <v>20018238</v>
      </c>
      <c r="D51" s="222" t="s">
        <v>82</v>
      </c>
      <c r="E51" s="249" t="s">
        <v>1042</v>
      </c>
      <c r="F51" s="248" t="s">
        <v>57</v>
      </c>
      <c r="G51" s="250">
        <v>2</v>
      </c>
      <c r="H51" s="239">
        <v>43075</v>
      </c>
      <c r="I51" s="217">
        <v>86150</v>
      </c>
      <c r="J51" s="217">
        <f t="shared" si="0"/>
        <v>17230</v>
      </c>
      <c r="K51" s="217">
        <f t="shared" si="1"/>
        <v>103380</v>
      </c>
      <c r="L51" s="247" t="s">
        <v>8</v>
      </c>
    </row>
    <row r="52" spans="1:16" ht="20.100000000000001" customHeight="1">
      <c r="A52" s="104"/>
      <c r="B52" s="104"/>
      <c r="C52" s="104"/>
      <c r="D52" s="104"/>
      <c r="E52" s="106"/>
      <c r="F52" s="104"/>
      <c r="G52" s="104"/>
      <c r="H52" s="104"/>
      <c r="I52" s="107">
        <f>SUM(I20:I51)</f>
        <v>10643381</v>
      </c>
      <c r="J52" s="107">
        <f>SUM(J20:J51)</f>
        <v>2128676.1999999997</v>
      </c>
      <c r="K52" s="107">
        <f>SUM(K20:K51)</f>
        <v>12772057.200000001</v>
      </c>
      <c r="L52" s="104"/>
    </row>
    <row r="53" spans="1:16" ht="19.5" customHeight="1"/>
    <row r="54" spans="1:16" ht="18.75">
      <c r="A54" s="67" t="s">
        <v>34</v>
      </c>
      <c r="B54" s="220"/>
      <c r="C54" s="220"/>
      <c r="D54" s="127"/>
      <c r="E54" s="128"/>
      <c r="F54" s="128"/>
      <c r="G54" s="128"/>
      <c r="H54" s="129"/>
      <c r="I54" s="128"/>
      <c r="J54" s="67" t="s">
        <v>35</v>
      </c>
      <c r="L54" s="23"/>
    </row>
    <row r="55" spans="1:16" ht="18.75">
      <c r="A55" s="67" t="s">
        <v>36</v>
      </c>
      <c r="B55" s="67"/>
      <c r="C55" s="67"/>
      <c r="D55" s="127"/>
      <c r="E55" s="128"/>
      <c r="F55" s="128"/>
      <c r="G55" s="128"/>
      <c r="H55" s="129"/>
      <c r="I55" s="128"/>
      <c r="J55" s="67" t="s">
        <v>181</v>
      </c>
      <c r="L55" s="67"/>
    </row>
    <row r="56" spans="1:16" ht="18.75">
      <c r="A56" s="67" t="s">
        <v>37</v>
      </c>
      <c r="B56" s="67"/>
      <c r="C56" s="67"/>
      <c r="D56" s="127"/>
      <c r="E56" s="128"/>
      <c r="F56" s="128"/>
      <c r="G56" s="128"/>
      <c r="H56" s="129"/>
      <c r="I56" s="128"/>
      <c r="J56" s="67" t="s">
        <v>38</v>
      </c>
      <c r="L56" s="67"/>
    </row>
    <row r="57" spans="1:16" ht="18.75">
      <c r="A57" s="67" t="s">
        <v>39</v>
      </c>
      <c r="B57" s="23"/>
      <c r="C57" s="23"/>
      <c r="D57" s="127"/>
      <c r="E57" s="128"/>
      <c r="F57" s="128"/>
      <c r="G57" s="128"/>
      <c r="H57" s="129"/>
      <c r="I57" s="128"/>
      <c r="J57" s="118"/>
      <c r="L57" s="38"/>
    </row>
    <row r="58" spans="1:16" ht="18.75">
      <c r="A58" s="23"/>
      <c r="B58" s="23"/>
      <c r="C58" s="23"/>
      <c r="D58" s="127"/>
      <c r="E58" s="128"/>
      <c r="F58" s="128"/>
      <c r="G58" s="128"/>
      <c r="H58" s="129"/>
      <c r="I58" s="128"/>
      <c r="J58" s="118"/>
      <c r="L58" s="23"/>
    </row>
    <row r="59" spans="1:16" ht="18.75">
      <c r="A59" s="67" t="s">
        <v>41</v>
      </c>
      <c r="B59" s="23"/>
      <c r="C59" s="23"/>
      <c r="D59" s="127"/>
      <c r="E59" s="128"/>
      <c r="F59" s="128"/>
      <c r="G59" s="128"/>
      <c r="H59" s="129"/>
      <c r="I59" s="128"/>
      <c r="J59" s="67" t="s">
        <v>182</v>
      </c>
      <c r="L59" s="67"/>
    </row>
    <row r="60" spans="1:16" ht="18.75">
      <c r="A60" s="364"/>
      <c r="B60" s="364"/>
      <c r="C60" s="364"/>
      <c r="D60" s="127"/>
      <c r="E60" s="128"/>
      <c r="F60" s="128"/>
      <c r="G60" s="128"/>
      <c r="H60" s="129"/>
      <c r="I60" s="128"/>
      <c r="J60" s="118"/>
      <c r="L60" s="118"/>
    </row>
    <row r="61" spans="1:16" ht="18.75">
      <c r="A61" s="67" t="s">
        <v>40</v>
      </c>
      <c r="B61" s="67"/>
      <c r="C61" s="118"/>
      <c r="D61" s="127"/>
      <c r="E61" s="128"/>
      <c r="F61" s="128"/>
      <c r="G61" s="128"/>
      <c r="H61" s="129"/>
      <c r="I61" s="128"/>
      <c r="J61" s="67" t="s">
        <v>40</v>
      </c>
      <c r="L61" s="67"/>
    </row>
    <row r="62" spans="1:16" ht="18.75">
      <c r="A62" s="128"/>
      <c r="B62" s="128"/>
      <c r="C62" s="128"/>
      <c r="D62" s="127"/>
      <c r="E62" s="128"/>
      <c r="F62" s="128"/>
      <c r="G62" s="128"/>
      <c r="H62" s="129"/>
      <c r="I62" s="128"/>
      <c r="J62" s="128"/>
      <c r="K62" s="128"/>
      <c r="L62" s="128"/>
    </row>
  </sheetData>
  <customSheetViews>
    <customSheetView guid="{19774D5F-68EA-4399-BCA1-E2CE392B5002}" showPageBreaks="1" printArea="1" view="pageBreakPreview">
      <selection activeCell="N21" sqref="N21:O21"/>
      <colBreaks count="1" manualBreakCount="1">
        <brk id="13" max="29" man="1"/>
      </colBreaks>
      <pageMargins left="0.70866141732283472" right="0.70866141732283472" top="0.74803149606299213" bottom="0.74803149606299213" header="0.31496062992125984" footer="0.31496062992125984"/>
      <pageSetup scale="70" orientation="landscape" r:id="rId1"/>
    </customSheetView>
    <customSheetView guid="{31AE1515-CC7D-4C1F-9174-673DDAC973ED}" showPageBreaks="1" printArea="1" view="pageBreakPreview">
      <selection activeCell="I27" sqref="I27"/>
      <colBreaks count="1" manualBreakCount="1">
        <brk id="15" max="30" man="1"/>
      </colBreaks>
      <pageMargins left="0.70866141732283472" right="0.70866141732283472" top="0.74803149606299213" bottom="0.74803149606299213" header="0.31496062992125984" footer="0.31496062992125984"/>
      <pageSetup scale="63" orientation="landscape" r:id="rId2"/>
    </customSheetView>
  </customSheetViews>
  <mergeCells count="6">
    <mergeCell ref="A14:L14"/>
    <mergeCell ref="A60:C60"/>
    <mergeCell ref="A4:L4"/>
    <mergeCell ref="A5:L5"/>
    <mergeCell ref="A8:I8"/>
    <mergeCell ref="A10:I10"/>
  </mergeCells>
  <pageMargins left="0.70866141732283472" right="0.70866141732283472" top="0.74803149606299213" bottom="0.74803149606299213" header="0.31496062992125984" footer="0.31496062992125984"/>
  <pageSetup paperSize="9" scale="80" fitToHeight="0" orientation="landscape" r:id="rId3"/>
  <colBreaks count="1" manualBreakCount="1">
    <brk id="12" max="42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70C0"/>
    <pageSetUpPr fitToPage="1"/>
  </sheetPr>
  <dimension ref="A1:P137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3" customWidth="1"/>
    <col min="2" max="2" width="7.7109375" style="3" customWidth="1"/>
    <col min="3" max="3" width="12.140625" style="3" customWidth="1"/>
    <col min="4" max="4" width="8.140625" style="3" customWidth="1"/>
    <col min="5" max="5" width="28.5703125" style="5" customWidth="1"/>
    <col min="6" max="6" width="6.85546875" style="3" customWidth="1"/>
    <col min="7" max="7" width="9.5703125" style="3" customWidth="1"/>
    <col min="8" max="8" width="14.85546875" style="3" customWidth="1"/>
    <col min="9" max="9" width="14.85546875" style="11" customWidth="1"/>
    <col min="10" max="11" width="14.85546875" style="3" customWidth="1"/>
    <col min="12" max="12" width="20" style="3" customWidth="1"/>
    <col min="13" max="16384" width="9.140625" style="3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150</v>
      </c>
      <c r="K1" s="25"/>
      <c r="L1" s="24"/>
    </row>
    <row r="2" spans="1:12" ht="16.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15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25"/>
      <c r="L3" s="20"/>
    </row>
    <row r="4" spans="1:12" ht="18.75">
      <c r="A4" s="365" t="s">
        <v>151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.75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1.25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18" t="s">
        <v>177</v>
      </c>
      <c r="B7" s="115"/>
      <c r="C7" s="115"/>
      <c r="D7" s="115"/>
      <c r="E7" s="115"/>
      <c r="F7" s="115"/>
      <c r="G7" s="115"/>
      <c r="H7" s="115"/>
      <c r="I7" s="116"/>
      <c r="J7" s="20"/>
      <c r="K7" s="20"/>
      <c r="L7" s="20"/>
    </row>
    <row r="8" spans="1:12" ht="15.75">
      <c r="A8" s="367" t="s">
        <v>178</v>
      </c>
      <c r="B8" s="367"/>
      <c r="C8" s="367"/>
      <c r="D8" s="367"/>
      <c r="E8" s="367"/>
      <c r="F8" s="367"/>
      <c r="G8" s="367"/>
      <c r="H8" s="367"/>
      <c r="I8" s="367"/>
      <c r="J8" s="20"/>
      <c r="K8" s="20"/>
      <c r="L8" s="20"/>
    </row>
    <row r="9" spans="1:12" ht="15.75">
      <c r="A9" s="18" t="s">
        <v>179</v>
      </c>
      <c r="B9" s="18"/>
      <c r="C9" s="18"/>
      <c r="D9" s="18"/>
      <c r="E9" s="18"/>
      <c r="F9" s="18"/>
      <c r="G9" s="18"/>
      <c r="H9" s="18"/>
      <c r="I9" s="116"/>
      <c r="J9" s="20"/>
      <c r="K9" s="20"/>
      <c r="L9" s="20"/>
    </row>
    <row r="10" spans="1:12" ht="15.75">
      <c r="A10" s="367" t="s">
        <v>180</v>
      </c>
      <c r="B10" s="367"/>
      <c r="C10" s="367"/>
      <c r="D10" s="367"/>
      <c r="E10" s="367"/>
      <c r="F10" s="367"/>
      <c r="G10" s="367"/>
      <c r="H10" s="367"/>
      <c r="I10" s="367"/>
      <c r="J10" s="20"/>
      <c r="K10" s="20"/>
      <c r="L10" s="20"/>
    </row>
    <row r="11" spans="1:12" ht="9" customHeight="1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29"/>
      <c r="L11" s="20"/>
    </row>
    <row r="12" spans="1:12" ht="15.75">
      <c r="A12" s="7" t="s">
        <v>30</v>
      </c>
      <c r="B12" s="88"/>
      <c r="C12" s="88"/>
      <c r="D12" s="88"/>
      <c r="E12" s="88"/>
      <c r="F12" s="88"/>
      <c r="G12" s="88"/>
      <c r="H12" s="88"/>
      <c r="I12" s="88"/>
      <c r="J12" s="88"/>
      <c r="K12" s="29"/>
      <c r="L12" s="20"/>
    </row>
    <row r="13" spans="1:12" ht="15.75">
      <c r="A13" s="7" t="s">
        <v>31</v>
      </c>
      <c r="B13" s="88"/>
      <c r="C13" s="88"/>
      <c r="D13" s="88"/>
      <c r="E13" s="88"/>
      <c r="F13" s="88"/>
      <c r="G13" s="88"/>
      <c r="H13" s="88"/>
      <c r="I13" s="88"/>
      <c r="J13" s="88"/>
      <c r="K13" s="30"/>
      <c r="L13" s="7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8.25" customHeight="1">
      <c r="A16" s="16"/>
      <c r="B16" s="16"/>
      <c r="C16" s="16"/>
      <c r="D16" s="16"/>
      <c r="E16" s="17"/>
      <c r="F16" s="16"/>
      <c r="G16" s="18"/>
      <c r="H16" s="21"/>
      <c r="I16" s="19"/>
      <c r="J16" s="21"/>
      <c r="K16" s="16"/>
      <c r="L16" s="16"/>
    </row>
    <row r="17" spans="1:16" ht="7.5" customHeight="1">
      <c r="A17" s="7"/>
      <c r="B17" s="7"/>
      <c r="C17" s="7"/>
      <c r="D17" s="7"/>
      <c r="E17" s="88"/>
      <c r="F17" s="7"/>
      <c r="G17" s="7"/>
      <c r="H17" s="8"/>
      <c r="I17" s="13"/>
      <c r="J17" s="9"/>
      <c r="K17" s="9"/>
      <c r="L17" s="7"/>
    </row>
    <row r="18" spans="1:16" ht="71.25">
      <c r="A18" s="10" t="s">
        <v>0</v>
      </c>
      <c r="B18" s="14" t="s">
        <v>9</v>
      </c>
      <c r="C18" s="14" t="s">
        <v>10</v>
      </c>
      <c r="D18" s="14" t="s">
        <v>11</v>
      </c>
      <c r="E18" s="14" t="s">
        <v>1</v>
      </c>
      <c r="F18" s="14" t="s">
        <v>12</v>
      </c>
      <c r="G18" s="14" t="s">
        <v>2</v>
      </c>
      <c r="H18" s="2" t="s">
        <v>7</v>
      </c>
      <c r="I18" s="2" t="s">
        <v>186</v>
      </c>
      <c r="J18" s="2" t="s">
        <v>696</v>
      </c>
      <c r="K18" s="2" t="s">
        <v>185</v>
      </c>
      <c r="L18" s="10" t="s">
        <v>3</v>
      </c>
    </row>
    <row r="19" spans="1:16" ht="15.75">
      <c r="A19" s="10">
        <v>1</v>
      </c>
      <c r="B19" s="10">
        <v>2</v>
      </c>
      <c r="C19" s="10">
        <v>3</v>
      </c>
      <c r="D19" s="10">
        <v>4</v>
      </c>
      <c r="E19" s="10">
        <v>5</v>
      </c>
      <c r="F19" s="10">
        <v>6</v>
      </c>
      <c r="G19" s="10">
        <v>7</v>
      </c>
      <c r="H19" s="10">
        <v>8</v>
      </c>
      <c r="I19" s="10">
        <v>9</v>
      </c>
      <c r="J19" s="10">
        <v>10</v>
      </c>
      <c r="K19" s="10">
        <v>11</v>
      </c>
      <c r="L19" s="10">
        <v>12</v>
      </c>
    </row>
    <row r="20" spans="1:16" s="6" customFormat="1" ht="32.25" customHeight="1">
      <c r="A20" s="1">
        <v>1</v>
      </c>
      <c r="B20" s="221" t="s">
        <v>1263</v>
      </c>
      <c r="C20" s="221">
        <v>10029575</v>
      </c>
      <c r="D20" s="222" t="s">
        <v>82</v>
      </c>
      <c r="E20" s="223" t="s">
        <v>1264</v>
      </c>
      <c r="F20" s="221" t="s">
        <v>57</v>
      </c>
      <c r="G20" s="224">
        <v>6</v>
      </c>
      <c r="H20" s="225">
        <v>1074</v>
      </c>
      <c r="I20" s="226">
        <v>6444</v>
      </c>
      <c r="J20" s="226">
        <f>ROUND(I20*0.2,2)</f>
        <v>1288.8</v>
      </c>
      <c r="K20" s="226">
        <f>I20*1.2</f>
        <v>7732.7999999999993</v>
      </c>
      <c r="L20" s="227" t="s">
        <v>8</v>
      </c>
      <c r="M20" s="77"/>
      <c r="N20" s="77"/>
      <c r="O20" s="77"/>
      <c r="P20" s="77"/>
    </row>
    <row r="21" spans="1:16" s="6" customFormat="1" ht="31.5" customHeight="1">
      <c r="A21" s="1">
        <v>2</v>
      </c>
      <c r="B21" s="228" t="s">
        <v>1047</v>
      </c>
      <c r="C21" s="228">
        <v>10032003</v>
      </c>
      <c r="D21" s="228" t="s">
        <v>82</v>
      </c>
      <c r="E21" s="229" t="s">
        <v>1056</v>
      </c>
      <c r="F21" s="228" t="s">
        <v>57</v>
      </c>
      <c r="G21" s="230">
        <v>2</v>
      </c>
      <c r="H21" s="225">
        <v>4958</v>
      </c>
      <c r="I21" s="226">
        <v>9916</v>
      </c>
      <c r="J21" s="226">
        <f t="shared" ref="J21:J84" si="0">ROUND(I21*0.2,2)</f>
        <v>1983.2</v>
      </c>
      <c r="K21" s="226">
        <f t="shared" ref="K21:K84" si="1">I21*1.2</f>
        <v>11899.199999999999</v>
      </c>
      <c r="L21" s="227" t="s">
        <v>8</v>
      </c>
    </row>
    <row r="22" spans="1:16" s="6" customFormat="1" ht="32.25" customHeight="1">
      <c r="A22" s="1">
        <v>3</v>
      </c>
      <c r="B22" s="228" t="s">
        <v>1048</v>
      </c>
      <c r="C22" s="228">
        <v>10035860</v>
      </c>
      <c r="D22" s="228" t="s">
        <v>82</v>
      </c>
      <c r="E22" s="229" t="s">
        <v>1057</v>
      </c>
      <c r="F22" s="228" t="s">
        <v>57</v>
      </c>
      <c r="G22" s="230">
        <v>1</v>
      </c>
      <c r="H22" s="225">
        <v>1262</v>
      </c>
      <c r="I22" s="226">
        <v>1262</v>
      </c>
      <c r="J22" s="226">
        <f t="shared" si="0"/>
        <v>252.4</v>
      </c>
      <c r="K22" s="226">
        <f t="shared" si="1"/>
        <v>1514.3999999999999</v>
      </c>
      <c r="L22" s="227" t="s">
        <v>8</v>
      </c>
      <c r="M22" s="77"/>
      <c r="N22" s="77"/>
      <c r="O22" s="77"/>
      <c r="P22" s="77"/>
    </row>
    <row r="23" spans="1:16" s="6" customFormat="1" ht="32.25" customHeight="1">
      <c r="A23" s="1">
        <v>4</v>
      </c>
      <c r="B23" s="228" t="s">
        <v>1049</v>
      </c>
      <c r="C23" s="228">
        <v>10037966</v>
      </c>
      <c r="D23" s="228" t="s">
        <v>82</v>
      </c>
      <c r="E23" s="229" t="s">
        <v>1058</v>
      </c>
      <c r="F23" s="228" t="s">
        <v>57</v>
      </c>
      <c r="G23" s="230">
        <v>15</v>
      </c>
      <c r="H23" s="225">
        <v>1614</v>
      </c>
      <c r="I23" s="226">
        <v>24210</v>
      </c>
      <c r="J23" s="226">
        <f t="shared" si="0"/>
        <v>4842</v>
      </c>
      <c r="K23" s="226">
        <f t="shared" si="1"/>
        <v>29052</v>
      </c>
      <c r="L23" s="227" t="s">
        <v>8</v>
      </c>
    </row>
    <row r="24" spans="1:16" s="6" customFormat="1" ht="32.25" customHeight="1">
      <c r="A24" s="1">
        <v>5</v>
      </c>
      <c r="B24" s="228" t="s">
        <v>1050</v>
      </c>
      <c r="C24" s="228">
        <v>10042038</v>
      </c>
      <c r="D24" s="228" t="s">
        <v>82</v>
      </c>
      <c r="E24" s="229" t="s">
        <v>1059</v>
      </c>
      <c r="F24" s="228" t="s">
        <v>57</v>
      </c>
      <c r="G24" s="230">
        <v>6</v>
      </c>
      <c r="H24" s="225">
        <v>6610</v>
      </c>
      <c r="I24" s="226">
        <v>39660</v>
      </c>
      <c r="J24" s="226">
        <f t="shared" si="0"/>
        <v>7932</v>
      </c>
      <c r="K24" s="226">
        <f t="shared" si="1"/>
        <v>47592</v>
      </c>
      <c r="L24" s="227" t="s">
        <v>8</v>
      </c>
      <c r="M24" s="77"/>
      <c r="N24" s="77"/>
      <c r="O24" s="77"/>
      <c r="P24" s="77"/>
    </row>
    <row r="25" spans="1:16" s="6" customFormat="1" ht="32.25" customHeight="1">
      <c r="A25" s="1">
        <v>6</v>
      </c>
      <c r="B25" s="228" t="s">
        <v>1051</v>
      </c>
      <c r="C25" s="228">
        <v>10042440</v>
      </c>
      <c r="D25" s="228" t="s">
        <v>82</v>
      </c>
      <c r="E25" s="229" t="s">
        <v>1060</v>
      </c>
      <c r="F25" s="228" t="s">
        <v>57</v>
      </c>
      <c r="G25" s="230">
        <v>2</v>
      </c>
      <c r="H25" s="225">
        <v>65</v>
      </c>
      <c r="I25" s="226">
        <v>130</v>
      </c>
      <c r="J25" s="226">
        <f t="shared" si="0"/>
        <v>26</v>
      </c>
      <c r="K25" s="226">
        <f t="shared" si="1"/>
        <v>156</v>
      </c>
      <c r="L25" s="227" t="s">
        <v>8</v>
      </c>
    </row>
    <row r="26" spans="1:16" s="6" customFormat="1" ht="32.25" customHeight="1">
      <c r="A26" s="1">
        <v>7</v>
      </c>
      <c r="B26" s="228" t="s">
        <v>1052</v>
      </c>
      <c r="C26" s="228">
        <v>10042932</v>
      </c>
      <c r="D26" s="228" t="s">
        <v>82</v>
      </c>
      <c r="E26" s="229" t="s">
        <v>1061</v>
      </c>
      <c r="F26" s="228" t="s">
        <v>57</v>
      </c>
      <c r="G26" s="230">
        <v>1</v>
      </c>
      <c r="H26" s="225">
        <v>885</v>
      </c>
      <c r="I26" s="226">
        <v>885</v>
      </c>
      <c r="J26" s="226">
        <f t="shared" si="0"/>
        <v>177</v>
      </c>
      <c r="K26" s="226">
        <f t="shared" si="1"/>
        <v>1062</v>
      </c>
      <c r="L26" s="227" t="s">
        <v>8</v>
      </c>
      <c r="M26" s="77"/>
      <c r="N26" s="77"/>
      <c r="O26" s="77"/>
      <c r="P26" s="77"/>
    </row>
    <row r="27" spans="1:16" s="6" customFormat="1" ht="32.25" customHeight="1">
      <c r="A27" s="1">
        <v>8</v>
      </c>
      <c r="B27" s="228" t="s">
        <v>1053</v>
      </c>
      <c r="C27" s="228">
        <v>10042932</v>
      </c>
      <c r="D27" s="228" t="s">
        <v>82</v>
      </c>
      <c r="E27" s="229" t="s">
        <v>1061</v>
      </c>
      <c r="F27" s="228" t="s">
        <v>57</v>
      </c>
      <c r="G27" s="230">
        <v>4</v>
      </c>
      <c r="H27" s="225">
        <v>885</v>
      </c>
      <c r="I27" s="226">
        <v>3540</v>
      </c>
      <c r="J27" s="226">
        <f t="shared" si="0"/>
        <v>708</v>
      </c>
      <c r="K27" s="226">
        <f t="shared" si="1"/>
        <v>4248</v>
      </c>
      <c r="L27" s="227" t="s">
        <v>8</v>
      </c>
    </row>
    <row r="28" spans="1:16" s="6" customFormat="1" ht="31.5" customHeight="1">
      <c r="A28" s="1">
        <v>9</v>
      </c>
      <c r="B28" s="228" t="s">
        <v>1054</v>
      </c>
      <c r="C28" s="228">
        <v>10043004</v>
      </c>
      <c r="D28" s="228" t="s">
        <v>82</v>
      </c>
      <c r="E28" s="229" t="s">
        <v>1062</v>
      </c>
      <c r="F28" s="228" t="s">
        <v>57</v>
      </c>
      <c r="G28" s="230">
        <v>2</v>
      </c>
      <c r="H28" s="225">
        <v>12473</v>
      </c>
      <c r="I28" s="226">
        <v>24946</v>
      </c>
      <c r="J28" s="226">
        <f t="shared" si="0"/>
        <v>4989.2</v>
      </c>
      <c r="K28" s="226">
        <f t="shared" si="1"/>
        <v>29935.199999999997</v>
      </c>
      <c r="L28" s="227" t="s">
        <v>8</v>
      </c>
    </row>
    <row r="29" spans="1:16" s="6" customFormat="1" ht="32.25" customHeight="1">
      <c r="A29" s="1">
        <v>10</v>
      </c>
      <c r="B29" s="228" t="s">
        <v>1050</v>
      </c>
      <c r="C29" s="228">
        <v>10042038</v>
      </c>
      <c r="D29" s="228" t="s">
        <v>82</v>
      </c>
      <c r="E29" s="229" t="s">
        <v>1059</v>
      </c>
      <c r="F29" s="228" t="s">
        <v>57</v>
      </c>
      <c r="G29" s="230">
        <v>2</v>
      </c>
      <c r="H29" s="225">
        <v>6610</v>
      </c>
      <c r="I29" s="226">
        <v>13220</v>
      </c>
      <c r="J29" s="226">
        <f t="shared" si="0"/>
        <v>2644</v>
      </c>
      <c r="K29" s="226">
        <f t="shared" si="1"/>
        <v>15864</v>
      </c>
      <c r="L29" s="227" t="s">
        <v>8</v>
      </c>
      <c r="M29" s="77"/>
      <c r="N29" s="77"/>
      <c r="O29" s="77"/>
      <c r="P29" s="77"/>
    </row>
    <row r="30" spans="1:16" s="6" customFormat="1" ht="32.25" customHeight="1">
      <c r="A30" s="1">
        <v>11</v>
      </c>
      <c r="B30" s="228" t="s">
        <v>1055</v>
      </c>
      <c r="C30" s="228">
        <v>10044483</v>
      </c>
      <c r="D30" s="228" t="s">
        <v>82</v>
      </c>
      <c r="E30" s="229" t="s">
        <v>1063</v>
      </c>
      <c r="F30" s="228" t="s">
        <v>57</v>
      </c>
      <c r="G30" s="230">
        <v>3</v>
      </c>
      <c r="H30" s="225">
        <v>885</v>
      </c>
      <c r="I30" s="226">
        <v>2655</v>
      </c>
      <c r="J30" s="226">
        <f t="shared" si="0"/>
        <v>531</v>
      </c>
      <c r="K30" s="226">
        <f t="shared" si="1"/>
        <v>3186</v>
      </c>
      <c r="L30" s="227" t="s">
        <v>8</v>
      </c>
      <c r="M30" s="77"/>
      <c r="N30" s="77"/>
      <c r="O30" s="77"/>
      <c r="P30" s="77"/>
    </row>
    <row r="31" spans="1:16" s="6" customFormat="1" ht="32.25" customHeight="1">
      <c r="A31" s="1">
        <v>12</v>
      </c>
      <c r="B31" s="228" t="s">
        <v>1064</v>
      </c>
      <c r="C31" s="228">
        <v>10029532</v>
      </c>
      <c r="D31" s="228" t="s">
        <v>82</v>
      </c>
      <c r="E31" s="229" t="s">
        <v>1065</v>
      </c>
      <c r="F31" s="228" t="s">
        <v>57</v>
      </c>
      <c r="G31" s="230">
        <v>624</v>
      </c>
      <c r="H31" s="225">
        <v>33</v>
      </c>
      <c r="I31" s="226">
        <v>20592</v>
      </c>
      <c r="J31" s="226">
        <f t="shared" si="0"/>
        <v>4118.3999999999996</v>
      </c>
      <c r="K31" s="226">
        <f t="shared" si="1"/>
        <v>24710.399999999998</v>
      </c>
      <c r="L31" s="227" t="s">
        <v>8</v>
      </c>
    </row>
    <row r="32" spans="1:16" s="6" customFormat="1" ht="31.5" customHeight="1">
      <c r="A32" s="1">
        <v>13</v>
      </c>
      <c r="B32" s="228" t="s">
        <v>1066</v>
      </c>
      <c r="C32" s="228">
        <v>10030190</v>
      </c>
      <c r="D32" s="228" t="s">
        <v>82</v>
      </c>
      <c r="E32" s="229" t="s">
        <v>1070</v>
      </c>
      <c r="F32" s="228" t="s">
        <v>57</v>
      </c>
      <c r="G32" s="230">
        <v>15</v>
      </c>
      <c r="H32" s="225">
        <v>610</v>
      </c>
      <c r="I32" s="226">
        <v>9150</v>
      </c>
      <c r="J32" s="226">
        <f t="shared" si="0"/>
        <v>1830</v>
      </c>
      <c r="K32" s="226">
        <f t="shared" si="1"/>
        <v>10980</v>
      </c>
      <c r="L32" s="227" t="s">
        <v>8</v>
      </c>
    </row>
    <row r="33" spans="1:16" s="6" customFormat="1" ht="31.5" customHeight="1">
      <c r="A33" s="1">
        <v>14</v>
      </c>
      <c r="B33" s="228" t="s">
        <v>1067</v>
      </c>
      <c r="C33" s="228">
        <v>10030419</v>
      </c>
      <c r="D33" s="228" t="s">
        <v>82</v>
      </c>
      <c r="E33" s="229" t="s">
        <v>1071</v>
      </c>
      <c r="F33" s="228" t="s">
        <v>57</v>
      </c>
      <c r="G33" s="230">
        <v>217</v>
      </c>
      <c r="H33" s="225">
        <v>6</v>
      </c>
      <c r="I33" s="226">
        <v>1302</v>
      </c>
      <c r="J33" s="226">
        <f t="shared" si="0"/>
        <v>260.39999999999998</v>
      </c>
      <c r="K33" s="226">
        <f t="shared" si="1"/>
        <v>1562.3999999999999</v>
      </c>
      <c r="L33" s="227" t="s">
        <v>8</v>
      </c>
    </row>
    <row r="34" spans="1:16" s="6" customFormat="1" ht="32.25" customHeight="1">
      <c r="A34" s="1">
        <v>15</v>
      </c>
      <c r="B34" s="228" t="s">
        <v>1068</v>
      </c>
      <c r="C34" s="228">
        <v>10032051</v>
      </c>
      <c r="D34" s="228" t="s">
        <v>82</v>
      </c>
      <c r="E34" s="229" t="s">
        <v>1072</v>
      </c>
      <c r="F34" s="228" t="s">
        <v>57</v>
      </c>
      <c r="G34" s="230">
        <v>700</v>
      </c>
      <c r="H34" s="225">
        <v>172</v>
      </c>
      <c r="I34" s="226">
        <v>120400</v>
      </c>
      <c r="J34" s="226">
        <f t="shared" si="0"/>
        <v>24080</v>
      </c>
      <c r="K34" s="226">
        <f t="shared" si="1"/>
        <v>144480</v>
      </c>
      <c r="L34" s="227" t="s">
        <v>8</v>
      </c>
      <c r="M34" s="77"/>
      <c r="N34" s="77"/>
      <c r="O34" s="77"/>
      <c r="P34" s="77"/>
    </row>
    <row r="35" spans="1:16" s="6" customFormat="1" ht="32.25" customHeight="1">
      <c r="A35" s="1">
        <v>16</v>
      </c>
      <c r="B35" s="228" t="s">
        <v>1069</v>
      </c>
      <c r="C35" s="228">
        <v>10032117</v>
      </c>
      <c r="D35" s="228" t="s">
        <v>82</v>
      </c>
      <c r="E35" s="229" t="s">
        <v>1073</v>
      </c>
      <c r="F35" s="228" t="s">
        <v>57</v>
      </c>
      <c r="G35" s="230">
        <v>115</v>
      </c>
      <c r="H35" s="225">
        <v>100</v>
      </c>
      <c r="I35" s="226">
        <v>11500</v>
      </c>
      <c r="J35" s="226">
        <f t="shared" si="0"/>
        <v>2300</v>
      </c>
      <c r="K35" s="226">
        <f t="shared" si="1"/>
        <v>13800</v>
      </c>
      <c r="L35" s="227" t="s">
        <v>8</v>
      </c>
    </row>
    <row r="36" spans="1:16" s="6" customFormat="1" ht="32.25" customHeight="1">
      <c r="A36" s="1">
        <v>17</v>
      </c>
      <c r="B36" s="228" t="s">
        <v>1074</v>
      </c>
      <c r="C36" s="228">
        <v>10032142</v>
      </c>
      <c r="D36" s="228" t="s">
        <v>82</v>
      </c>
      <c r="E36" s="229" t="s">
        <v>1078</v>
      </c>
      <c r="F36" s="228" t="s">
        <v>57</v>
      </c>
      <c r="G36" s="230">
        <v>107</v>
      </c>
      <c r="H36" s="225">
        <v>981</v>
      </c>
      <c r="I36" s="226">
        <v>104967</v>
      </c>
      <c r="J36" s="226">
        <f t="shared" si="0"/>
        <v>20993.4</v>
      </c>
      <c r="K36" s="226">
        <f t="shared" si="1"/>
        <v>125960.4</v>
      </c>
      <c r="L36" s="227" t="s">
        <v>8</v>
      </c>
      <c r="M36" s="77"/>
      <c r="N36" s="77"/>
      <c r="O36" s="77"/>
      <c r="P36" s="77"/>
    </row>
    <row r="37" spans="1:16" s="6" customFormat="1" ht="32.25" customHeight="1">
      <c r="A37" s="1">
        <v>18</v>
      </c>
      <c r="B37" s="228" t="s">
        <v>1075</v>
      </c>
      <c r="C37" s="228">
        <v>10032336</v>
      </c>
      <c r="D37" s="228" t="s">
        <v>82</v>
      </c>
      <c r="E37" s="229" t="s">
        <v>1079</v>
      </c>
      <c r="F37" s="228" t="s">
        <v>57</v>
      </c>
      <c r="G37" s="230">
        <v>10</v>
      </c>
      <c r="H37" s="225">
        <v>73</v>
      </c>
      <c r="I37" s="226">
        <v>730</v>
      </c>
      <c r="J37" s="226">
        <f t="shared" si="0"/>
        <v>146</v>
      </c>
      <c r="K37" s="226">
        <f t="shared" si="1"/>
        <v>876</v>
      </c>
      <c r="L37" s="227" t="s">
        <v>8</v>
      </c>
    </row>
    <row r="38" spans="1:16" s="6" customFormat="1" ht="32.25" customHeight="1">
      <c r="A38" s="1">
        <v>19</v>
      </c>
      <c r="B38" s="228" t="s">
        <v>1076</v>
      </c>
      <c r="C38" s="228">
        <v>10032439</v>
      </c>
      <c r="D38" s="228" t="s">
        <v>82</v>
      </c>
      <c r="E38" s="229" t="s">
        <v>1080</v>
      </c>
      <c r="F38" s="228" t="s">
        <v>57</v>
      </c>
      <c r="G38" s="230">
        <v>17</v>
      </c>
      <c r="H38" s="225">
        <v>444</v>
      </c>
      <c r="I38" s="226">
        <v>7548</v>
      </c>
      <c r="J38" s="226">
        <f t="shared" si="0"/>
        <v>1509.6</v>
      </c>
      <c r="K38" s="226">
        <f t="shared" si="1"/>
        <v>9057.6</v>
      </c>
      <c r="L38" s="227" t="s">
        <v>8</v>
      </c>
      <c r="M38" s="77"/>
      <c r="N38" s="77"/>
      <c r="O38" s="77"/>
      <c r="P38" s="77"/>
    </row>
    <row r="39" spans="1:16" s="6" customFormat="1" ht="32.25" customHeight="1">
      <c r="A39" s="1">
        <v>20</v>
      </c>
      <c r="B39" s="228" t="s">
        <v>1077</v>
      </c>
      <c r="C39" s="228">
        <v>10032455</v>
      </c>
      <c r="D39" s="228" t="s">
        <v>82</v>
      </c>
      <c r="E39" s="229" t="s">
        <v>1081</v>
      </c>
      <c r="F39" s="228" t="s">
        <v>57</v>
      </c>
      <c r="G39" s="230">
        <v>37</v>
      </c>
      <c r="H39" s="225">
        <v>3612</v>
      </c>
      <c r="I39" s="226">
        <v>133644</v>
      </c>
      <c r="J39" s="226">
        <f t="shared" si="0"/>
        <v>26728.799999999999</v>
      </c>
      <c r="K39" s="226">
        <f t="shared" si="1"/>
        <v>160372.79999999999</v>
      </c>
      <c r="L39" s="227" t="s">
        <v>8</v>
      </c>
    </row>
    <row r="40" spans="1:16" s="6" customFormat="1" ht="32.25" customHeight="1">
      <c r="A40" s="1">
        <v>21</v>
      </c>
      <c r="B40" s="228" t="s">
        <v>1082</v>
      </c>
      <c r="C40" s="228">
        <v>10052208</v>
      </c>
      <c r="D40" s="228" t="s">
        <v>82</v>
      </c>
      <c r="E40" s="229" t="s">
        <v>1083</v>
      </c>
      <c r="F40" s="228" t="s">
        <v>57</v>
      </c>
      <c r="G40" s="230">
        <v>6</v>
      </c>
      <c r="H40" s="225">
        <v>387</v>
      </c>
      <c r="I40" s="226">
        <v>2322</v>
      </c>
      <c r="J40" s="226">
        <f t="shared" si="0"/>
        <v>464.4</v>
      </c>
      <c r="K40" s="226">
        <f t="shared" si="1"/>
        <v>2786.4</v>
      </c>
      <c r="L40" s="227" t="s">
        <v>8</v>
      </c>
      <c r="M40" s="77"/>
      <c r="N40" s="77"/>
      <c r="O40" s="77"/>
      <c r="P40" s="77"/>
    </row>
    <row r="41" spans="1:16" s="6" customFormat="1" ht="32.25" customHeight="1">
      <c r="A41" s="1">
        <v>22</v>
      </c>
      <c r="B41" s="228" t="s">
        <v>1084</v>
      </c>
      <c r="C41" s="228">
        <v>10034463</v>
      </c>
      <c r="D41" s="228" t="s">
        <v>82</v>
      </c>
      <c r="E41" s="229" t="s">
        <v>1085</v>
      </c>
      <c r="F41" s="228" t="s">
        <v>57</v>
      </c>
      <c r="G41" s="230">
        <v>7</v>
      </c>
      <c r="H41" s="225">
        <v>32</v>
      </c>
      <c r="I41" s="226">
        <v>224</v>
      </c>
      <c r="J41" s="226">
        <f t="shared" si="0"/>
        <v>44.8</v>
      </c>
      <c r="K41" s="226">
        <f t="shared" si="1"/>
        <v>268.8</v>
      </c>
      <c r="L41" s="227" t="s">
        <v>8</v>
      </c>
    </row>
    <row r="42" spans="1:16" s="6" customFormat="1" ht="32.25" customHeight="1">
      <c r="A42" s="1">
        <v>23</v>
      </c>
      <c r="B42" s="228" t="s">
        <v>1086</v>
      </c>
      <c r="C42" s="228">
        <v>10029413</v>
      </c>
      <c r="D42" s="228" t="s">
        <v>82</v>
      </c>
      <c r="E42" s="229" t="s">
        <v>1088</v>
      </c>
      <c r="F42" s="228" t="s">
        <v>57</v>
      </c>
      <c r="G42" s="230">
        <v>32</v>
      </c>
      <c r="H42" s="225">
        <v>2573</v>
      </c>
      <c r="I42" s="226">
        <v>82336</v>
      </c>
      <c r="J42" s="226">
        <f t="shared" si="0"/>
        <v>16467.2</v>
      </c>
      <c r="K42" s="226">
        <f t="shared" si="1"/>
        <v>98803.199999999997</v>
      </c>
      <c r="L42" s="227" t="s">
        <v>8</v>
      </c>
      <c r="M42" s="77"/>
      <c r="N42" s="77"/>
      <c r="O42" s="77"/>
      <c r="P42" s="77"/>
    </row>
    <row r="43" spans="1:16" s="6" customFormat="1" ht="32.25" customHeight="1">
      <c r="A43" s="1">
        <v>24</v>
      </c>
      <c r="B43" s="228" t="s">
        <v>1087</v>
      </c>
      <c r="C43" s="228">
        <v>10029570</v>
      </c>
      <c r="D43" s="228" t="s">
        <v>82</v>
      </c>
      <c r="E43" s="229" t="s">
        <v>1089</v>
      </c>
      <c r="F43" s="228" t="s">
        <v>57</v>
      </c>
      <c r="G43" s="230">
        <v>8</v>
      </c>
      <c r="H43" s="225">
        <v>6428</v>
      </c>
      <c r="I43" s="226">
        <v>51424</v>
      </c>
      <c r="J43" s="226">
        <f t="shared" si="0"/>
        <v>10284.799999999999</v>
      </c>
      <c r="K43" s="226">
        <f t="shared" si="1"/>
        <v>61708.799999999996</v>
      </c>
      <c r="L43" s="227" t="s">
        <v>8</v>
      </c>
    </row>
    <row r="44" spans="1:16" s="6" customFormat="1" ht="32.25" customHeight="1">
      <c r="A44" s="1">
        <v>25</v>
      </c>
      <c r="B44" s="228" t="s">
        <v>1090</v>
      </c>
      <c r="C44" s="228">
        <v>10029693</v>
      </c>
      <c r="D44" s="228" t="s">
        <v>82</v>
      </c>
      <c r="E44" s="229" t="s">
        <v>1092</v>
      </c>
      <c r="F44" s="228" t="s">
        <v>57</v>
      </c>
      <c r="G44" s="230">
        <v>202</v>
      </c>
      <c r="H44" s="225">
        <v>1185</v>
      </c>
      <c r="I44" s="226">
        <v>239370</v>
      </c>
      <c r="J44" s="226">
        <f t="shared" si="0"/>
        <v>47874</v>
      </c>
      <c r="K44" s="226">
        <f t="shared" si="1"/>
        <v>287244</v>
      </c>
      <c r="L44" s="227" t="s">
        <v>8</v>
      </c>
      <c r="M44" s="77"/>
      <c r="N44" s="77"/>
      <c r="O44" s="77"/>
      <c r="P44" s="77"/>
    </row>
    <row r="45" spans="1:16" s="6" customFormat="1" ht="32.25" customHeight="1">
      <c r="A45" s="1">
        <v>26</v>
      </c>
      <c r="B45" s="228" t="s">
        <v>1091</v>
      </c>
      <c r="C45" s="228">
        <v>10031952</v>
      </c>
      <c r="D45" s="228" t="s">
        <v>82</v>
      </c>
      <c r="E45" s="229" t="s">
        <v>1093</v>
      </c>
      <c r="F45" s="228" t="s">
        <v>57</v>
      </c>
      <c r="G45" s="230">
        <v>4</v>
      </c>
      <c r="H45" s="225">
        <v>3300</v>
      </c>
      <c r="I45" s="226">
        <v>13200</v>
      </c>
      <c r="J45" s="226">
        <f t="shared" si="0"/>
        <v>2640</v>
      </c>
      <c r="K45" s="226">
        <f t="shared" si="1"/>
        <v>15840</v>
      </c>
      <c r="L45" s="227" t="s">
        <v>8</v>
      </c>
      <c r="M45" s="77"/>
      <c r="N45" s="77"/>
      <c r="O45" s="77"/>
      <c r="P45" s="77"/>
    </row>
    <row r="46" spans="1:16" s="6" customFormat="1" ht="32.25" customHeight="1">
      <c r="A46" s="1">
        <v>27</v>
      </c>
      <c r="B46" s="228" t="s">
        <v>1094</v>
      </c>
      <c r="C46" s="228">
        <v>10032244</v>
      </c>
      <c r="D46" s="228" t="s">
        <v>82</v>
      </c>
      <c r="E46" s="229" t="s">
        <v>1104</v>
      </c>
      <c r="F46" s="228" t="s">
        <v>57</v>
      </c>
      <c r="G46" s="230">
        <v>1</v>
      </c>
      <c r="H46" s="225">
        <v>3564</v>
      </c>
      <c r="I46" s="226">
        <v>3564</v>
      </c>
      <c r="J46" s="226">
        <f t="shared" si="0"/>
        <v>712.8</v>
      </c>
      <c r="K46" s="226">
        <f t="shared" si="1"/>
        <v>4276.8</v>
      </c>
      <c r="L46" s="227" t="s">
        <v>8</v>
      </c>
    </row>
    <row r="47" spans="1:16" s="6" customFormat="1" ht="31.5" customHeight="1">
      <c r="A47" s="1">
        <v>28</v>
      </c>
      <c r="B47" s="228" t="s">
        <v>1095</v>
      </c>
      <c r="C47" s="228">
        <v>10032361</v>
      </c>
      <c r="D47" s="228" t="s">
        <v>82</v>
      </c>
      <c r="E47" s="229" t="s">
        <v>1105</v>
      </c>
      <c r="F47" s="228" t="s">
        <v>57</v>
      </c>
      <c r="G47" s="230">
        <v>1</v>
      </c>
      <c r="H47" s="225">
        <v>284</v>
      </c>
      <c r="I47" s="226">
        <v>284</v>
      </c>
      <c r="J47" s="226">
        <f t="shared" si="0"/>
        <v>56.8</v>
      </c>
      <c r="K47" s="226">
        <f t="shared" si="1"/>
        <v>340.8</v>
      </c>
      <c r="L47" s="227" t="s">
        <v>8</v>
      </c>
    </row>
    <row r="48" spans="1:16" s="6" customFormat="1" ht="32.25" customHeight="1">
      <c r="A48" s="1">
        <v>29</v>
      </c>
      <c r="B48" s="228" t="s">
        <v>1096</v>
      </c>
      <c r="C48" s="228">
        <v>10032366</v>
      </c>
      <c r="D48" s="228" t="s">
        <v>82</v>
      </c>
      <c r="E48" s="229" t="s">
        <v>1106</v>
      </c>
      <c r="F48" s="228" t="s">
        <v>57</v>
      </c>
      <c r="G48" s="230">
        <v>4</v>
      </c>
      <c r="H48" s="225">
        <v>593</v>
      </c>
      <c r="I48" s="226">
        <v>2372</v>
      </c>
      <c r="J48" s="226">
        <f t="shared" si="0"/>
        <v>474.4</v>
      </c>
      <c r="K48" s="226">
        <f t="shared" si="1"/>
        <v>2846.4</v>
      </c>
      <c r="L48" s="227" t="s">
        <v>8</v>
      </c>
      <c r="M48" s="77"/>
      <c r="N48" s="77"/>
      <c r="O48" s="77"/>
      <c r="P48" s="77"/>
    </row>
    <row r="49" spans="1:16" s="6" customFormat="1" ht="32.25" customHeight="1">
      <c r="A49" s="1">
        <v>30</v>
      </c>
      <c r="B49" s="228" t="s">
        <v>1097</v>
      </c>
      <c r="C49" s="228">
        <v>10032377</v>
      </c>
      <c r="D49" s="228" t="s">
        <v>82</v>
      </c>
      <c r="E49" s="229" t="s">
        <v>1107</v>
      </c>
      <c r="F49" s="228" t="s">
        <v>57</v>
      </c>
      <c r="G49" s="230">
        <v>158</v>
      </c>
      <c r="H49" s="225">
        <v>3743</v>
      </c>
      <c r="I49" s="226">
        <v>591394</v>
      </c>
      <c r="J49" s="226">
        <f t="shared" si="0"/>
        <v>118278.8</v>
      </c>
      <c r="K49" s="226">
        <f t="shared" si="1"/>
        <v>709672.79999999993</v>
      </c>
      <c r="L49" s="227" t="s">
        <v>8</v>
      </c>
      <c r="M49" s="77"/>
      <c r="N49" s="77"/>
      <c r="O49" s="77"/>
      <c r="P49" s="77"/>
    </row>
    <row r="50" spans="1:16" s="6" customFormat="1" ht="32.25" customHeight="1">
      <c r="A50" s="1">
        <v>31</v>
      </c>
      <c r="B50" s="228" t="s">
        <v>1098</v>
      </c>
      <c r="C50" s="228">
        <v>10032393</v>
      </c>
      <c r="D50" s="228" t="s">
        <v>82</v>
      </c>
      <c r="E50" s="229" t="s">
        <v>83</v>
      </c>
      <c r="F50" s="228" t="s">
        <v>57</v>
      </c>
      <c r="G50" s="230">
        <v>9</v>
      </c>
      <c r="H50" s="225">
        <v>8017</v>
      </c>
      <c r="I50" s="226">
        <v>72153</v>
      </c>
      <c r="J50" s="226">
        <f t="shared" si="0"/>
        <v>14430.6</v>
      </c>
      <c r="K50" s="226">
        <f t="shared" si="1"/>
        <v>86583.599999999991</v>
      </c>
      <c r="L50" s="227" t="s">
        <v>8</v>
      </c>
    </row>
    <row r="51" spans="1:16" s="6" customFormat="1" ht="31.5" customHeight="1">
      <c r="A51" s="1">
        <v>32</v>
      </c>
      <c r="B51" s="228" t="s">
        <v>1099</v>
      </c>
      <c r="C51" s="228">
        <v>10032393</v>
      </c>
      <c r="D51" s="228" t="s">
        <v>82</v>
      </c>
      <c r="E51" s="229" t="s">
        <v>83</v>
      </c>
      <c r="F51" s="228" t="s">
        <v>57</v>
      </c>
      <c r="G51" s="230">
        <v>2</v>
      </c>
      <c r="H51" s="225">
        <v>8017</v>
      </c>
      <c r="I51" s="226">
        <v>16034</v>
      </c>
      <c r="J51" s="226">
        <f t="shared" si="0"/>
        <v>3206.8</v>
      </c>
      <c r="K51" s="226">
        <f t="shared" si="1"/>
        <v>19240.8</v>
      </c>
      <c r="L51" s="227" t="s">
        <v>8</v>
      </c>
    </row>
    <row r="52" spans="1:16" s="6" customFormat="1" ht="31.5" customHeight="1">
      <c r="A52" s="1">
        <v>33</v>
      </c>
      <c r="B52" s="228" t="s">
        <v>1100</v>
      </c>
      <c r="C52" s="228">
        <v>10032393</v>
      </c>
      <c r="D52" s="228" t="s">
        <v>82</v>
      </c>
      <c r="E52" s="229" t="s">
        <v>83</v>
      </c>
      <c r="F52" s="228" t="s">
        <v>57</v>
      </c>
      <c r="G52" s="230">
        <v>1</v>
      </c>
      <c r="H52" s="225">
        <v>8017</v>
      </c>
      <c r="I52" s="226">
        <v>8017</v>
      </c>
      <c r="J52" s="226">
        <f t="shared" si="0"/>
        <v>1603.4</v>
      </c>
      <c r="K52" s="226">
        <f t="shared" si="1"/>
        <v>9620.4</v>
      </c>
      <c r="L52" s="227" t="s">
        <v>8</v>
      </c>
    </row>
    <row r="53" spans="1:16" s="6" customFormat="1" ht="32.25" customHeight="1">
      <c r="A53" s="1">
        <v>34</v>
      </c>
      <c r="B53" s="228" t="s">
        <v>1101</v>
      </c>
      <c r="C53" s="228">
        <v>10032393</v>
      </c>
      <c r="D53" s="228" t="s">
        <v>82</v>
      </c>
      <c r="E53" s="229" t="s">
        <v>83</v>
      </c>
      <c r="F53" s="228" t="s">
        <v>57</v>
      </c>
      <c r="G53" s="230">
        <v>1</v>
      </c>
      <c r="H53" s="225">
        <v>8017</v>
      </c>
      <c r="I53" s="226">
        <v>8017</v>
      </c>
      <c r="J53" s="226">
        <f t="shared" si="0"/>
        <v>1603.4</v>
      </c>
      <c r="K53" s="226">
        <f t="shared" si="1"/>
        <v>9620.4</v>
      </c>
      <c r="L53" s="227" t="s">
        <v>8</v>
      </c>
      <c r="M53" s="77"/>
      <c r="N53" s="77"/>
      <c r="O53" s="77"/>
      <c r="P53" s="77"/>
    </row>
    <row r="54" spans="1:16" s="6" customFormat="1" ht="32.25" customHeight="1">
      <c r="A54" s="1">
        <v>35</v>
      </c>
      <c r="B54" s="228" t="s">
        <v>1102</v>
      </c>
      <c r="C54" s="228">
        <v>10032408</v>
      </c>
      <c r="D54" s="228" t="s">
        <v>82</v>
      </c>
      <c r="E54" s="229" t="s">
        <v>1108</v>
      </c>
      <c r="F54" s="228" t="s">
        <v>57</v>
      </c>
      <c r="G54" s="230">
        <v>208</v>
      </c>
      <c r="H54" s="225">
        <v>597</v>
      </c>
      <c r="I54" s="226">
        <v>124176</v>
      </c>
      <c r="J54" s="226">
        <f t="shared" si="0"/>
        <v>24835.200000000001</v>
      </c>
      <c r="K54" s="226">
        <f t="shared" si="1"/>
        <v>149011.19999999998</v>
      </c>
      <c r="L54" s="227" t="s">
        <v>8</v>
      </c>
    </row>
    <row r="55" spans="1:16" s="6" customFormat="1" ht="32.25" customHeight="1">
      <c r="A55" s="1">
        <v>36</v>
      </c>
      <c r="B55" s="228" t="s">
        <v>1103</v>
      </c>
      <c r="C55" s="228">
        <v>10032486</v>
      </c>
      <c r="D55" s="228" t="s">
        <v>82</v>
      </c>
      <c r="E55" s="229" t="s">
        <v>1109</v>
      </c>
      <c r="F55" s="228" t="s">
        <v>57</v>
      </c>
      <c r="G55" s="230">
        <v>262</v>
      </c>
      <c r="H55" s="225">
        <v>1749</v>
      </c>
      <c r="I55" s="226">
        <v>458238</v>
      </c>
      <c r="J55" s="226">
        <f t="shared" si="0"/>
        <v>91647.6</v>
      </c>
      <c r="K55" s="226">
        <f t="shared" si="1"/>
        <v>549885.6</v>
      </c>
      <c r="L55" s="227" t="s">
        <v>8</v>
      </c>
      <c r="M55" s="77"/>
      <c r="N55" s="77"/>
      <c r="O55" s="77"/>
      <c r="P55" s="77"/>
    </row>
    <row r="56" spans="1:16" s="6" customFormat="1" ht="32.25" customHeight="1">
      <c r="A56" s="1">
        <v>37</v>
      </c>
      <c r="B56" s="228" t="s">
        <v>1110</v>
      </c>
      <c r="C56" s="228">
        <v>10032553</v>
      </c>
      <c r="D56" s="228" t="s">
        <v>82</v>
      </c>
      <c r="E56" s="229" t="s">
        <v>1112</v>
      </c>
      <c r="F56" s="228" t="s">
        <v>57</v>
      </c>
      <c r="G56" s="230">
        <v>105</v>
      </c>
      <c r="H56" s="225">
        <v>1365</v>
      </c>
      <c r="I56" s="226">
        <v>143325</v>
      </c>
      <c r="J56" s="226">
        <f t="shared" si="0"/>
        <v>28665</v>
      </c>
      <c r="K56" s="226">
        <f t="shared" si="1"/>
        <v>171990</v>
      </c>
      <c r="L56" s="227" t="s">
        <v>8</v>
      </c>
    </row>
    <row r="57" spans="1:16" s="6" customFormat="1" ht="32.25" customHeight="1">
      <c r="A57" s="1">
        <v>38</v>
      </c>
      <c r="B57" s="228" t="s">
        <v>1111</v>
      </c>
      <c r="C57" s="228">
        <v>10039675</v>
      </c>
      <c r="D57" s="228" t="s">
        <v>82</v>
      </c>
      <c r="E57" s="229" t="s">
        <v>1113</v>
      </c>
      <c r="F57" s="228" t="s">
        <v>57</v>
      </c>
      <c r="G57" s="230">
        <v>97</v>
      </c>
      <c r="H57" s="225">
        <v>6381</v>
      </c>
      <c r="I57" s="226">
        <v>618957</v>
      </c>
      <c r="J57" s="226">
        <f t="shared" si="0"/>
        <v>123791.4</v>
      </c>
      <c r="K57" s="226">
        <f t="shared" si="1"/>
        <v>742748.4</v>
      </c>
      <c r="L57" s="227" t="s">
        <v>8</v>
      </c>
      <c r="M57" s="77"/>
      <c r="N57" s="77"/>
      <c r="O57" s="77"/>
      <c r="P57" s="77"/>
    </row>
    <row r="58" spans="1:16" s="6" customFormat="1" ht="32.25" customHeight="1">
      <c r="A58" s="1">
        <v>39</v>
      </c>
      <c r="B58" s="228" t="s">
        <v>1114</v>
      </c>
      <c r="C58" s="228">
        <v>10037966</v>
      </c>
      <c r="D58" s="228" t="s">
        <v>82</v>
      </c>
      <c r="E58" s="229" t="s">
        <v>1058</v>
      </c>
      <c r="F58" s="228" t="s">
        <v>57</v>
      </c>
      <c r="G58" s="230">
        <v>5</v>
      </c>
      <c r="H58" s="225">
        <v>1614</v>
      </c>
      <c r="I58" s="226">
        <v>8070</v>
      </c>
      <c r="J58" s="226">
        <f t="shared" si="0"/>
        <v>1614</v>
      </c>
      <c r="K58" s="226">
        <f t="shared" si="1"/>
        <v>9684</v>
      </c>
      <c r="L58" s="227" t="s">
        <v>8</v>
      </c>
    </row>
    <row r="59" spans="1:16" s="6" customFormat="1" ht="32.25" customHeight="1">
      <c r="A59" s="1">
        <v>40</v>
      </c>
      <c r="B59" s="228" t="s">
        <v>1115</v>
      </c>
      <c r="C59" s="228">
        <v>10038051</v>
      </c>
      <c r="D59" s="228" t="s">
        <v>82</v>
      </c>
      <c r="E59" s="229" t="s">
        <v>1128</v>
      </c>
      <c r="F59" s="228" t="s">
        <v>57</v>
      </c>
      <c r="G59" s="230">
        <v>2</v>
      </c>
      <c r="H59" s="225">
        <v>363</v>
      </c>
      <c r="I59" s="226">
        <v>726</v>
      </c>
      <c r="J59" s="226">
        <f t="shared" si="0"/>
        <v>145.19999999999999</v>
      </c>
      <c r="K59" s="226">
        <f t="shared" si="1"/>
        <v>871.19999999999993</v>
      </c>
      <c r="L59" s="227" t="s">
        <v>8</v>
      </c>
      <c r="M59" s="77"/>
      <c r="N59" s="77"/>
      <c r="O59" s="77"/>
      <c r="P59" s="77"/>
    </row>
    <row r="60" spans="1:16" s="6" customFormat="1" ht="32.25" customHeight="1">
      <c r="A60" s="1">
        <v>41</v>
      </c>
      <c r="B60" s="228" t="s">
        <v>1116</v>
      </c>
      <c r="C60" s="228">
        <v>10038277</v>
      </c>
      <c r="D60" s="228" t="s">
        <v>82</v>
      </c>
      <c r="E60" s="229" t="s">
        <v>1129</v>
      </c>
      <c r="F60" s="228" t="s">
        <v>57</v>
      </c>
      <c r="G60" s="230">
        <v>1</v>
      </c>
      <c r="H60" s="225">
        <v>1056</v>
      </c>
      <c r="I60" s="226">
        <v>1056</v>
      </c>
      <c r="J60" s="226">
        <f t="shared" si="0"/>
        <v>211.2</v>
      </c>
      <c r="K60" s="226">
        <f t="shared" si="1"/>
        <v>1267.2</v>
      </c>
      <c r="L60" s="227" t="s">
        <v>8</v>
      </c>
    </row>
    <row r="61" spans="1:16" s="6" customFormat="1" ht="32.25" customHeight="1">
      <c r="A61" s="1">
        <v>42</v>
      </c>
      <c r="B61" s="228" t="s">
        <v>1117</v>
      </c>
      <c r="C61" s="228">
        <v>10038302</v>
      </c>
      <c r="D61" s="228" t="s">
        <v>82</v>
      </c>
      <c r="E61" s="229" t="s">
        <v>1130</v>
      </c>
      <c r="F61" s="228" t="s">
        <v>57</v>
      </c>
      <c r="G61" s="230">
        <v>7</v>
      </c>
      <c r="H61" s="225">
        <v>118</v>
      </c>
      <c r="I61" s="226">
        <v>826</v>
      </c>
      <c r="J61" s="226">
        <f t="shared" si="0"/>
        <v>165.2</v>
      </c>
      <c r="K61" s="226">
        <f t="shared" si="1"/>
        <v>991.19999999999993</v>
      </c>
      <c r="L61" s="227" t="s">
        <v>8</v>
      </c>
      <c r="M61" s="77"/>
      <c r="N61" s="77"/>
      <c r="O61" s="77"/>
      <c r="P61" s="77"/>
    </row>
    <row r="62" spans="1:16" s="6" customFormat="1" ht="32.25" customHeight="1">
      <c r="A62" s="1">
        <v>43</v>
      </c>
      <c r="B62" s="228" t="s">
        <v>1118</v>
      </c>
      <c r="C62" s="228">
        <v>10038471</v>
      </c>
      <c r="D62" s="228" t="s">
        <v>82</v>
      </c>
      <c r="E62" s="229" t="s">
        <v>1131</v>
      </c>
      <c r="F62" s="228" t="s">
        <v>57</v>
      </c>
      <c r="G62" s="230">
        <v>10</v>
      </c>
      <c r="H62" s="225">
        <v>442</v>
      </c>
      <c r="I62" s="226">
        <v>4420</v>
      </c>
      <c r="J62" s="226">
        <f t="shared" si="0"/>
        <v>884</v>
      </c>
      <c r="K62" s="226">
        <f t="shared" si="1"/>
        <v>5304</v>
      </c>
      <c r="L62" s="227" t="s">
        <v>8</v>
      </c>
    </row>
    <row r="63" spans="1:16" s="6" customFormat="1" ht="32.25" customHeight="1">
      <c r="A63" s="1">
        <v>44</v>
      </c>
      <c r="B63" s="228" t="s">
        <v>1119</v>
      </c>
      <c r="C63" s="228">
        <v>10038612</v>
      </c>
      <c r="D63" s="228" t="s">
        <v>82</v>
      </c>
      <c r="E63" s="229" t="s">
        <v>1132</v>
      </c>
      <c r="F63" s="228" t="s">
        <v>57</v>
      </c>
      <c r="G63" s="230">
        <v>11</v>
      </c>
      <c r="H63" s="225">
        <v>1153</v>
      </c>
      <c r="I63" s="226">
        <v>12683</v>
      </c>
      <c r="J63" s="226">
        <f t="shared" si="0"/>
        <v>2536.6</v>
      </c>
      <c r="K63" s="226">
        <f t="shared" si="1"/>
        <v>15219.599999999999</v>
      </c>
      <c r="L63" s="227" t="s">
        <v>8</v>
      </c>
      <c r="M63" s="77"/>
      <c r="N63" s="77"/>
      <c r="O63" s="77"/>
      <c r="P63" s="77"/>
    </row>
    <row r="64" spans="1:16" s="6" customFormat="1" ht="32.25" customHeight="1">
      <c r="A64" s="1">
        <v>45</v>
      </c>
      <c r="B64" s="228" t="s">
        <v>1120</v>
      </c>
      <c r="C64" s="228">
        <v>10038890</v>
      </c>
      <c r="D64" s="228" t="s">
        <v>82</v>
      </c>
      <c r="E64" s="229" t="s">
        <v>1133</v>
      </c>
      <c r="F64" s="228" t="s">
        <v>57</v>
      </c>
      <c r="G64" s="230">
        <v>34</v>
      </c>
      <c r="H64" s="225">
        <v>1720</v>
      </c>
      <c r="I64" s="226">
        <v>58480</v>
      </c>
      <c r="J64" s="226">
        <f t="shared" si="0"/>
        <v>11696</v>
      </c>
      <c r="K64" s="226">
        <f t="shared" si="1"/>
        <v>70176</v>
      </c>
      <c r="L64" s="227" t="s">
        <v>8</v>
      </c>
    </row>
    <row r="65" spans="1:16" s="6" customFormat="1" ht="31.5" customHeight="1">
      <c r="A65" s="1">
        <v>46</v>
      </c>
      <c r="B65" s="228" t="s">
        <v>1121</v>
      </c>
      <c r="C65" s="228">
        <v>10038909</v>
      </c>
      <c r="D65" s="228" t="s">
        <v>82</v>
      </c>
      <c r="E65" s="229" t="s">
        <v>1134</v>
      </c>
      <c r="F65" s="228" t="s">
        <v>57</v>
      </c>
      <c r="G65" s="230">
        <v>27</v>
      </c>
      <c r="H65" s="225">
        <v>4212</v>
      </c>
      <c r="I65" s="226">
        <v>113724</v>
      </c>
      <c r="J65" s="226">
        <f t="shared" si="0"/>
        <v>22744.799999999999</v>
      </c>
      <c r="K65" s="226">
        <f t="shared" si="1"/>
        <v>136468.79999999999</v>
      </c>
      <c r="L65" s="227" t="s">
        <v>8</v>
      </c>
    </row>
    <row r="66" spans="1:16" s="6" customFormat="1" ht="32.25" customHeight="1">
      <c r="A66" s="1">
        <v>47</v>
      </c>
      <c r="B66" s="228" t="s">
        <v>1122</v>
      </c>
      <c r="C66" s="228">
        <v>10039011</v>
      </c>
      <c r="D66" s="228" t="s">
        <v>82</v>
      </c>
      <c r="E66" s="229" t="s">
        <v>1135</v>
      </c>
      <c r="F66" s="228" t="s">
        <v>57</v>
      </c>
      <c r="G66" s="230">
        <v>49</v>
      </c>
      <c r="H66" s="225">
        <v>16440</v>
      </c>
      <c r="I66" s="226">
        <v>805560</v>
      </c>
      <c r="J66" s="226">
        <f t="shared" si="0"/>
        <v>161112</v>
      </c>
      <c r="K66" s="226">
        <f t="shared" si="1"/>
        <v>966672</v>
      </c>
      <c r="L66" s="227" t="s">
        <v>8</v>
      </c>
      <c r="M66" s="77"/>
      <c r="N66" s="77"/>
      <c r="O66" s="77"/>
      <c r="P66" s="77"/>
    </row>
    <row r="67" spans="1:16" s="6" customFormat="1" ht="32.25" customHeight="1">
      <c r="A67" s="1">
        <v>48</v>
      </c>
      <c r="B67" s="228" t="s">
        <v>1123</v>
      </c>
      <c r="C67" s="228">
        <v>10039017</v>
      </c>
      <c r="D67" s="228" t="s">
        <v>82</v>
      </c>
      <c r="E67" s="229" t="s">
        <v>1136</v>
      </c>
      <c r="F67" s="228" t="s">
        <v>57</v>
      </c>
      <c r="G67" s="230">
        <v>24</v>
      </c>
      <c r="H67" s="225">
        <v>15632</v>
      </c>
      <c r="I67" s="226">
        <v>375168</v>
      </c>
      <c r="J67" s="226">
        <f t="shared" si="0"/>
        <v>75033.600000000006</v>
      </c>
      <c r="K67" s="226">
        <f t="shared" si="1"/>
        <v>450201.59999999998</v>
      </c>
      <c r="L67" s="227" t="s">
        <v>8</v>
      </c>
      <c r="M67" s="77"/>
      <c r="N67" s="77"/>
      <c r="O67" s="77"/>
      <c r="P67" s="77"/>
    </row>
    <row r="68" spans="1:16" s="6" customFormat="1" ht="32.25" customHeight="1">
      <c r="A68" s="1">
        <v>49</v>
      </c>
      <c r="B68" s="228" t="s">
        <v>1124</v>
      </c>
      <c r="C68" s="228">
        <v>10039229</v>
      </c>
      <c r="D68" s="228" t="s">
        <v>82</v>
      </c>
      <c r="E68" s="229" t="s">
        <v>1137</v>
      </c>
      <c r="F68" s="228" t="s">
        <v>57</v>
      </c>
      <c r="G68" s="230">
        <v>383</v>
      </c>
      <c r="H68" s="225">
        <v>2565</v>
      </c>
      <c r="I68" s="226">
        <v>982395</v>
      </c>
      <c r="J68" s="226">
        <f t="shared" si="0"/>
        <v>196479</v>
      </c>
      <c r="K68" s="226">
        <f t="shared" si="1"/>
        <v>1178874</v>
      </c>
      <c r="L68" s="227" t="s">
        <v>8</v>
      </c>
    </row>
    <row r="69" spans="1:16" s="6" customFormat="1" ht="31.5" customHeight="1">
      <c r="A69" s="1">
        <v>50</v>
      </c>
      <c r="B69" s="228" t="s">
        <v>1125</v>
      </c>
      <c r="C69" s="228">
        <v>10042947</v>
      </c>
      <c r="D69" s="228" t="s">
        <v>82</v>
      </c>
      <c r="E69" s="229" t="s">
        <v>1138</v>
      </c>
      <c r="F69" s="228" t="s">
        <v>57</v>
      </c>
      <c r="G69" s="230">
        <v>9</v>
      </c>
      <c r="H69" s="225">
        <v>2201</v>
      </c>
      <c r="I69" s="226">
        <v>19809</v>
      </c>
      <c r="J69" s="226">
        <f t="shared" si="0"/>
        <v>3961.8</v>
      </c>
      <c r="K69" s="226">
        <f t="shared" si="1"/>
        <v>23770.799999999999</v>
      </c>
      <c r="L69" s="227" t="s">
        <v>8</v>
      </c>
    </row>
    <row r="70" spans="1:16" s="6" customFormat="1" ht="31.5" customHeight="1">
      <c r="A70" s="1">
        <v>51</v>
      </c>
      <c r="B70" s="228" t="s">
        <v>1126</v>
      </c>
      <c r="C70" s="228">
        <v>10043643</v>
      </c>
      <c r="D70" s="228" t="s">
        <v>82</v>
      </c>
      <c r="E70" s="229" t="s">
        <v>1139</v>
      </c>
      <c r="F70" s="228" t="s">
        <v>57</v>
      </c>
      <c r="G70" s="230">
        <v>56</v>
      </c>
      <c r="H70" s="225">
        <v>21251</v>
      </c>
      <c r="I70" s="226">
        <v>1190056</v>
      </c>
      <c r="J70" s="226">
        <f t="shared" si="0"/>
        <v>238011.2</v>
      </c>
      <c r="K70" s="226">
        <f t="shared" si="1"/>
        <v>1428067.2</v>
      </c>
      <c r="L70" s="227" t="s">
        <v>8</v>
      </c>
    </row>
    <row r="71" spans="1:16" s="6" customFormat="1" ht="32.25" customHeight="1">
      <c r="A71" s="1">
        <v>52</v>
      </c>
      <c r="B71" s="228" t="s">
        <v>1127</v>
      </c>
      <c r="C71" s="228">
        <v>10044072</v>
      </c>
      <c r="D71" s="228" t="s">
        <v>82</v>
      </c>
      <c r="E71" s="229" t="s">
        <v>1140</v>
      </c>
      <c r="F71" s="228" t="s">
        <v>57</v>
      </c>
      <c r="G71" s="230">
        <v>2</v>
      </c>
      <c r="H71" s="225">
        <v>766</v>
      </c>
      <c r="I71" s="226">
        <v>1532</v>
      </c>
      <c r="J71" s="226">
        <f t="shared" si="0"/>
        <v>306.39999999999998</v>
      </c>
      <c r="K71" s="226">
        <f t="shared" si="1"/>
        <v>1838.3999999999999</v>
      </c>
      <c r="L71" s="227" t="s">
        <v>8</v>
      </c>
      <c r="M71" s="77"/>
      <c r="N71" s="77"/>
      <c r="O71" s="77"/>
      <c r="P71" s="77"/>
    </row>
    <row r="72" spans="1:16" s="6" customFormat="1" ht="32.25" customHeight="1">
      <c r="A72" s="1">
        <v>53</v>
      </c>
      <c r="B72" s="228" t="s">
        <v>1141</v>
      </c>
      <c r="C72" s="228">
        <v>10044137</v>
      </c>
      <c r="D72" s="228" t="s">
        <v>82</v>
      </c>
      <c r="E72" s="229" t="s">
        <v>1144</v>
      </c>
      <c r="F72" s="228" t="s">
        <v>57</v>
      </c>
      <c r="G72" s="230">
        <v>41</v>
      </c>
      <c r="H72" s="225">
        <v>16362</v>
      </c>
      <c r="I72" s="226">
        <v>670842</v>
      </c>
      <c r="J72" s="226">
        <f t="shared" si="0"/>
        <v>134168.4</v>
      </c>
      <c r="K72" s="226">
        <f t="shared" si="1"/>
        <v>805010.4</v>
      </c>
      <c r="L72" s="227" t="s">
        <v>8</v>
      </c>
    </row>
    <row r="73" spans="1:16" s="6" customFormat="1" ht="32.25" customHeight="1">
      <c r="A73" s="1">
        <v>54</v>
      </c>
      <c r="B73" s="228" t="s">
        <v>1142</v>
      </c>
      <c r="C73" s="228">
        <v>10044599</v>
      </c>
      <c r="D73" s="228" t="s">
        <v>82</v>
      </c>
      <c r="E73" s="229" t="s">
        <v>1145</v>
      </c>
      <c r="F73" s="228" t="s">
        <v>57</v>
      </c>
      <c r="G73" s="230">
        <v>144</v>
      </c>
      <c r="H73" s="225">
        <v>13108</v>
      </c>
      <c r="I73" s="226">
        <v>1887552</v>
      </c>
      <c r="J73" s="226">
        <f t="shared" si="0"/>
        <v>377510.40000000002</v>
      </c>
      <c r="K73" s="226">
        <f t="shared" si="1"/>
        <v>2265062.3999999999</v>
      </c>
      <c r="L73" s="227" t="s">
        <v>8</v>
      </c>
      <c r="M73" s="77"/>
      <c r="N73" s="77"/>
      <c r="O73" s="77"/>
      <c r="P73" s="77"/>
    </row>
    <row r="74" spans="1:16" s="6" customFormat="1" ht="32.25" customHeight="1">
      <c r="A74" s="1">
        <v>55</v>
      </c>
      <c r="B74" s="228" t="s">
        <v>1143</v>
      </c>
      <c r="C74" s="228">
        <v>10066203</v>
      </c>
      <c r="D74" s="228" t="s">
        <v>82</v>
      </c>
      <c r="E74" s="229" t="s">
        <v>1146</v>
      </c>
      <c r="F74" s="228" t="s">
        <v>57</v>
      </c>
      <c r="G74" s="230">
        <v>1</v>
      </c>
      <c r="H74" s="225">
        <v>15475</v>
      </c>
      <c r="I74" s="226">
        <v>15475</v>
      </c>
      <c r="J74" s="226">
        <f t="shared" si="0"/>
        <v>3095</v>
      </c>
      <c r="K74" s="226">
        <f t="shared" si="1"/>
        <v>18570</v>
      </c>
      <c r="L74" s="227" t="s">
        <v>8</v>
      </c>
    </row>
    <row r="75" spans="1:16" s="6" customFormat="1" ht="32.25" customHeight="1">
      <c r="A75" s="1">
        <v>56</v>
      </c>
      <c r="B75" s="228" t="s">
        <v>1147</v>
      </c>
      <c r="C75" s="228">
        <v>10032800</v>
      </c>
      <c r="D75" s="228" t="s">
        <v>82</v>
      </c>
      <c r="E75" s="229" t="s">
        <v>1148</v>
      </c>
      <c r="F75" s="228" t="s">
        <v>57</v>
      </c>
      <c r="G75" s="230">
        <v>63</v>
      </c>
      <c r="H75" s="225">
        <v>3622</v>
      </c>
      <c r="I75" s="226">
        <v>228186</v>
      </c>
      <c r="J75" s="226">
        <f t="shared" si="0"/>
        <v>45637.2</v>
      </c>
      <c r="K75" s="226">
        <f t="shared" si="1"/>
        <v>273823.2</v>
      </c>
      <c r="L75" s="227" t="s">
        <v>8</v>
      </c>
      <c r="M75" s="77"/>
      <c r="N75" s="77"/>
      <c r="O75" s="77"/>
      <c r="P75" s="77"/>
    </row>
    <row r="76" spans="1:16" s="6" customFormat="1" ht="32.25" customHeight="1">
      <c r="A76" s="1">
        <v>57</v>
      </c>
      <c r="B76" s="228" t="s">
        <v>1149</v>
      </c>
      <c r="C76" s="228">
        <v>10034137</v>
      </c>
      <c r="D76" s="228" t="s">
        <v>82</v>
      </c>
      <c r="E76" s="229" t="s">
        <v>1150</v>
      </c>
      <c r="F76" s="228" t="s">
        <v>57</v>
      </c>
      <c r="G76" s="230">
        <v>4</v>
      </c>
      <c r="H76" s="225">
        <v>3031</v>
      </c>
      <c r="I76" s="226">
        <v>12124</v>
      </c>
      <c r="J76" s="226">
        <f t="shared" si="0"/>
        <v>2424.8000000000002</v>
      </c>
      <c r="K76" s="226">
        <f t="shared" si="1"/>
        <v>14548.8</v>
      </c>
      <c r="L76" s="227" t="s">
        <v>8</v>
      </c>
    </row>
    <row r="77" spans="1:16" s="6" customFormat="1" ht="32.25" customHeight="1">
      <c r="A77" s="1">
        <v>58</v>
      </c>
      <c r="B77" s="228" t="s">
        <v>1151</v>
      </c>
      <c r="C77" s="228">
        <v>10034498</v>
      </c>
      <c r="D77" s="228" t="s">
        <v>82</v>
      </c>
      <c r="E77" s="229" t="s">
        <v>1153</v>
      </c>
      <c r="F77" s="228" t="s">
        <v>57</v>
      </c>
      <c r="G77" s="230">
        <v>1</v>
      </c>
      <c r="H77" s="225">
        <v>47210</v>
      </c>
      <c r="I77" s="226">
        <v>47210</v>
      </c>
      <c r="J77" s="226">
        <f t="shared" si="0"/>
        <v>9442</v>
      </c>
      <c r="K77" s="226">
        <f t="shared" si="1"/>
        <v>56652</v>
      </c>
      <c r="L77" s="227" t="s">
        <v>8</v>
      </c>
      <c r="M77" s="77"/>
      <c r="N77" s="77"/>
      <c r="O77" s="77"/>
      <c r="P77" s="77"/>
    </row>
    <row r="78" spans="1:16" s="6" customFormat="1" ht="32.25" customHeight="1">
      <c r="A78" s="1">
        <v>59</v>
      </c>
      <c r="B78" s="228" t="s">
        <v>1152</v>
      </c>
      <c r="C78" s="228">
        <v>10034742</v>
      </c>
      <c r="D78" s="228" t="s">
        <v>82</v>
      </c>
      <c r="E78" s="229" t="s">
        <v>1154</v>
      </c>
      <c r="F78" s="228" t="s">
        <v>57</v>
      </c>
      <c r="G78" s="230">
        <v>1</v>
      </c>
      <c r="H78" s="225">
        <v>49226</v>
      </c>
      <c r="I78" s="226">
        <v>49226</v>
      </c>
      <c r="J78" s="226">
        <f t="shared" si="0"/>
        <v>9845.2000000000007</v>
      </c>
      <c r="K78" s="226">
        <f t="shared" si="1"/>
        <v>59071.199999999997</v>
      </c>
      <c r="L78" s="227" t="s">
        <v>8</v>
      </c>
    </row>
    <row r="79" spans="1:16" s="6" customFormat="1" ht="31.5" customHeight="1">
      <c r="A79" s="1">
        <v>60</v>
      </c>
      <c r="B79" s="228" t="s">
        <v>1155</v>
      </c>
      <c r="C79" s="228">
        <v>10034760</v>
      </c>
      <c r="D79" s="228" t="s">
        <v>82</v>
      </c>
      <c r="E79" s="229" t="s">
        <v>1159</v>
      </c>
      <c r="F79" s="228" t="s">
        <v>57</v>
      </c>
      <c r="G79" s="230">
        <v>1</v>
      </c>
      <c r="H79" s="225">
        <v>16037</v>
      </c>
      <c r="I79" s="226">
        <v>16037</v>
      </c>
      <c r="J79" s="226">
        <f t="shared" si="0"/>
        <v>3207.4</v>
      </c>
      <c r="K79" s="226">
        <f t="shared" si="1"/>
        <v>19244.399999999998</v>
      </c>
      <c r="L79" s="227" t="s">
        <v>8</v>
      </c>
    </row>
    <row r="80" spans="1:16" s="6" customFormat="1" ht="32.25" customHeight="1">
      <c r="A80" s="1">
        <v>61</v>
      </c>
      <c r="B80" s="228" t="s">
        <v>1156</v>
      </c>
      <c r="C80" s="228">
        <v>10034766</v>
      </c>
      <c r="D80" s="228" t="s">
        <v>82</v>
      </c>
      <c r="E80" s="229" t="s">
        <v>1160</v>
      </c>
      <c r="F80" s="228" t="s">
        <v>57</v>
      </c>
      <c r="G80" s="230">
        <v>21</v>
      </c>
      <c r="H80" s="225">
        <v>30208</v>
      </c>
      <c r="I80" s="226">
        <v>634368</v>
      </c>
      <c r="J80" s="226">
        <f t="shared" si="0"/>
        <v>126873.60000000001</v>
      </c>
      <c r="K80" s="226">
        <f t="shared" si="1"/>
        <v>761241.59999999998</v>
      </c>
      <c r="L80" s="227" t="s">
        <v>8</v>
      </c>
      <c r="M80" s="77"/>
      <c r="N80" s="77"/>
      <c r="O80" s="77"/>
      <c r="P80" s="77"/>
    </row>
    <row r="81" spans="1:16" s="6" customFormat="1" ht="32.25" customHeight="1">
      <c r="A81" s="1">
        <v>62</v>
      </c>
      <c r="B81" s="228" t="s">
        <v>1157</v>
      </c>
      <c r="C81" s="228">
        <v>10034772</v>
      </c>
      <c r="D81" s="228" t="s">
        <v>82</v>
      </c>
      <c r="E81" s="229" t="s">
        <v>1161</v>
      </c>
      <c r="F81" s="228" t="s">
        <v>57</v>
      </c>
      <c r="G81" s="230">
        <v>5</v>
      </c>
      <c r="H81" s="225">
        <v>45901</v>
      </c>
      <c r="I81" s="226">
        <v>229505</v>
      </c>
      <c r="J81" s="226">
        <f t="shared" si="0"/>
        <v>45901</v>
      </c>
      <c r="K81" s="226">
        <f t="shared" si="1"/>
        <v>275406</v>
      </c>
      <c r="L81" s="227" t="s">
        <v>8</v>
      </c>
      <c r="M81" s="77"/>
      <c r="N81" s="77"/>
      <c r="O81" s="77"/>
      <c r="P81" s="77"/>
    </row>
    <row r="82" spans="1:16" s="6" customFormat="1" ht="32.25" customHeight="1">
      <c r="A82" s="1">
        <v>63</v>
      </c>
      <c r="B82" s="228" t="s">
        <v>1158</v>
      </c>
      <c r="C82" s="228">
        <v>10034894</v>
      </c>
      <c r="D82" s="228" t="s">
        <v>82</v>
      </c>
      <c r="E82" s="229" t="s">
        <v>1162</v>
      </c>
      <c r="F82" s="228" t="s">
        <v>57</v>
      </c>
      <c r="G82" s="230">
        <v>2</v>
      </c>
      <c r="H82" s="225">
        <v>94084</v>
      </c>
      <c r="I82" s="226">
        <v>188168</v>
      </c>
      <c r="J82" s="226">
        <f t="shared" si="0"/>
        <v>37633.599999999999</v>
      </c>
      <c r="K82" s="226">
        <f t="shared" si="1"/>
        <v>225801.60000000001</v>
      </c>
      <c r="L82" s="227" t="s">
        <v>8</v>
      </c>
    </row>
    <row r="83" spans="1:16" s="6" customFormat="1" ht="31.5" customHeight="1">
      <c r="A83" s="1">
        <v>64</v>
      </c>
      <c r="B83" s="228" t="s">
        <v>1163</v>
      </c>
      <c r="C83" s="228">
        <v>10035047</v>
      </c>
      <c r="D83" s="228" t="s">
        <v>82</v>
      </c>
      <c r="E83" s="229" t="s">
        <v>1170</v>
      </c>
      <c r="F83" s="228" t="s">
        <v>57</v>
      </c>
      <c r="G83" s="230">
        <v>3</v>
      </c>
      <c r="H83" s="225">
        <v>56524</v>
      </c>
      <c r="I83" s="226">
        <v>169572</v>
      </c>
      <c r="J83" s="226">
        <f t="shared" si="0"/>
        <v>33914.400000000001</v>
      </c>
      <c r="K83" s="226">
        <f t="shared" si="1"/>
        <v>203486.4</v>
      </c>
      <c r="L83" s="227" t="s">
        <v>8</v>
      </c>
    </row>
    <row r="84" spans="1:16" s="6" customFormat="1" ht="32.25" customHeight="1">
      <c r="A84" s="1">
        <v>65</v>
      </c>
      <c r="B84" s="228" t="s">
        <v>1164</v>
      </c>
      <c r="C84" s="228">
        <v>10035052</v>
      </c>
      <c r="D84" s="228" t="s">
        <v>82</v>
      </c>
      <c r="E84" s="229" t="s">
        <v>1171</v>
      </c>
      <c r="F84" s="228" t="s">
        <v>57</v>
      </c>
      <c r="G84" s="230">
        <v>1</v>
      </c>
      <c r="H84" s="225">
        <v>41240</v>
      </c>
      <c r="I84" s="226">
        <v>41240</v>
      </c>
      <c r="J84" s="226">
        <f t="shared" si="0"/>
        <v>8248</v>
      </c>
      <c r="K84" s="226">
        <f t="shared" si="1"/>
        <v>49488</v>
      </c>
      <c r="L84" s="227" t="s">
        <v>8</v>
      </c>
    </row>
    <row r="85" spans="1:16" s="6" customFormat="1" ht="31.5" customHeight="1">
      <c r="A85" s="1">
        <v>66</v>
      </c>
      <c r="B85" s="228" t="s">
        <v>1165</v>
      </c>
      <c r="C85" s="228">
        <v>10035065</v>
      </c>
      <c r="D85" s="228" t="s">
        <v>82</v>
      </c>
      <c r="E85" s="229" t="s">
        <v>1172</v>
      </c>
      <c r="F85" s="228" t="s">
        <v>57</v>
      </c>
      <c r="G85" s="230">
        <v>5</v>
      </c>
      <c r="H85" s="225">
        <v>47933</v>
      </c>
      <c r="I85" s="226">
        <v>239665</v>
      </c>
      <c r="J85" s="226">
        <f t="shared" ref="J85:J125" si="2">ROUND(I85*0.2,2)</f>
        <v>47933</v>
      </c>
      <c r="K85" s="226">
        <f t="shared" ref="K85:K125" si="3">I85*1.2</f>
        <v>287598</v>
      </c>
      <c r="L85" s="227" t="s">
        <v>8</v>
      </c>
    </row>
    <row r="86" spans="1:16" s="6" customFormat="1" ht="32.25" customHeight="1">
      <c r="A86" s="1">
        <v>67</v>
      </c>
      <c r="B86" s="228" t="s">
        <v>1166</v>
      </c>
      <c r="C86" s="228">
        <v>10035083</v>
      </c>
      <c r="D86" s="228" t="s">
        <v>82</v>
      </c>
      <c r="E86" s="229" t="s">
        <v>1173</v>
      </c>
      <c r="F86" s="228" t="s">
        <v>57</v>
      </c>
      <c r="G86" s="230">
        <v>2</v>
      </c>
      <c r="H86" s="225">
        <v>4380</v>
      </c>
      <c r="I86" s="226">
        <v>8760</v>
      </c>
      <c r="J86" s="226">
        <f t="shared" si="2"/>
        <v>1752</v>
      </c>
      <c r="K86" s="226">
        <f t="shared" si="3"/>
        <v>10512</v>
      </c>
      <c r="L86" s="227" t="s">
        <v>8</v>
      </c>
      <c r="M86" s="77"/>
      <c r="N86" s="77"/>
      <c r="O86" s="77"/>
      <c r="P86" s="77"/>
    </row>
    <row r="87" spans="1:16" s="6" customFormat="1" ht="32.25" customHeight="1">
      <c r="A87" s="1">
        <v>68</v>
      </c>
      <c r="B87" s="228" t="s">
        <v>1167</v>
      </c>
      <c r="C87" s="228">
        <v>10035237</v>
      </c>
      <c r="D87" s="228" t="s">
        <v>82</v>
      </c>
      <c r="E87" s="229" t="s">
        <v>1174</v>
      </c>
      <c r="F87" s="228" t="s">
        <v>57</v>
      </c>
      <c r="G87" s="230">
        <v>3</v>
      </c>
      <c r="H87" s="225">
        <v>6263</v>
      </c>
      <c r="I87" s="226">
        <v>18789</v>
      </c>
      <c r="J87" s="226">
        <f t="shared" si="2"/>
        <v>3757.8</v>
      </c>
      <c r="K87" s="226">
        <f t="shared" si="3"/>
        <v>22546.799999999999</v>
      </c>
      <c r="L87" s="227" t="s">
        <v>8</v>
      </c>
    </row>
    <row r="88" spans="1:16" s="6" customFormat="1" ht="32.25" customHeight="1">
      <c r="A88" s="1">
        <v>69</v>
      </c>
      <c r="B88" s="228" t="s">
        <v>1168</v>
      </c>
      <c r="C88" s="228">
        <v>10035290</v>
      </c>
      <c r="D88" s="228" t="s">
        <v>82</v>
      </c>
      <c r="E88" s="229" t="s">
        <v>1175</v>
      </c>
      <c r="F88" s="228" t="s">
        <v>57</v>
      </c>
      <c r="G88" s="230">
        <v>7</v>
      </c>
      <c r="H88" s="225">
        <v>3273</v>
      </c>
      <c r="I88" s="226">
        <v>22911</v>
      </c>
      <c r="J88" s="226">
        <f t="shared" si="2"/>
        <v>4582.2</v>
      </c>
      <c r="K88" s="226">
        <f t="shared" si="3"/>
        <v>27493.200000000001</v>
      </c>
      <c r="L88" s="227" t="s">
        <v>8</v>
      </c>
      <c r="M88" s="77"/>
      <c r="N88" s="77"/>
      <c r="O88" s="77"/>
      <c r="P88" s="77"/>
    </row>
    <row r="89" spans="1:16" s="6" customFormat="1" ht="32.25" customHeight="1">
      <c r="A89" s="1">
        <v>70</v>
      </c>
      <c r="B89" s="228" t="s">
        <v>1169</v>
      </c>
      <c r="C89" s="228">
        <v>10035364</v>
      </c>
      <c r="D89" s="228" t="s">
        <v>82</v>
      </c>
      <c r="E89" s="229" t="s">
        <v>1176</v>
      </c>
      <c r="F89" s="228" t="s">
        <v>57</v>
      </c>
      <c r="G89" s="230">
        <v>2</v>
      </c>
      <c r="H89" s="225">
        <v>35205</v>
      </c>
      <c r="I89" s="226">
        <v>70410</v>
      </c>
      <c r="J89" s="226">
        <f t="shared" si="2"/>
        <v>14082</v>
      </c>
      <c r="K89" s="226">
        <f t="shared" si="3"/>
        <v>84492</v>
      </c>
      <c r="L89" s="227" t="s">
        <v>8</v>
      </c>
    </row>
    <row r="90" spans="1:16" s="6" customFormat="1" ht="32.25" customHeight="1">
      <c r="A90" s="1">
        <v>71</v>
      </c>
      <c r="B90" s="228" t="s">
        <v>1177</v>
      </c>
      <c r="C90" s="228">
        <v>10035583</v>
      </c>
      <c r="D90" s="228" t="s">
        <v>82</v>
      </c>
      <c r="E90" s="229" t="s">
        <v>1178</v>
      </c>
      <c r="F90" s="228" t="s">
        <v>57</v>
      </c>
      <c r="G90" s="230">
        <v>3</v>
      </c>
      <c r="H90" s="225">
        <v>15728</v>
      </c>
      <c r="I90" s="226">
        <v>47184</v>
      </c>
      <c r="J90" s="226">
        <f t="shared" si="2"/>
        <v>9436.7999999999993</v>
      </c>
      <c r="K90" s="226">
        <f t="shared" si="3"/>
        <v>56620.799999999996</v>
      </c>
      <c r="L90" s="227" t="s">
        <v>8</v>
      </c>
      <c r="M90" s="77"/>
      <c r="N90" s="77"/>
      <c r="O90" s="77"/>
      <c r="P90" s="77"/>
    </row>
    <row r="91" spans="1:16" s="6" customFormat="1" ht="32.25" customHeight="1">
      <c r="A91" s="1">
        <v>72</v>
      </c>
      <c r="B91" s="228" t="s">
        <v>1179</v>
      </c>
      <c r="C91" s="228">
        <v>10035661</v>
      </c>
      <c r="D91" s="228" t="s">
        <v>82</v>
      </c>
      <c r="E91" s="229" t="s">
        <v>1197</v>
      </c>
      <c r="F91" s="228" t="s">
        <v>57</v>
      </c>
      <c r="G91" s="230">
        <v>4</v>
      </c>
      <c r="H91" s="225">
        <v>12638</v>
      </c>
      <c r="I91" s="226">
        <v>50552</v>
      </c>
      <c r="J91" s="226">
        <f t="shared" si="2"/>
        <v>10110.4</v>
      </c>
      <c r="K91" s="226">
        <f t="shared" si="3"/>
        <v>60662.399999999994</v>
      </c>
      <c r="L91" s="227" t="s">
        <v>8</v>
      </c>
    </row>
    <row r="92" spans="1:16" s="6" customFormat="1" ht="32.25" customHeight="1">
      <c r="A92" s="1">
        <v>73</v>
      </c>
      <c r="B92" s="228" t="s">
        <v>1180</v>
      </c>
      <c r="C92" s="228">
        <v>10035776</v>
      </c>
      <c r="D92" s="228" t="s">
        <v>82</v>
      </c>
      <c r="E92" s="229" t="s">
        <v>1198</v>
      </c>
      <c r="F92" s="228" t="s">
        <v>57</v>
      </c>
      <c r="G92" s="230">
        <v>1</v>
      </c>
      <c r="H92" s="225">
        <v>15275</v>
      </c>
      <c r="I92" s="226">
        <v>15275</v>
      </c>
      <c r="J92" s="226">
        <f t="shared" si="2"/>
        <v>3055</v>
      </c>
      <c r="K92" s="226">
        <f t="shared" si="3"/>
        <v>18330</v>
      </c>
      <c r="L92" s="227" t="s">
        <v>8</v>
      </c>
      <c r="M92" s="77"/>
      <c r="N92" s="77"/>
      <c r="O92" s="77"/>
      <c r="P92" s="77"/>
    </row>
    <row r="93" spans="1:16" s="6" customFormat="1" ht="32.25" customHeight="1">
      <c r="A93" s="1">
        <v>74</v>
      </c>
      <c r="B93" s="228" t="s">
        <v>1181</v>
      </c>
      <c r="C93" s="228">
        <v>10036623</v>
      </c>
      <c r="D93" s="228" t="s">
        <v>82</v>
      </c>
      <c r="E93" s="229" t="s">
        <v>1199</v>
      </c>
      <c r="F93" s="228" t="s">
        <v>57</v>
      </c>
      <c r="G93" s="230">
        <v>1</v>
      </c>
      <c r="H93" s="225">
        <v>15525</v>
      </c>
      <c r="I93" s="226">
        <v>15525</v>
      </c>
      <c r="J93" s="226">
        <f t="shared" si="2"/>
        <v>3105</v>
      </c>
      <c r="K93" s="226">
        <f t="shared" si="3"/>
        <v>18630</v>
      </c>
      <c r="L93" s="227" t="s">
        <v>8</v>
      </c>
    </row>
    <row r="94" spans="1:16" s="6" customFormat="1" ht="31.5" customHeight="1">
      <c r="A94" s="1">
        <v>75</v>
      </c>
      <c r="B94" s="228" t="s">
        <v>1182</v>
      </c>
      <c r="C94" s="228">
        <v>10036642</v>
      </c>
      <c r="D94" s="228" t="s">
        <v>82</v>
      </c>
      <c r="E94" s="229" t="s">
        <v>1200</v>
      </c>
      <c r="F94" s="228" t="s">
        <v>57</v>
      </c>
      <c r="G94" s="230">
        <v>1</v>
      </c>
      <c r="H94" s="225">
        <v>15925</v>
      </c>
      <c r="I94" s="226">
        <v>15925</v>
      </c>
      <c r="J94" s="226">
        <f t="shared" si="2"/>
        <v>3185</v>
      </c>
      <c r="K94" s="226">
        <f t="shared" si="3"/>
        <v>19110</v>
      </c>
      <c r="L94" s="227" t="s">
        <v>8</v>
      </c>
    </row>
    <row r="95" spans="1:16" s="6" customFormat="1" ht="32.25" customHeight="1">
      <c r="A95" s="1">
        <v>76</v>
      </c>
      <c r="B95" s="228" t="s">
        <v>1183</v>
      </c>
      <c r="C95" s="228">
        <v>10036777</v>
      </c>
      <c r="D95" s="228" t="s">
        <v>82</v>
      </c>
      <c r="E95" s="229" t="s">
        <v>1201</v>
      </c>
      <c r="F95" s="228" t="s">
        <v>57</v>
      </c>
      <c r="G95" s="230">
        <v>1</v>
      </c>
      <c r="H95" s="225">
        <v>30950</v>
      </c>
      <c r="I95" s="226">
        <v>30950</v>
      </c>
      <c r="J95" s="226">
        <f t="shared" si="2"/>
        <v>6190</v>
      </c>
      <c r="K95" s="226">
        <f t="shared" si="3"/>
        <v>37140</v>
      </c>
      <c r="L95" s="227" t="s">
        <v>8</v>
      </c>
      <c r="M95" s="77"/>
      <c r="N95" s="77"/>
      <c r="O95" s="77"/>
      <c r="P95" s="77"/>
    </row>
    <row r="96" spans="1:16" s="6" customFormat="1" ht="32.25" customHeight="1">
      <c r="A96" s="1">
        <v>77</v>
      </c>
      <c r="B96" s="228" t="s">
        <v>1184</v>
      </c>
      <c r="C96" s="228">
        <v>10036830</v>
      </c>
      <c r="D96" s="228" t="s">
        <v>82</v>
      </c>
      <c r="E96" s="229" t="s">
        <v>1202</v>
      </c>
      <c r="F96" s="228" t="s">
        <v>57</v>
      </c>
      <c r="G96" s="230">
        <v>9</v>
      </c>
      <c r="H96" s="225">
        <v>37716</v>
      </c>
      <c r="I96" s="226">
        <v>339444</v>
      </c>
      <c r="J96" s="226">
        <f t="shared" si="2"/>
        <v>67888.800000000003</v>
      </c>
      <c r="K96" s="226">
        <f t="shared" si="3"/>
        <v>407332.8</v>
      </c>
      <c r="L96" s="227" t="s">
        <v>8</v>
      </c>
      <c r="M96" s="77"/>
      <c r="N96" s="77"/>
      <c r="O96" s="77"/>
      <c r="P96" s="77"/>
    </row>
    <row r="97" spans="1:16" s="6" customFormat="1" ht="32.25" customHeight="1">
      <c r="A97" s="1">
        <v>78</v>
      </c>
      <c r="B97" s="228" t="s">
        <v>1185</v>
      </c>
      <c r="C97" s="228">
        <v>10036830</v>
      </c>
      <c r="D97" s="228" t="s">
        <v>82</v>
      </c>
      <c r="E97" s="229" t="s">
        <v>1202</v>
      </c>
      <c r="F97" s="228" t="s">
        <v>57</v>
      </c>
      <c r="G97" s="230">
        <v>1</v>
      </c>
      <c r="H97" s="225">
        <v>37716</v>
      </c>
      <c r="I97" s="226">
        <v>37716</v>
      </c>
      <c r="J97" s="226">
        <f t="shared" si="2"/>
        <v>7543.2</v>
      </c>
      <c r="K97" s="226">
        <f t="shared" si="3"/>
        <v>45259.199999999997</v>
      </c>
      <c r="L97" s="227" t="s">
        <v>8</v>
      </c>
    </row>
    <row r="98" spans="1:16" s="6" customFormat="1" ht="31.5" customHeight="1">
      <c r="A98" s="1">
        <v>79</v>
      </c>
      <c r="B98" s="228" t="s">
        <v>1186</v>
      </c>
      <c r="C98" s="228">
        <v>10036891</v>
      </c>
      <c r="D98" s="228" t="s">
        <v>82</v>
      </c>
      <c r="E98" s="229" t="s">
        <v>1203</v>
      </c>
      <c r="F98" s="228" t="s">
        <v>57</v>
      </c>
      <c r="G98" s="230">
        <v>1</v>
      </c>
      <c r="H98" s="225">
        <v>28444</v>
      </c>
      <c r="I98" s="226">
        <v>28444</v>
      </c>
      <c r="J98" s="226">
        <f t="shared" si="2"/>
        <v>5688.8</v>
      </c>
      <c r="K98" s="226">
        <f t="shared" si="3"/>
        <v>34132.799999999996</v>
      </c>
      <c r="L98" s="227" t="s">
        <v>8</v>
      </c>
    </row>
    <row r="99" spans="1:16" s="6" customFormat="1" ht="32.25" customHeight="1">
      <c r="A99" s="1">
        <v>80</v>
      </c>
      <c r="B99" s="228" t="s">
        <v>1187</v>
      </c>
      <c r="C99" s="228">
        <v>10036897</v>
      </c>
      <c r="D99" s="228" t="s">
        <v>82</v>
      </c>
      <c r="E99" s="229" t="s">
        <v>134</v>
      </c>
      <c r="F99" s="228" t="s">
        <v>57</v>
      </c>
      <c r="G99" s="230">
        <v>2</v>
      </c>
      <c r="H99" s="225">
        <v>23230</v>
      </c>
      <c r="I99" s="226">
        <v>46460</v>
      </c>
      <c r="J99" s="226">
        <f t="shared" si="2"/>
        <v>9292</v>
      </c>
      <c r="K99" s="226">
        <f t="shared" si="3"/>
        <v>55752</v>
      </c>
      <c r="L99" s="227" t="s">
        <v>8</v>
      </c>
      <c r="M99" s="77"/>
      <c r="N99" s="77"/>
      <c r="O99" s="77"/>
      <c r="P99" s="77"/>
    </row>
    <row r="100" spans="1:16" s="6" customFormat="1" ht="32.25" customHeight="1">
      <c r="A100" s="1">
        <v>81</v>
      </c>
      <c r="B100" s="228" t="s">
        <v>1188</v>
      </c>
      <c r="C100" s="228">
        <v>10036928</v>
      </c>
      <c r="D100" s="228" t="s">
        <v>82</v>
      </c>
      <c r="E100" s="229" t="s">
        <v>1204</v>
      </c>
      <c r="F100" s="228" t="s">
        <v>57</v>
      </c>
      <c r="G100" s="230">
        <v>16</v>
      </c>
      <c r="H100" s="225">
        <v>25362</v>
      </c>
      <c r="I100" s="226">
        <v>405792</v>
      </c>
      <c r="J100" s="226">
        <f t="shared" si="2"/>
        <v>81158.399999999994</v>
      </c>
      <c r="K100" s="226">
        <f t="shared" si="3"/>
        <v>486950.39999999997</v>
      </c>
      <c r="L100" s="227" t="s">
        <v>8</v>
      </c>
      <c r="M100" s="77"/>
      <c r="N100" s="77"/>
      <c r="O100" s="77"/>
      <c r="P100" s="77"/>
    </row>
    <row r="101" spans="1:16" s="6" customFormat="1" ht="32.25" customHeight="1">
      <c r="A101" s="1">
        <v>82</v>
      </c>
      <c r="B101" s="228" t="s">
        <v>1189</v>
      </c>
      <c r="C101" s="228">
        <v>10036945</v>
      </c>
      <c r="D101" s="228" t="s">
        <v>82</v>
      </c>
      <c r="E101" s="229" t="s">
        <v>1205</v>
      </c>
      <c r="F101" s="228" t="s">
        <v>57</v>
      </c>
      <c r="G101" s="230">
        <v>2</v>
      </c>
      <c r="H101" s="225">
        <v>53602</v>
      </c>
      <c r="I101" s="226">
        <v>107204</v>
      </c>
      <c r="J101" s="226">
        <f t="shared" si="2"/>
        <v>21440.799999999999</v>
      </c>
      <c r="K101" s="226">
        <f t="shared" si="3"/>
        <v>128644.79999999999</v>
      </c>
      <c r="L101" s="227" t="s">
        <v>8</v>
      </c>
    </row>
    <row r="102" spans="1:16" s="6" customFormat="1" ht="31.5" customHeight="1">
      <c r="A102" s="1">
        <v>83</v>
      </c>
      <c r="B102" s="228" t="s">
        <v>1190</v>
      </c>
      <c r="C102" s="228">
        <v>10036958</v>
      </c>
      <c r="D102" s="228" t="s">
        <v>82</v>
      </c>
      <c r="E102" s="229" t="s">
        <v>135</v>
      </c>
      <c r="F102" s="228" t="s">
        <v>57</v>
      </c>
      <c r="G102" s="230">
        <v>1</v>
      </c>
      <c r="H102" s="225">
        <v>88998</v>
      </c>
      <c r="I102" s="226">
        <v>88998</v>
      </c>
      <c r="J102" s="226">
        <f t="shared" si="2"/>
        <v>17799.599999999999</v>
      </c>
      <c r="K102" s="226">
        <f t="shared" si="3"/>
        <v>106797.59999999999</v>
      </c>
      <c r="L102" s="227" t="s">
        <v>8</v>
      </c>
    </row>
    <row r="103" spans="1:16" s="6" customFormat="1" ht="32.25" customHeight="1">
      <c r="A103" s="1">
        <v>84</v>
      </c>
      <c r="B103" s="228" t="s">
        <v>1191</v>
      </c>
      <c r="C103" s="228">
        <v>10036964</v>
      </c>
      <c r="D103" s="228" t="s">
        <v>82</v>
      </c>
      <c r="E103" s="229" t="s">
        <v>1206</v>
      </c>
      <c r="F103" s="228" t="s">
        <v>57</v>
      </c>
      <c r="G103" s="230">
        <v>4</v>
      </c>
      <c r="H103" s="225">
        <v>41454</v>
      </c>
      <c r="I103" s="226">
        <v>165816</v>
      </c>
      <c r="J103" s="226">
        <f t="shared" si="2"/>
        <v>33163.199999999997</v>
      </c>
      <c r="K103" s="226">
        <f t="shared" si="3"/>
        <v>198979.19999999998</v>
      </c>
      <c r="L103" s="227" t="s">
        <v>8</v>
      </c>
      <c r="M103" s="77"/>
      <c r="N103" s="77"/>
      <c r="O103" s="77"/>
      <c r="P103" s="77"/>
    </row>
    <row r="104" spans="1:16" s="6" customFormat="1" ht="32.25" customHeight="1">
      <c r="A104" s="1">
        <v>85</v>
      </c>
      <c r="B104" s="228" t="s">
        <v>1192</v>
      </c>
      <c r="C104" s="228">
        <v>10036970</v>
      </c>
      <c r="D104" s="228" t="s">
        <v>82</v>
      </c>
      <c r="E104" s="229" t="s">
        <v>1207</v>
      </c>
      <c r="F104" s="228" t="s">
        <v>57</v>
      </c>
      <c r="G104" s="230">
        <v>4</v>
      </c>
      <c r="H104" s="225">
        <v>14881</v>
      </c>
      <c r="I104" s="226">
        <v>59524</v>
      </c>
      <c r="J104" s="226">
        <f t="shared" si="2"/>
        <v>11904.8</v>
      </c>
      <c r="K104" s="226">
        <f t="shared" si="3"/>
        <v>71428.800000000003</v>
      </c>
      <c r="L104" s="227" t="s">
        <v>8</v>
      </c>
    </row>
    <row r="105" spans="1:16" s="6" customFormat="1" ht="32.25" customHeight="1">
      <c r="A105" s="1">
        <v>86</v>
      </c>
      <c r="B105" s="228" t="s">
        <v>1193</v>
      </c>
      <c r="C105" s="228">
        <v>10036976</v>
      </c>
      <c r="D105" s="228" t="s">
        <v>82</v>
      </c>
      <c r="E105" s="229" t="s">
        <v>1208</v>
      </c>
      <c r="F105" s="228" t="s">
        <v>57</v>
      </c>
      <c r="G105" s="230">
        <v>7</v>
      </c>
      <c r="H105" s="225">
        <v>8838</v>
      </c>
      <c r="I105" s="226">
        <v>61866</v>
      </c>
      <c r="J105" s="226">
        <f t="shared" si="2"/>
        <v>12373.2</v>
      </c>
      <c r="K105" s="226">
        <f t="shared" si="3"/>
        <v>74239.199999999997</v>
      </c>
      <c r="L105" s="227" t="s">
        <v>8</v>
      </c>
      <c r="M105" s="77"/>
      <c r="N105" s="77"/>
      <c r="O105" s="77"/>
      <c r="P105" s="77"/>
    </row>
    <row r="106" spans="1:16" s="6" customFormat="1" ht="32.25" customHeight="1">
      <c r="A106" s="1">
        <v>87</v>
      </c>
      <c r="B106" s="228" t="s">
        <v>1194</v>
      </c>
      <c r="C106" s="228">
        <v>10036995</v>
      </c>
      <c r="D106" s="228" t="s">
        <v>82</v>
      </c>
      <c r="E106" s="229" t="s">
        <v>1209</v>
      </c>
      <c r="F106" s="228" t="s">
        <v>57</v>
      </c>
      <c r="G106" s="230">
        <v>1</v>
      </c>
      <c r="H106" s="225">
        <v>4614</v>
      </c>
      <c r="I106" s="226">
        <v>4614</v>
      </c>
      <c r="J106" s="226">
        <f t="shared" si="2"/>
        <v>922.8</v>
      </c>
      <c r="K106" s="226">
        <f t="shared" si="3"/>
        <v>5536.8</v>
      </c>
      <c r="L106" s="227" t="s">
        <v>8</v>
      </c>
    </row>
    <row r="107" spans="1:16" s="6" customFormat="1" ht="32.25" customHeight="1">
      <c r="A107" s="1">
        <v>88</v>
      </c>
      <c r="B107" s="228" t="s">
        <v>1195</v>
      </c>
      <c r="C107" s="228">
        <v>10037168</v>
      </c>
      <c r="D107" s="228" t="s">
        <v>82</v>
      </c>
      <c r="E107" s="229" t="s">
        <v>1210</v>
      </c>
      <c r="F107" s="228" t="s">
        <v>57</v>
      </c>
      <c r="G107" s="230">
        <v>9</v>
      </c>
      <c r="H107" s="225">
        <v>51471</v>
      </c>
      <c r="I107" s="226">
        <v>463239</v>
      </c>
      <c r="J107" s="226">
        <f t="shared" si="2"/>
        <v>92647.8</v>
      </c>
      <c r="K107" s="226">
        <f t="shared" si="3"/>
        <v>555886.79999999993</v>
      </c>
      <c r="L107" s="227" t="s">
        <v>8</v>
      </c>
      <c r="M107" s="77"/>
      <c r="N107" s="77"/>
      <c r="O107" s="77"/>
      <c r="P107" s="77"/>
    </row>
    <row r="108" spans="1:16" s="6" customFormat="1" ht="32.25" customHeight="1">
      <c r="A108" s="1">
        <v>89</v>
      </c>
      <c r="B108" s="228" t="s">
        <v>1196</v>
      </c>
      <c r="C108" s="228">
        <v>10037216</v>
      </c>
      <c r="D108" s="228" t="s">
        <v>82</v>
      </c>
      <c r="E108" s="229" t="s">
        <v>1211</v>
      </c>
      <c r="F108" s="228" t="s">
        <v>57</v>
      </c>
      <c r="G108" s="230">
        <v>45</v>
      </c>
      <c r="H108" s="225">
        <v>3794</v>
      </c>
      <c r="I108" s="226">
        <v>170730</v>
      </c>
      <c r="J108" s="226">
        <f t="shared" si="2"/>
        <v>34146</v>
      </c>
      <c r="K108" s="226">
        <f t="shared" si="3"/>
        <v>204876</v>
      </c>
      <c r="L108" s="227" t="s">
        <v>8</v>
      </c>
    </row>
    <row r="109" spans="1:16" s="6" customFormat="1" ht="32.25" customHeight="1">
      <c r="A109" s="1">
        <v>90</v>
      </c>
      <c r="B109" s="228" t="s">
        <v>1212</v>
      </c>
      <c r="C109" s="228">
        <v>10037369</v>
      </c>
      <c r="D109" s="228" t="s">
        <v>82</v>
      </c>
      <c r="E109" s="229" t="s">
        <v>1219</v>
      </c>
      <c r="F109" s="228" t="s">
        <v>57</v>
      </c>
      <c r="G109" s="230">
        <v>6</v>
      </c>
      <c r="H109" s="225">
        <v>22409</v>
      </c>
      <c r="I109" s="226">
        <v>134454</v>
      </c>
      <c r="J109" s="226">
        <f t="shared" si="2"/>
        <v>26890.799999999999</v>
      </c>
      <c r="K109" s="226">
        <f t="shared" si="3"/>
        <v>161344.79999999999</v>
      </c>
      <c r="L109" s="227" t="s">
        <v>8</v>
      </c>
      <c r="M109" s="77"/>
      <c r="N109" s="77"/>
      <c r="O109" s="77"/>
      <c r="P109" s="77"/>
    </row>
    <row r="110" spans="1:16" s="6" customFormat="1" ht="32.25" customHeight="1">
      <c r="A110" s="1">
        <v>91</v>
      </c>
      <c r="B110" s="228" t="s">
        <v>1213</v>
      </c>
      <c r="C110" s="228">
        <v>10037443</v>
      </c>
      <c r="D110" s="228" t="s">
        <v>82</v>
      </c>
      <c r="E110" s="229" t="s">
        <v>1220</v>
      </c>
      <c r="F110" s="228" t="s">
        <v>57</v>
      </c>
      <c r="G110" s="230">
        <v>2</v>
      </c>
      <c r="H110" s="225">
        <v>7863</v>
      </c>
      <c r="I110" s="226">
        <v>15726</v>
      </c>
      <c r="J110" s="226">
        <f t="shared" si="2"/>
        <v>3145.2</v>
      </c>
      <c r="K110" s="226">
        <f t="shared" si="3"/>
        <v>18871.2</v>
      </c>
      <c r="L110" s="227" t="s">
        <v>8</v>
      </c>
    </row>
    <row r="111" spans="1:16" s="6" customFormat="1" ht="31.5" customHeight="1">
      <c r="A111" s="1">
        <v>92</v>
      </c>
      <c r="B111" s="228" t="s">
        <v>1214</v>
      </c>
      <c r="C111" s="228">
        <v>10037656</v>
      </c>
      <c r="D111" s="228" t="s">
        <v>82</v>
      </c>
      <c r="E111" s="229" t="s">
        <v>1221</v>
      </c>
      <c r="F111" s="228" t="s">
        <v>57</v>
      </c>
      <c r="G111" s="230">
        <v>1</v>
      </c>
      <c r="H111" s="225">
        <v>7075</v>
      </c>
      <c r="I111" s="226">
        <v>7075</v>
      </c>
      <c r="J111" s="226">
        <f t="shared" si="2"/>
        <v>1415</v>
      </c>
      <c r="K111" s="226">
        <f t="shared" si="3"/>
        <v>8490</v>
      </c>
      <c r="L111" s="227" t="s">
        <v>8</v>
      </c>
    </row>
    <row r="112" spans="1:16" s="6" customFormat="1" ht="32.25" customHeight="1">
      <c r="A112" s="1">
        <v>93</v>
      </c>
      <c r="B112" s="228" t="s">
        <v>1215</v>
      </c>
      <c r="C112" s="228">
        <v>10037693</v>
      </c>
      <c r="D112" s="228" t="s">
        <v>82</v>
      </c>
      <c r="E112" s="229" t="s">
        <v>1222</v>
      </c>
      <c r="F112" s="228" t="s">
        <v>57</v>
      </c>
      <c r="G112" s="230">
        <v>18</v>
      </c>
      <c r="H112" s="225">
        <v>38</v>
      </c>
      <c r="I112" s="226">
        <v>684</v>
      </c>
      <c r="J112" s="226">
        <f t="shared" si="2"/>
        <v>136.80000000000001</v>
      </c>
      <c r="K112" s="226">
        <f t="shared" si="3"/>
        <v>820.8</v>
      </c>
      <c r="L112" s="227" t="s">
        <v>8</v>
      </c>
      <c r="M112" s="77"/>
      <c r="N112" s="77"/>
      <c r="O112" s="77"/>
      <c r="P112" s="77"/>
    </row>
    <row r="113" spans="1:16" s="6" customFormat="1" ht="32.25" customHeight="1">
      <c r="A113" s="1">
        <v>94</v>
      </c>
      <c r="B113" s="228" t="s">
        <v>1216</v>
      </c>
      <c r="C113" s="228">
        <v>10037699</v>
      </c>
      <c r="D113" s="228" t="s">
        <v>82</v>
      </c>
      <c r="E113" s="229" t="s">
        <v>1223</v>
      </c>
      <c r="F113" s="228" t="s">
        <v>57</v>
      </c>
      <c r="G113" s="230">
        <v>18</v>
      </c>
      <c r="H113" s="225">
        <v>40</v>
      </c>
      <c r="I113" s="226">
        <v>720</v>
      </c>
      <c r="J113" s="226">
        <f t="shared" si="2"/>
        <v>144</v>
      </c>
      <c r="K113" s="226">
        <f t="shared" si="3"/>
        <v>864</v>
      </c>
      <c r="L113" s="227" t="s">
        <v>8</v>
      </c>
      <c r="M113" s="77"/>
      <c r="N113" s="77"/>
      <c r="O113" s="77"/>
      <c r="P113" s="77"/>
    </row>
    <row r="114" spans="1:16" s="6" customFormat="1" ht="32.25" customHeight="1">
      <c r="A114" s="1">
        <v>95</v>
      </c>
      <c r="B114" s="228" t="s">
        <v>1217</v>
      </c>
      <c r="C114" s="228">
        <v>10037716</v>
      </c>
      <c r="D114" s="228" t="s">
        <v>82</v>
      </c>
      <c r="E114" s="229" t="s">
        <v>1224</v>
      </c>
      <c r="F114" s="228" t="s">
        <v>57</v>
      </c>
      <c r="G114" s="230">
        <v>40</v>
      </c>
      <c r="H114" s="225">
        <v>1347</v>
      </c>
      <c r="I114" s="226">
        <v>53880</v>
      </c>
      <c r="J114" s="226">
        <f t="shared" si="2"/>
        <v>10776</v>
      </c>
      <c r="K114" s="226">
        <f t="shared" si="3"/>
        <v>64656</v>
      </c>
      <c r="L114" s="227" t="s">
        <v>8</v>
      </c>
    </row>
    <row r="115" spans="1:16" s="6" customFormat="1" ht="31.5" customHeight="1">
      <c r="A115" s="1">
        <v>96</v>
      </c>
      <c r="B115" s="228" t="s">
        <v>1218</v>
      </c>
      <c r="C115" s="228">
        <v>10040398</v>
      </c>
      <c r="D115" s="228" t="s">
        <v>82</v>
      </c>
      <c r="E115" s="229" t="s">
        <v>1225</v>
      </c>
      <c r="F115" s="228" t="s">
        <v>57</v>
      </c>
      <c r="G115" s="230">
        <v>1575</v>
      </c>
      <c r="H115" s="225">
        <v>1091</v>
      </c>
      <c r="I115" s="226">
        <v>1718325</v>
      </c>
      <c r="J115" s="226">
        <f t="shared" si="2"/>
        <v>343665</v>
      </c>
      <c r="K115" s="226">
        <f t="shared" si="3"/>
        <v>2061990</v>
      </c>
      <c r="L115" s="227" t="s">
        <v>8</v>
      </c>
    </row>
    <row r="116" spans="1:16" s="6" customFormat="1" ht="32.25" customHeight="1">
      <c r="A116" s="1">
        <v>97</v>
      </c>
      <c r="B116" s="228" t="s">
        <v>1226</v>
      </c>
      <c r="C116" s="228">
        <v>10042424</v>
      </c>
      <c r="D116" s="228" t="s">
        <v>82</v>
      </c>
      <c r="E116" s="229" t="s">
        <v>1227</v>
      </c>
      <c r="F116" s="228" t="s">
        <v>57</v>
      </c>
      <c r="G116" s="230">
        <v>1</v>
      </c>
      <c r="H116" s="225">
        <v>41253</v>
      </c>
      <c r="I116" s="226">
        <v>41253</v>
      </c>
      <c r="J116" s="226">
        <f t="shared" si="2"/>
        <v>8250.6</v>
      </c>
      <c r="K116" s="226">
        <f t="shared" si="3"/>
        <v>49503.6</v>
      </c>
      <c r="L116" s="227" t="s">
        <v>8</v>
      </c>
    </row>
    <row r="117" spans="1:16" s="6" customFormat="1" ht="32.25" customHeight="1">
      <c r="A117" s="1">
        <v>98</v>
      </c>
      <c r="B117" s="228" t="s">
        <v>1228</v>
      </c>
      <c r="C117" s="228">
        <v>20005726</v>
      </c>
      <c r="D117" s="228" t="s">
        <v>82</v>
      </c>
      <c r="E117" s="229" t="s">
        <v>1233</v>
      </c>
      <c r="F117" s="228" t="s">
        <v>57</v>
      </c>
      <c r="G117" s="230">
        <v>2</v>
      </c>
      <c r="H117" s="225">
        <v>17568</v>
      </c>
      <c r="I117" s="226">
        <v>35136</v>
      </c>
      <c r="J117" s="226">
        <f t="shared" si="2"/>
        <v>7027.2</v>
      </c>
      <c r="K117" s="226">
        <f t="shared" si="3"/>
        <v>42163.199999999997</v>
      </c>
      <c r="L117" s="227" t="s">
        <v>8</v>
      </c>
      <c r="M117" s="77"/>
      <c r="N117" s="77"/>
      <c r="O117" s="77"/>
      <c r="P117" s="77"/>
    </row>
    <row r="118" spans="1:16" s="6" customFormat="1" ht="32.25" customHeight="1">
      <c r="A118" s="1">
        <v>99</v>
      </c>
      <c r="B118" s="228" t="s">
        <v>1229</v>
      </c>
      <c r="C118" s="228">
        <v>20005785</v>
      </c>
      <c r="D118" s="228" t="s">
        <v>82</v>
      </c>
      <c r="E118" s="229" t="s">
        <v>1234</v>
      </c>
      <c r="F118" s="228" t="s">
        <v>57</v>
      </c>
      <c r="G118" s="230">
        <v>1</v>
      </c>
      <c r="H118" s="225">
        <v>225123</v>
      </c>
      <c r="I118" s="226">
        <v>225123</v>
      </c>
      <c r="J118" s="226">
        <f t="shared" si="2"/>
        <v>45024.6</v>
      </c>
      <c r="K118" s="226">
        <f t="shared" si="3"/>
        <v>270147.59999999998</v>
      </c>
      <c r="L118" s="227" t="s">
        <v>8</v>
      </c>
    </row>
    <row r="119" spans="1:16" s="6" customFormat="1" ht="32.25" customHeight="1">
      <c r="A119" s="1">
        <v>100</v>
      </c>
      <c r="B119" s="228" t="s">
        <v>1230</v>
      </c>
      <c r="C119" s="228">
        <v>20006181</v>
      </c>
      <c r="D119" s="228" t="s">
        <v>82</v>
      </c>
      <c r="E119" s="229" t="s">
        <v>1235</v>
      </c>
      <c r="F119" s="228" t="s">
        <v>57</v>
      </c>
      <c r="G119" s="230">
        <v>7</v>
      </c>
      <c r="H119" s="225">
        <v>3947</v>
      </c>
      <c r="I119" s="226">
        <v>27629</v>
      </c>
      <c r="J119" s="226">
        <f t="shared" si="2"/>
        <v>5525.8</v>
      </c>
      <c r="K119" s="226">
        <f t="shared" si="3"/>
        <v>33154.799999999996</v>
      </c>
      <c r="L119" s="227" t="s">
        <v>8</v>
      </c>
      <c r="M119" s="77"/>
      <c r="N119" s="77"/>
      <c r="O119" s="77"/>
      <c r="P119" s="77"/>
    </row>
    <row r="120" spans="1:16" s="6" customFormat="1" ht="32.25" customHeight="1">
      <c r="A120" s="1">
        <v>101</v>
      </c>
      <c r="B120" s="228" t="s">
        <v>1231</v>
      </c>
      <c r="C120" s="228">
        <v>20006200</v>
      </c>
      <c r="D120" s="228" t="s">
        <v>82</v>
      </c>
      <c r="E120" s="229" t="s">
        <v>1236</v>
      </c>
      <c r="F120" s="228" t="s">
        <v>57</v>
      </c>
      <c r="G120" s="230">
        <v>3</v>
      </c>
      <c r="H120" s="225">
        <v>16710</v>
      </c>
      <c r="I120" s="226">
        <v>50130</v>
      </c>
      <c r="J120" s="226">
        <f t="shared" si="2"/>
        <v>10026</v>
      </c>
      <c r="K120" s="226">
        <f t="shared" si="3"/>
        <v>60156</v>
      </c>
      <c r="L120" s="227" t="s">
        <v>8</v>
      </c>
    </row>
    <row r="121" spans="1:16" s="6" customFormat="1" ht="32.25" customHeight="1">
      <c r="A121" s="1">
        <v>102</v>
      </c>
      <c r="B121" s="228" t="s">
        <v>1232</v>
      </c>
      <c r="C121" s="228">
        <v>20006200</v>
      </c>
      <c r="D121" s="228" t="s">
        <v>82</v>
      </c>
      <c r="E121" s="229" t="s">
        <v>1236</v>
      </c>
      <c r="F121" s="228" t="s">
        <v>57</v>
      </c>
      <c r="G121" s="230">
        <v>2</v>
      </c>
      <c r="H121" s="225">
        <v>16710</v>
      </c>
      <c r="I121" s="226">
        <v>33420</v>
      </c>
      <c r="J121" s="226">
        <f t="shared" si="2"/>
        <v>6684</v>
      </c>
      <c r="K121" s="226">
        <f t="shared" si="3"/>
        <v>40104</v>
      </c>
      <c r="L121" s="227" t="s">
        <v>8</v>
      </c>
      <c r="M121" s="77"/>
      <c r="N121" s="77"/>
      <c r="O121" s="77"/>
      <c r="P121" s="77"/>
    </row>
    <row r="122" spans="1:16" s="6" customFormat="1" ht="32.25" customHeight="1">
      <c r="A122" s="1">
        <v>103</v>
      </c>
      <c r="B122" s="228" t="s">
        <v>1237</v>
      </c>
      <c r="C122" s="228">
        <v>20006260</v>
      </c>
      <c r="D122" s="228" t="s">
        <v>82</v>
      </c>
      <c r="E122" s="229" t="s">
        <v>1241</v>
      </c>
      <c r="F122" s="228" t="s">
        <v>57</v>
      </c>
      <c r="G122" s="230">
        <v>2</v>
      </c>
      <c r="H122" s="225">
        <v>15419</v>
      </c>
      <c r="I122" s="226">
        <v>30838</v>
      </c>
      <c r="J122" s="226">
        <f t="shared" si="2"/>
        <v>6167.6</v>
      </c>
      <c r="K122" s="226">
        <f t="shared" si="3"/>
        <v>37005.599999999999</v>
      </c>
      <c r="L122" s="227" t="s">
        <v>8</v>
      </c>
    </row>
    <row r="123" spans="1:16" s="6" customFormat="1" ht="31.5" customHeight="1">
      <c r="A123" s="1">
        <v>104</v>
      </c>
      <c r="B123" s="228" t="s">
        <v>1238</v>
      </c>
      <c r="C123" s="228">
        <v>20006260</v>
      </c>
      <c r="D123" s="228" t="s">
        <v>82</v>
      </c>
      <c r="E123" s="229" t="s">
        <v>1241</v>
      </c>
      <c r="F123" s="228" t="s">
        <v>57</v>
      </c>
      <c r="G123" s="230">
        <v>2</v>
      </c>
      <c r="H123" s="225">
        <v>15419</v>
      </c>
      <c r="I123" s="226">
        <v>30838</v>
      </c>
      <c r="J123" s="226">
        <f t="shared" si="2"/>
        <v>6167.6</v>
      </c>
      <c r="K123" s="226">
        <f t="shared" si="3"/>
        <v>37005.599999999999</v>
      </c>
      <c r="L123" s="227" t="s">
        <v>8</v>
      </c>
    </row>
    <row r="124" spans="1:16" s="6" customFormat="1" ht="31.5" customHeight="1">
      <c r="A124" s="1">
        <v>105</v>
      </c>
      <c r="B124" s="228" t="s">
        <v>1239</v>
      </c>
      <c r="C124" s="228">
        <v>20006260</v>
      </c>
      <c r="D124" s="228" t="s">
        <v>82</v>
      </c>
      <c r="E124" s="229" t="s">
        <v>1241</v>
      </c>
      <c r="F124" s="228" t="s">
        <v>57</v>
      </c>
      <c r="G124" s="230">
        <v>3</v>
      </c>
      <c r="H124" s="225">
        <v>15419</v>
      </c>
      <c r="I124" s="226">
        <v>46257</v>
      </c>
      <c r="J124" s="226">
        <f t="shared" si="2"/>
        <v>9251.4</v>
      </c>
      <c r="K124" s="226">
        <f t="shared" si="3"/>
        <v>55508.4</v>
      </c>
      <c r="L124" s="227" t="s">
        <v>8</v>
      </c>
    </row>
    <row r="125" spans="1:16" s="6" customFormat="1" ht="32.25" customHeight="1">
      <c r="A125" s="1">
        <v>106</v>
      </c>
      <c r="B125" s="228" t="s">
        <v>1240</v>
      </c>
      <c r="C125" s="228">
        <v>20006286</v>
      </c>
      <c r="D125" s="228" t="s">
        <v>82</v>
      </c>
      <c r="E125" s="229" t="s">
        <v>1242</v>
      </c>
      <c r="F125" s="228" t="s">
        <v>57</v>
      </c>
      <c r="G125" s="230">
        <v>2</v>
      </c>
      <c r="H125" s="225">
        <v>71581</v>
      </c>
      <c r="I125" s="226">
        <v>143162</v>
      </c>
      <c r="J125" s="226">
        <f t="shared" si="2"/>
        <v>28632.400000000001</v>
      </c>
      <c r="K125" s="226">
        <f t="shared" si="3"/>
        <v>171794.4</v>
      </c>
      <c r="L125" s="227" t="s">
        <v>8</v>
      </c>
      <c r="M125" s="77"/>
      <c r="N125" s="77"/>
      <c r="O125" s="77"/>
      <c r="P125" s="77"/>
    </row>
    <row r="126" spans="1:16" ht="23.25" customHeight="1">
      <c r="A126" s="104"/>
      <c r="B126" s="104"/>
      <c r="C126" s="104"/>
      <c r="D126" s="104"/>
      <c r="E126" s="106"/>
      <c r="F126" s="104"/>
      <c r="G126" s="104"/>
      <c r="H126" s="104"/>
      <c r="I126" s="107">
        <f>SUM(I20:I125)</f>
        <v>15846561</v>
      </c>
      <c r="J126" s="107">
        <f>SUM(J20:J125)</f>
        <v>3169312.1999999983</v>
      </c>
      <c r="K126" s="107">
        <f>SUM(K20:K125)</f>
        <v>19015873.200000007</v>
      </c>
      <c r="L126" s="104"/>
    </row>
    <row r="129" spans="1:11" ht="18.75">
      <c r="A129" s="67" t="s">
        <v>34</v>
      </c>
      <c r="B129" s="220"/>
      <c r="C129" s="220"/>
      <c r="D129" s="127"/>
      <c r="E129" s="128"/>
      <c r="F129" s="128"/>
      <c r="G129" s="128"/>
      <c r="H129" s="129"/>
      <c r="I129" s="128"/>
      <c r="J129" s="67" t="s">
        <v>35</v>
      </c>
      <c r="K129" s="23"/>
    </row>
    <row r="130" spans="1:11" ht="18.75">
      <c r="A130" s="67" t="s">
        <v>36</v>
      </c>
      <c r="B130" s="67"/>
      <c r="C130" s="67"/>
      <c r="D130" s="127"/>
      <c r="E130" s="128"/>
      <c r="F130" s="128"/>
      <c r="G130" s="128"/>
      <c r="H130" s="129"/>
      <c r="I130" s="128"/>
      <c r="J130" s="67" t="s">
        <v>181</v>
      </c>
      <c r="K130" s="204"/>
    </row>
    <row r="131" spans="1:11" ht="18.75">
      <c r="A131" s="67" t="s">
        <v>37</v>
      </c>
      <c r="B131" s="67"/>
      <c r="C131" s="67"/>
      <c r="D131" s="127"/>
      <c r="E131" s="128"/>
      <c r="F131" s="128"/>
      <c r="G131" s="128"/>
      <c r="H131" s="129"/>
      <c r="I131" s="128"/>
      <c r="J131" s="67" t="s">
        <v>38</v>
      </c>
      <c r="K131" s="204"/>
    </row>
    <row r="132" spans="1:11" ht="18.75">
      <c r="A132" s="67" t="s">
        <v>39</v>
      </c>
      <c r="B132" s="23"/>
      <c r="C132" s="23"/>
      <c r="D132" s="127"/>
      <c r="E132" s="128"/>
      <c r="F132" s="128"/>
      <c r="G132" s="128"/>
      <c r="H132" s="129"/>
      <c r="I132" s="128"/>
      <c r="J132" s="118"/>
      <c r="K132" s="38"/>
    </row>
    <row r="133" spans="1:11" ht="18.75">
      <c r="A133" s="23"/>
      <c r="B133" s="23"/>
      <c r="C133" s="23"/>
      <c r="D133" s="127"/>
      <c r="E133" s="128"/>
      <c r="F133" s="128"/>
      <c r="G133" s="128"/>
      <c r="H133" s="129"/>
      <c r="I133" s="128"/>
      <c r="J133" s="118"/>
      <c r="K133" s="23"/>
    </row>
    <row r="134" spans="1:11" ht="18.75">
      <c r="A134" s="67" t="s">
        <v>41</v>
      </c>
      <c r="B134" s="23"/>
      <c r="C134" s="23"/>
      <c r="D134" s="127"/>
      <c r="E134" s="128"/>
      <c r="F134" s="128"/>
      <c r="G134" s="128"/>
      <c r="H134" s="129"/>
      <c r="I134" s="128"/>
      <c r="J134" s="67" t="s">
        <v>182</v>
      </c>
      <c r="K134" s="204"/>
    </row>
    <row r="135" spans="1:11" ht="18.75">
      <c r="A135" s="364"/>
      <c r="B135" s="364"/>
      <c r="C135" s="364"/>
      <c r="D135" s="127"/>
      <c r="E135" s="128"/>
      <c r="F135" s="128"/>
      <c r="G135" s="128"/>
      <c r="H135" s="129"/>
      <c r="I135" s="128"/>
      <c r="J135" s="118"/>
      <c r="K135" s="118"/>
    </row>
    <row r="136" spans="1:11" ht="18.75">
      <c r="A136" s="67" t="s">
        <v>40</v>
      </c>
      <c r="B136" s="67"/>
      <c r="C136" s="118"/>
      <c r="D136" s="127"/>
      <c r="E136" s="128"/>
      <c r="F136" s="128"/>
      <c r="G136" s="128"/>
      <c r="H136" s="129"/>
      <c r="I136" s="128"/>
      <c r="J136" s="67" t="s">
        <v>40</v>
      </c>
      <c r="K136" s="67"/>
    </row>
    <row r="137" spans="1:11">
      <c r="D137" s="5"/>
      <c r="E137" s="3"/>
      <c r="H137" s="11"/>
      <c r="I137" s="3"/>
    </row>
  </sheetData>
  <customSheetViews>
    <customSheetView guid="{19774D5F-68EA-4399-BCA1-E2CE392B5002}" showPageBreaks="1" printArea="1" view="pageBreakPreview">
      <selection activeCell="O23" sqref="A1:O23"/>
      <colBreaks count="1" manualBreakCount="1">
        <brk id="15" max="57" man="1"/>
      </colBreaks>
      <pageMargins left="0.70866141732283472" right="0.70866141732283472" top="0.74803149606299213" bottom="0.74803149606299213" header="0.31496062992125984" footer="0.31496062992125984"/>
      <pageSetup scale="63" orientation="landscape" r:id="rId1"/>
    </customSheetView>
    <customSheetView guid="{31AE1515-CC7D-4C1F-9174-673DDAC973ED}" showPageBreaks="1" printArea="1" view="pageBreakPreview">
      <selection activeCell="P20" sqref="P20"/>
      <colBreaks count="2" manualBreakCount="2">
        <brk id="15" max="28" man="1"/>
        <brk id="16" max="28" man="1"/>
      </colBreaks>
      <pageMargins left="0.70866141732283472" right="0.70866141732283472" top="0.74803149606299213" bottom="0.74803149606299213" header="0.31496062992125984" footer="0.31496062992125984"/>
      <pageSetup scale="60" orientation="landscape" r:id="rId2"/>
    </customSheetView>
  </customSheetViews>
  <mergeCells count="6">
    <mergeCell ref="A135:C135"/>
    <mergeCell ref="A4:L4"/>
    <mergeCell ref="A5:L5"/>
    <mergeCell ref="A14:L14"/>
    <mergeCell ref="A8:I8"/>
    <mergeCell ref="A10:I10"/>
  </mergeCells>
  <pageMargins left="0.70866141732283472" right="0.70866141732283472" top="0.74803149606299213" bottom="0.74803149606299213" header="0.31496062992125984" footer="0.31496062992125984"/>
  <pageSetup paperSize="9" scale="83" fitToHeight="0" orientation="landscape" r:id="rId3"/>
  <colBreaks count="1" manualBreakCount="1">
    <brk id="12" max="31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70C0"/>
    <pageSetUpPr fitToPage="1"/>
  </sheetPr>
  <dimension ref="A1:P36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3" customWidth="1"/>
    <col min="2" max="2" width="7.7109375" style="3" customWidth="1"/>
    <col min="3" max="3" width="12.140625" style="3" customWidth="1"/>
    <col min="4" max="4" width="8.140625" style="3" customWidth="1"/>
    <col min="5" max="5" width="31.85546875" style="5" customWidth="1"/>
    <col min="6" max="6" width="6.85546875" style="3" customWidth="1"/>
    <col min="7" max="7" width="9.5703125" style="3" customWidth="1"/>
    <col min="8" max="8" width="14.5703125" style="3" customWidth="1"/>
    <col min="9" max="9" width="14.5703125" style="11" customWidth="1"/>
    <col min="10" max="11" width="14.5703125" style="3" customWidth="1"/>
    <col min="12" max="12" width="20" style="3" customWidth="1"/>
    <col min="13" max="16384" width="9.140625" style="3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153</v>
      </c>
      <c r="K1" s="25"/>
      <c r="L1" s="24"/>
    </row>
    <row r="2" spans="1:12" ht="16.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25"/>
      <c r="L3" s="20"/>
    </row>
    <row r="4" spans="1:12" ht="18.75">
      <c r="A4" s="365" t="s">
        <v>154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.75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1.25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18" t="s">
        <v>177</v>
      </c>
      <c r="B7" s="115"/>
      <c r="C7" s="115"/>
      <c r="D7" s="115"/>
      <c r="E7" s="115"/>
      <c r="F7" s="115"/>
      <c r="G7" s="115"/>
      <c r="H7" s="115"/>
      <c r="I7" s="116"/>
      <c r="J7" s="20"/>
      <c r="K7" s="20"/>
      <c r="L7" s="20"/>
    </row>
    <row r="8" spans="1:12" ht="15.75">
      <c r="A8" s="367" t="s">
        <v>178</v>
      </c>
      <c r="B8" s="367"/>
      <c r="C8" s="367"/>
      <c r="D8" s="367"/>
      <c r="E8" s="367"/>
      <c r="F8" s="367"/>
      <c r="G8" s="367"/>
      <c r="H8" s="367"/>
      <c r="I8" s="367"/>
      <c r="J8" s="20"/>
      <c r="K8" s="20"/>
      <c r="L8" s="20"/>
    </row>
    <row r="9" spans="1:12" ht="15.75">
      <c r="A9" s="18" t="s">
        <v>179</v>
      </c>
      <c r="B9" s="18"/>
      <c r="C9" s="18"/>
      <c r="D9" s="18"/>
      <c r="E9" s="18"/>
      <c r="F9" s="18"/>
      <c r="G9" s="18"/>
      <c r="H9" s="18"/>
      <c r="I9" s="116"/>
      <c r="J9" s="20"/>
      <c r="K9" s="20"/>
      <c r="L9" s="20"/>
    </row>
    <row r="10" spans="1:12" ht="15.75">
      <c r="A10" s="367" t="s">
        <v>180</v>
      </c>
      <c r="B10" s="367"/>
      <c r="C10" s="367"/>
      <c r="D10" s="367"/>
      <c r="E10" s="367"/>
      <c r="F10" s="367"/>
      <c r="G10" s="367"/>
      <c r="H10" s="367"/>
      <c r="I10" s="367"/>
      <c r="J10" s="20"/>
      <c r="K10" s="20"/>
      <c r="L10" s="20"/>
    </row>
    <row r="11" spans="1:12" ht="9" customHeight="1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29"/>
      <c r="L11" s="20"/>
    </row>
    <row r="12" spans="1:12" ht="15.75">
      <c r="A12" s="7" t="s">
        <v>30</v>
      </c>
      <c r="B12" s="88"/>
      <c r="C12" s="88"/>
      <c r="D12" s="88"/>
      <c r="E12" s="88"/>
      <c r="F12" s="88"/>
      <c r="G12" s="88"/>
      <c r="H12" s="88"/>
      <c r="I12" s="88"/>
      <c r="J12" s="88"/>
      <c r="K12" s="29"/>
      <c r="L12" s="20"/>
    </row>
    <row r="13" spans="1:12" ht="15.75">
      <c r="A13" s="7" t="s">
        <v>31</v>
      </c>
      <c r="B13" s="88"/>
      <c r="C13" s="88"/>
      <c r="D13" s="88"/>
      <c r="E13" s="88"/>
      <c r="F13" s="88"/>
      <c r="G13" s="88"/>
      <c r="H13" s="88"/>
      <c r="I13" s="88"/>
      <c r="J13" s="88"/>
      <c r="K13" s="30"/>
      <c r="L13" s="7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8.25" customHeight="1">
      <c r="A16" s="16"/>
      <c r="B16" s="16"/>
      <c r="C16" s="16"/>
      <c r="D16" s="16"/>
      <c r="E16" s="17"/>
      <c r="F16" s="16"/>
      <c r="G16" s="18"/>
      <c r="H16" s="21"/>
      <c r="I16" s="19"/>
      <c r="J16" s="21"/>
      <c r="K16" s="16"/>
      <c r="L16" s="16"/>
    </row>
    <row r="17" spans="1:16" ht="7.5" customHeight="1">
      <c r="A17" s="7"/>
      <c r="B17" s="7"/>
      <c r="C17" s="7"/>
      <c r="D17" s="7"/>
      <c r="E17" s="88"/>
      <c r="F17" s="7"/>
      <c r="G17" s="7"/>
      <c r="H17" s="8"/>
      <c r="I17" s="13"/>
      <c r="J17" s="9"/>
      <c r="K17" s="9"/>
      <c r="L17" s="7"/>
    </row>
    <row r="18" spans="1:16" ht="71.25">
      <c r="A18" s="10" t="s">
        <v>0</v>
      </c>
      <c r="B18" s="14" t="s">
        <v>9</v>
      </c>
      <c r="C18" s="14" t="s">
        <v>10</v>
      </c>
      <c r="D18" s="14" t="s">
        <v>11</v>
      </c>
      <c r="E18" s="14" t="s">
        <v>1</v>
      </c>
      <c r="F18" s="14" t="s">
        <v>12</v>
      </c>
      <c r="G18" s="14" t="s">
        <v>2</v>
      </c>
      <c r="H18" s="2" t="s">
        <v>7</v>
      </c>
      <c r="I18" s="2" t="s">
        <v>186</v>
      </c>
      <c r="J18" s="2" t="s">
        <v>696</v>
      </c>
      <c r="K18" s="2" t="s">
        <v>185</v>
      </c>
      <c r="L18" s="10" t="s">
        <v>3</v>
      </c>
    </row>
    <row r="19" spans="1:16" ht="15.75">
      <c r="A19" s="10">
        <v>1</v>
      </c>
      <c r="B19" s="10">
        <v>2</v>
      </c>
      <c r="C19" s="10">
        <v>3</v>
      </c>
      <c r="D19" s="10">
        <v>4</v>
      </c>
      <c r="E19" s="10">
        <v>5</v>
      </c>
      <c r="F19" s="10">
        <v>6</v>
      </c>
      <c r="G19" s="10">
        <v>7</v>
      </c>
      <c r="H19" s="10">
        <v>8</v>
      </c>
      <c r="I19" s="10">
        <v>9</v>
      </c>
      <c r="J19" s="10">
        <v>10</v>
      </c>
      <c r="K19" s="10">
        <v>11</v>
      </c>
      <c r="L19" s="10">
        <v>12</v>
      </c>
    </row>
    <row r="20" spans="1:16" s="6" customFormat="1" ht="32.25" customHeight="1">
      <c r="A20" s="1">
        <v>1</v>
      </c>
      <c r="B20" s="221" t="s">
        <v>1243</v>
      </c>
      <c r="C20" s="221">
        <v>10044117</v>
      </c>
      <c r="D20" s="222" t="s">
        <v>82</v>
      </c>
      <c r="E20" s="223" t="s">
        <v>1244</v>
      </c>
      <c r="F20" s="221" t="s">
        <v>57</v>
      </c>
      <c r="G20" s="224">
        <v>13</v>
      </c>
      <c r="H20" s="225">
        <v>33220</v>
      </c>
      <c r="I20" s="226">
        <v>431860</v>
      </c>
      <c r="J20" s="226">
        <f>ROUND(I20*0.2,2)</f>
        <v>86372</v>
      </c>
      <c r="K20" s="226">
        <f>I20*1.2</f>
        <v>518232</v>
      </c>
      <c r="L20" s="227" t="s">
        <v>8</v>
      </c>
      <c r="M20" s="77"/>
      <c r="N20" s="77"/>
      <c r="O20" s="77"/>
      <c r="P20" s="77"/>
    </row>
    <row r="21" spans="1:16" s="6" customFormat="1" ht="31.5" customHeight="1">
      <c r="A21" s="1">
        <v>2</v>
      </c>
      <c r="B21" s="228" t="s">
        <v>1245</v>
      </c>
      <c r="C21" s="228">
        <v>10033650</v>
      </c>
      <c r="D21" s="228" t="s">
        <v>82</v>
      </c>
      <c r="E21" s="229" t="s">
        <v>1246</v>
      </c>
      <c r="F21" s="228" t="s">
        <v>57</v>
      </c>
      <c r="G21" s="230">
        <v>1</v>
      </c>
      <c r="H21" s="225">
        <v>298329</v>
      </c>
      <c r="I21" s="226">
        <v>298329</v>
      </c>
      <c r="J21" s="226">
        <f>ROUND(I21*0.2,2)</f>
        <v>59665.8</v>
      </c>
      <c r="K21" s="226">
        <f>I21*1.2</f>
        <v>357994.8</v>
      </c>
      <c r="L21" s="227" t="s">
        <v>8</v>
      </c>
    </row>
    <row r="22" spans="1:16" s="6" customFormat="1" ht="32.25" customHeight="1">
      <c r="A22" s="1">
        <v>3</v>
      </c>
      <c r="B22" s="228" t="s">
        <v>1247</v>
      </c>
      <c r="C22" s="228">
        <v>10033650</v>
      </c>
      <c r="D22" s="228" t="s">
        <v>82</v>
      </c>
      <c r="E22" s="229" t="s">
        <v>1246</v>
      </c>
      <c r="F22" s="228" t="s">
        <v>57</v>
      </c>
      <c r="G22" s="230">
        <v>3</v>
      </c>
      <c r="H22" s="225">
        <v>298329</v>
      </c>
      <c r="I22" s="226">
        <v>894987</v>
      </c>
      <c r="J22" s="226">
        <f>ROUND(I22*0.2,2)</f>
        <v>178997.4</v>
      </c>
      <c r="K22" s="226">
        <f>I22*1.2</f>
        <v>1073984.3999999999</v>
      </c>
      <c r="L22" s="227" t="s">
        <v>8</v>
      </c>
      <c r="M22" s="77"/>
      <c r="N22" s="77"/>
      <c r="O22" s="77"/>
      <c r="P22" s="77"/>
    </row>
    <row r="23" spans="1:16" s="6" customFormat="1" ht="32.25" customHeight="1">
      <c r="A23" s="1">
        <v>4</v>
      </c>
      <c r="B23" s="228" t="s">
        <v>1248</v>
      </c>
      <c r="C23" s="228">
        <v>10035830</v>
      </c>
      <c r="D23" s="228" t="s">
        <v>82</v>
      </c>
      <c r="E23" s="229" t="s">
        <v>1249</v>
      </c>
      <c r="F23" s="228" t="s">
        <v>57</v>
      </c>
      <c r="G23" s="230">
        <v>4</v>
      </c>
      <c r="H23" s="225">
        <v>162651</v>
      </c>
      <c r="I23" s="226">
        <v>650604</v>
      </c>
      <c r="J23" s="226">
        <f>ROUND(I23*0.2,2)</f>
        <v>130120.8</v>
      </c>
      <c r="K23" s="226">
        <f>I23*1.2</f>
        <v>780724.79999999993</v>
      </c>
      <c r="L23" s="227" t="s">
        <v>8</v>
      </c>
    </row>
    <row r="24" spans="1:16" s="6" customFormat="1" ht="32.25" customHeight="1">
      <c r="A24" s="1">
        <v>5</v>
      </c>
      <c r="B24" s="228" t="s">
        <v>1250</v>
      </c>
      <c r="C24" s="228">
        <v>20006860</v>
      </c>
      <c r="D24" s="228" t="s">
        <v>82</v>
      </c>
      <c r="E24" s="229" t="s">
        <v>1251</v>
      </c>
      <c r="F24" s="228" t="s">
        <v>57</v>
      </c>
      <c r="G24" s="230">
        <v>1</v>
      </c>
      <c r="H24" s="225">
        <v>2105381</v>
      </c>
      <c r="I24" s="226">
        <v>2105381</v>
      </c>
      <c r="J24" s="226">
        <f>ROUND(I24*0.2,2)</f>
        <v>421076.2</v>
      </c>
      <c r="K24" s="226">
        <f>I24*1.2</f>
        <v>2526457.1999999997</v>
      </c>
      <c r="L24" s="227" t="s">
        <v>8</v>
      </c>
      <c r="M24" s="77"/>
      <c r="N24" s="77"/>
      <c r="O24" s="77"/>
      <c r="P24" s="77"/>
    </row>
    <row r="25" spans="1:16" ht="15.75">
      <c r="A25" s="104"/>
      <c r="B25" s="104"/>
      <c r="C25" s="104"/>
      <c r="D25" s="104"/>
      <c r="E25" s="106"/>
      <c r="F25" s="104"/>
      <c r="G25" s="104"/>
      <c r="H25" s="104"/>
      <c r="I25" s="107">
        <f>SUM(I20:I24)</f>
        <v>4381161</v>
      </c>
      <c r="J25" s="107">
        <f>SUM(J20:J24)</f>
        <v>876232.2</v>
      </c>
      <c r="K25" s="107">
        <f>SUM(K20:K24)</f>
        <v>5257393.1999999993</v>
      </c>
      <c r="L25" s="104"/>
    </row>
    <row r="28" spans="1:16" ht="18.75">
      <c r="A28" s="67" t="s">
        <v>34</v>
      </c>
      <c r="B28" s="220"/>
      <c r="C28" s="220"/>
      <c r="D28" s="127"/>
      <c r="E28" s="128"/>
      <c r="F28" s="128"/>
      <c r="G28" s="128"/>
      <c r="H28" s="129"/>
      <c r="I28" s="128"/>
      <c r="J28" s="67" t="s">
        <v>35</v>
      </c>
      <c r="K28" s="23"/>
    </row>
    <row r="29" spans="1:16" ht="18.75">
      <c r="A29" s="67" t="s">
        <v>36</v>
      </c>
      <c r="B29" s="67"/>
      <c r="C29" s="67"/>
      <c r="D29" s="127"/>
      <c r="E29" s="128"/>
      <c r="F29" s="128"/>
      <c r="G29" s="128"/>
      <c r="H29" s="129"/>
      <c r="I29" s="128"/>
      <c r="J29" s="204" t="s">
        <v>181</v>
      </c>
      <c r="K29" s="204"/>
    </row>
    <row r="30" spans="1:16" ht="18.75">
      <c r="A30" s="67" t="s">
        <v>37</v>
      </c>
      <c r="B30" s="67"/>
      <c r="C30" s="67"/>
      <c r="D30" s="127"/>
      <c r="E30" s="128"/>
      <c r="F30" s="128"/>
      <c r="G30" s="128"/>
      <c r="H30" s="129"/>
      <c r="I30" s="128"/>
      <c r="J30" s="204" t="s">
        <v>38</v>
      </c>
      <c r="K30" s="204"/>
    </row>
    <row r="31" spans="1:16" ht="18.75">
      <c r="A31" s="67" t="s">
        <v>39</v>
      </c>
      <c r="B31" s="23"/>
      <c r="C31" s="23"/>
      <c r="D31" s="127"/>
      <c r="E31" s="128"/>
      <c r="F31" s="128"/>
      <c r="G31" s="128"/>
      <c r="H31" s="129"/>
      <c r="I31" s="128"/>
      <c r="J31" s="118"/>
      <c r="K31" s="38"/>
    </row>
    <row r="32" spans="1:16" ht="18.75">
      <c r="A32" s="23"/>
      <c r="B32" s="23"/>
      <c r="C32" s="23"/>
      <c r="D32" s="127"/>
      <c r="E32" s="128"/>
      <c r="F32" s="128"/>
      <c r="G32" s="128"/>
      <c r="H32" s="129"/>
      <c r="I32" s="128"/>
      <c r="J32" s="118"/>
      <c r="K32" s="23"/>
    </row>
    <row r="33" spans="1:12" ht="18.75">
      <c r="A33" s="67" t="s">
        <v>41</v>
      </c>
      <c r="B33" s="23"/>
      <c r="C33" s="23"/>
      <c r="D33" s="127"/>
      <c r="E33" s="128"/>
      <c r="F33" s="128"/>
      <c r="G33" s="128"/>
      <c r="H33" s="129"/>
      <c r="I33" s="128"/>
      <c r="J33" s="204" t="s">
        <v>182</v>
      </c>
      <c r="K33" s="204"/>
    </row>
    <row r="34" spans="1:12" ht="18.75">
      <c r="A34" s="364"/>
      <c r="B34" s="364"/>
      <c r="C34" s="364"/>
      <c r="D34" s="127"/>
      <c r="E34" s="128"/>
      <c r="F34" s="128"/>
      <c r="G34" s="128"/>
      <c r="H34" s="129"/>
      <c r="I34" s="128"/>
      <c r="J34" s="118"/>
      <c r="K34" s="118"/>
    </row>
    <row r="35" spans="1:12" ht="18.75">
      <c r="A35" s="67" t="s">
        <v>40</v>
      </c>
      <c r="B35" s="67"/>
      <c r="C35" s="118"/>
      <c r="D35" s="127"/>
      <c r="E35" s="128"/>
      <c r="F35" s="128"/>
      <c r="G35" s="128"/>
      <c r="H35" s="129"/>
      <c r="I35" s="128"/>
      <c r="J35" s="67" t="s">
        <v>40</v>
      </c>
      <c r="K35" s="67"/>
    </row>
    <row r="36" spans="1:12" ht="18.75">
      <c r="A36" s="128"/>
      <c r="B36" s="128"/>
      <c r="C36" s="128"/>
      <c r="D36" s="127"/>
      <c r="E36" s="128"/>
      <c r="F36" s="128"/>
      <c r="G36" s="128"/>
      <c r="H36" s="129"/>
      <c r="I36" s="128"/>
      <c r="J36" s="128"/>
      <c r="K36" s="128"/>
      <c r="L36" s="128"/>
    </row>
  </sheetData>
  <customSheetViews>
    <customSheetView guid="{19774D5F-68EA-4399-BCA1-E2CE392B5002}" showPageBreaks="1" printArea="1" view="pageBreakPreview">
      <selection activeCell="F27" sqref="F27"/>
      <colBreaks count="1" manualBreakCount="1">
        <brk id="15" max="57" man="1"/>
      </colBreaks>
      <pageMargins left="0.70866141732283472" right="0.70866141732283472" top="0.74803149606299213" bottom="0.74803149606299213" header="0.31496062992125984" footer="0.31496062992125984"/>
      <pageSetup scale="63" orientation="landscape" r:id="rId1"/>
    </customSheetView>
    <customSheetView guid="{31AE1515-CC7D-4C1F-9174-673DDAC973ED}" showPageBreaks="1" printArea="1" view="pageBreakPreview">
      <selection activeCell="O25" sqref="O25"/>
      <colBreaks count="1" manualBreakCount="1">
        <brk id="16" max="28" man="1"/>
      </colBreaks>
      <pageMargins left="0.70866141732283472" right="0.70866141732283472" top="0.74803149606299213" bottom="0.74803149606299213" header="0.31496062992125984" footer="0.31496062992125984"/>
      <pageSetup scale="60" orientation="landscape" r:id="rId2"/>
    </customSheetView>
  </customSheetViews>
  <mergeCells count="6">
    <mergeCell ref="A34:C34"/>
    <mergeCell ref="A4:L4"/>
    <mergeCell ref="A5:L5"/>
    <mergeCell ref="A14:L14"/>
    <mergeCell ref="A8:I8"/>
    <mergeCell ref="A10:I10"/>
  </mergeCells>
  <pageMargins left="0.70866141732283472" right="0.70866141732283472" top="0.74803149606299213" bottom="0.74803149606299213" header="0.31496062992125984" footer="0.31496062992125984"/>
  <pageSetup paperSize="9" scale="73" orientation="landscape" r:id="rId3"/>
  <colBreaks count="1" manualBreakCount="1">
    <brk id="12" max="32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70C0"/>
  </sheetPr>
  <dimension ref="A1:L34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3" customWidth="1"/>
    <col min="2" max="2" width="9.85546875" style="3" customWidth="1"/>
    <col min="3" max="3" width="12.140625" style="3" customWidth="1"/>
    <col min="4" max="4" width="8.140625" style="3" customWidth="1"/>
    <col min="5" max="5" width="30.85546875" style="5" customWidth="1"/>
    <col min="6" max="6" width="7.85546875" style="3" customWidth="1"/>
    <col min="7" max="7" width="9.5703125" style="3" customWidth="1"/>
    <col min="8" max="8" width="15.7109375" style="3" customWidth="1"/>
    <col min="9" max="9" width="15.7109375" style="11" customWidth="1"/>
    <col min="10" max="11" width="15.7109375" style="3" customWidth="1"/>
    <col min="12" max="12" width="18.42578125" style="3" customWidth="1"/>
    <col min="13" max="16384" width="9.140625" style="3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155</v>
      </c>
      <c r="K1" s="61"/>
      <c r="L1" s="24"/>
    </row>
    <row r="2" spans="1:12" ht="16.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8.75">
      <c r="A4" s="365" t="s">
        <v>156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.75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1.25" customHeight="1">
      <c r="A6" s="6"/>
      <c r="B6" s="28"/>
      <c r="C6" s="28"/>
      <c r="D6" s="28"/>
      <c r="E6" s="28"/>
      <c r="F6" s="28"/>
      <c r="G6" s="28"/>
      <c r="H6" s="28"/>
      <c r="I6" s="28"/>
      <c r="J6" s="28"/>
      <c r="K6" s="6"/>
      <c r="L6" s="20"/>
    </row>
    <row r="7" spans="1:12" ht="15.75">
      <c r="A7" s="18" t="s">
        <v>177</v>
      </c>
      <c r="B7" s="115"/>
      <c r="C7" s="115"/>
      <c r="D7" s="115"/>
      <c r="E7" s="115"/>
      <c r="F7" s="115"/>
      <c r="G7" s="115"/>
      <c r="H7" s="115"/>
      <c r="I7" s="116"/>
      <c r="J7" s="20"/>
      <c r="K7" s="20"/>
      <c r="L7" s="20"/>
    </row>
    <row r="8" spans="1:12" ht="15.75">
      <c r="A8" s="367" t="s">
        <v>178</v>
      </c>
      <c r="B8" s="367"/>
      <c r="C8" s="367"/>
      <c r="D8" s="367"/>
      <c r="E8" s="367"/>
      <c r="F8" s="367"/>
      <c r="G8" s="367"/>
      <c r="H8" s="367"/>
      <c r="I8" s="367"/>
      <c r="J8" s="20"/>
      <c r="K8" s="20"/>
      <c r="L8" s="20"/>
    </row>
    <row r="9" spans="1:12" ht="15.75">
      <c r="A9" s="18" t="s">
        <v>179</v>
      </c>
      <c r="B9" s="18"/>
      <c r="C9" s="18"/>
      <c r="D9" s="18"/>
      <c r="E9" s="18"/>
      <c r="F9" s="18"/>
      <c r="G9" s="18"/>
      <c r="H9" s="18"/>
      <c r="I9" s="116"/>
      <c r="J9" s="20"/>
      <c r="K9" s="20"/>
      <c r="L9" s="20"/>
    </row>
    <row r="10" spans="1:12" ht="15.75">
      <c r="A10" s="367" t="s">
        <v>180</v>
      </c>
      <c r="B10" s="367"/>
      <c r="C10" s="367"/>
      <c r="D10" s="367"/>
      <c r="E10" s="367"/>
      <c r="F10" s="367"/>
      <c r="G10" s="367"/>
      <c r="H10" s="367"/>
      <c r="I10" s="367"/>
      <c r="J10" s="20"/>
      <c r="K10" s="20"/>
      <c r="L10" s="20"/>
    </row>
    <row r="11" spans="1:12" ht="9" customHeight="1">
      <c r="A11" s="205"/>
      <c r="B11" s="205"/>
      <c r="C11" s="205"/>
      <c r="D11" s="205"/>
      <c r="E11" s="205"/>
      <c r="F11" s="205"/>
      <c r="G11" s="205"/>
      <c r="H11" s="205"/>
      <c r="I11" s="205"/>
      <c r="J11" s="205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8.25" customHeight="1">
      <c r="A16" s="18"/>
      <c r="B16" s="18"/>
      <c r="C16" s="18"/>
      <c r="D16" s="18"/>
      <c r="E16" s="205"/>
      <c r="F16" s="18"/>
      <c r="G16" s="18"/>
      <c r="H16" s="100"/>
      <c r="I16" s="101"/>
      <c r="J16" s="100"/>
      <c r="K16" s="18"/>
      <c r="L16" s="18"/>
    </row>
    <row r="17" spans="1:12" ht="7.5" customHeight="1">
      <c r="A17" s="62"/>
      <c r="B17" s="62"/>
      <c r="C17" s="62"/>
      <c r="D17" s="62"/>
      <c r="E17" s="206"/>
      <c r="F17" s="62"/>
      <c r="G17" s="62"/>
      <c r="H17" s="8"/>
      <c r="I17" s="65"/>
      <c r="J17" s="66"/>
      <c r="K17" s="66"/>
      <c r="L17" s="62"/>
    </row>
    <row r="18" spans="1:12" ht="63">
      <c r="A18" s="10" t="s">
        <v>0</v>
      </c>
      <c r="B18" s="14" t="s">
        <v>9</v>
      </c>
      <c r="C18" s="14" t="s">
        <v>10</v>
      </c>
      <c r="D18" s="14" t="s">
        <v>11</v>
      </c>
      <c r="E18" s="14" t="s">
        <v>1</v>
      </c>
      <c r="F18" s="14" t="s">
        <v>12</v>
      </c>
      <c r="G18" s="14" t="s">
        <v>2</v>
      </c>
      <c r="H18" s="2" t="s">
        <v>7</v>
      </c>
      <c r="I18" s="2" t="s">
        <v>186</v>
      </c>
      <c r="J18" s="2" t="s">
        <v>696</v>
      </c>
      <c r="K18" s="2" t="s">
        <v>185</v>
      </c>
      <c r="L18" s="10" t="s">
        <v>3</v>
      </c>
    </row>
    <row r="19" spans="1:12" ht="15.75">
      <c r="A19" s="10">
        <v>1</v>
      </c>
      <c r="B19" s="10">
        <v>2</v>
      </c>
      <c r="C19" s="10">
        <v>3</v>
      </c>
      <c r="D19" s="10">
        <v>4</v>
      </c>
      <c r="E19" s="10">
        <v>5</v>
      </c>
      <c r="F19" s="10">
        <v>6</v>
      </c>
      <c r="G19" s="10">
        <v>7</v>
      </c>
      <c r="H19" s="10">
        <v>8</v>
      </c>
      <c r="I19" s="10">
        <v>9</v>
      </c>
      <c r="J19" s="10">
        <v>10</v>
      </c>
      <c r="K19" s="10">
        <v>11</v>
      </c>
      <c r="L19" s="10">
        <v>12</v>
      </c>
    </row>
    <row r="20" spans="1:12" s="6" customFormat="1" ht="30" customHeight="1">
      <c r="A20" s="1">
        <v>1</v>
      </c>
      <c r="B20" s="1" t="s">
        <v>1257</v>
      </c>
      <c r="C20" s="233">
        <v>10034126</v>
      </c>
      <c r="D20" s="234" t="s">
        <v>82</v>
      </c>
      <c r="E20" s="234" t="s">
        <v>1258</v>
      </c>
      <c r="F20" s="234" t="s">
        <v>57</v>
      </c>
      <c r="G20" s="235">
        <v>1</v>
      </c>
      <c r="H20" s="236">
        <v>45691</v>
      </c>
      <c r="I20" s="237">
        <v>45691</v>
      </c>
      <c r="J20" s="238">
        <f>ROUND(I20*0.2,2)</f>
        <v>9138.2000000000007</v>
      </c>
      <c r="K20" s="238">
        <f>I20*1.2</f>
        <v>54829.2</v>
      </c>
      <c r="L20" s="1" t="s">
        <v>8</v>
      </c>
    </row>
    <row r="21" spans="1:12" s="6" customFormat="1" ht="30" customHeight="1">
      <c r="A21" s="1">
        <v>2</v>
      </c>
      <c r="B21" s="1" t="s">
        <v>1259</v>
      </c>
      <c r="C21" s="233">
        <v>20004734</v>
      </c>
      <c r="D21" s="234" t="s">
        <v>82</v>
      </c>
      <c r="E21" s="234" t="s">
        <v>1260</v>
      </c>
      <c r="F21" s="234" t="s">
        <v>57</v>
      </c>
      <c r="G21" s="235">
        <v>2</v>
      </c>
      <c r="H21" s="236">
        <v>1145482</v>
      </c>
      <c r="I21" s="237">
        <v>2290964</v>
      </c>
      <c r="J21" s="238">
        <f>ROUND(I21*0.2,2)</f>
        <v>458192.8</v>
      </c>
      <c r="K21" s="238">
        <f>I21*1.2</f>
        <v>2749156.8</v>
      </c>
      <c r="L21" s="1" t="s">
        <v>8</v>
      </c>
    </row>
    <row r="22" spans="1:12" ht="30" customHeight="1">
      <c r="A22" s="1">
        <v>3</v>
      </c>
      <c r="B22" s="1" t="s">
        <v>1261</v>
      </c>
      <c r="C22" s="233">
        <v>20006551</v>
      </c>
      <c r="D22" s="234" t="s">
        <v>82</v>
      </c>
      <c r="E22" s="234" t="s">
        <v>1262</v>
      </c>
      <c r="F22" s="234" t="s">
        <v>57</v>
      </c>
      <c r="G22" s="235">
        <v>3</v>
      </c>
      <c r="H22" s="236">
        <v>117493</v>
      </c>
      <c r="I22" s="237">
        <v>352479</v>
      </c>
      <c r="J22" s="238">
        <f>ROUND(I22*0.2,2)</f>
        <v>70495.8</v>
      </c>
      <c r="K22" s="238">
        <f>I22*1.2</f>
        <v>422974.8</v>
      </c>
      <c r="L22" s="1" t="s">
        <v>8</v>
      </c>
    </row>
    <row r="23" spans="1:12" ht="15.75">
      <c r="A23" s="96"/>
      <c r="B23" s="96"/>
      <c r="C23" s="96"/>
      <c r="D23" s="96"/>
      <c r="E23" s="97"/>
      <c r="F23" s="96"/>
      <c r="G23" s="96"/>
      <c r="H23" s="96"/>
      <c r="I23" s="98">
        <f>SUM(I20:I22)</f>
        <v>2689134</v>
      </c>
      <c r="J23" s="98">
        <f>SUM(J20:J22)</f>
        <v>537826.80000000005</v>
      </c>
      <c r="K23" s="98">
        <f>SUM(K20:K22)</f>
        <v>3226960.8</v>
      </c>
      <c r="L23" s="96"/>
    </row>
    <row r="26" spans="1:12" ht="18.75">
      <c r="A26" s="67" t="s">
        <v>34</v>
      </c>
      <c r="B26" s="44"/>
      <c r="C26" s="44"/>
      <c r="D26" s="43"/>
      <c r="E26" s="35"/>
      <c r="F26" s="35"/>
      <c r="G26" s="35"/>
      <c r="H26" s="122"/>
      <c r="I26" s="35"/>
      <c r="J26" s="67" t="s">
        <v>35</v>
      </c>
      <c r="K26" s="23"/>
    </row>
    <row r="27" spans="1:12" ht="18.75">
      <c r="A27" s="67" t="s">
        <v>36</v>
      </c>
      <c r="B27" s="67"/>
      <c r="C27" s="67"/>
      <c r="D27" s="43"/>
      <c r="E27" s="35"/>
      <c r="F27" s="35"/>
      <c r="G27" s="35"/>
      <c r="H27" s="122"/>
      <c r="I27" s="35"/>
      <c r="J27" s="204" t="s">
        <v>181</v>
      </c>
      <c r="K27" s="204"/>
    </row>
    <row r="28" spans="1:12" ht="18.75">
      <c r="A28" s="67" t="s">
        <v>37</v>
      </c>
      <c r="B28" s="67"/>
      <c r="C28" s="67"/>
      <c r="D28" s="43"/>
      <c r="E28" s="35"/>
      <c r="F28" s="35"/>
      <c r="G28" s="35"/>
      <c r="H28" s="122"/>
      <c r="I28" s="35"/>
      <c r="J28" s="204" t="s">
        <v>38</v>
      </c>
      <c r="K28" s="204"/>
    </row>
    <row r="29" spans="1:12" ht="18.75">
      <c r="A29" s="67" t="s">
        <v>39</v>
      </c>
      <c r="B29" s="23"/>
      <c r="C29" s="23"/>
      <c r="D29" s="43"/>
      <c r="E29" s="35"/>
      <c r="F29" s="35"/>
      <c r="G29" s="35"/>
      <c r="H29" s="122"/>
      <c r="I29" s="35"/>
      <c r="J29" s="44"/>
      <c r="K29" s="38"/>
    </row>
    <row r="30" spans="1:12" ht="18.75">
      <c r="A30" s="23"/>
      <c r="B30" s="23"/>
      <c r="C30" s="23"/>
      <c r="D30" s="43"/>
      <c r="E30" s="35"/>
      <c r="F30" s="35"/>
      <c r="G30" s="35"/>
      <c r="H30" s="122"/>
      <c r="I30" s="35"/>
      <c r="J30" s="44"/>
      <c r="K30" s="23"/>
    </row>
    <row r="31" spans="1:12" ht="18.75">
      <c r="A31" s="67" t="s">
        <v>41</v>
      </c>
      <c r="B31" s="23"/>
      <c r="C31" s="23"/>
      <c r="D31" s="43"/>
      <c r="E31" s="35"/>
      <c r="F31" s="35"/>
      <c r="G31" s="35"/>
      <c r="H31" s="122"/>
      <c r="I31" s="35"/>
      <c r="J31" s="204" t="s">
        <v>182</v>
      </c>
      <c r="K31" s="204"/>
    </row>
    <row r="32" spans="1:12" ht="18.75">
      <c r="A32" s="364"/>
      <c r="B32" s="364"/>
      <c r="C32" s="364"/>
      <c r="D32" s="43"/>
      <c r="E32" s="35"/>
      <c r="F32" s="35"/>
      <c r="G32" s="35"/>
      <c r="H32" s="122"/>
      <c r="I32" s="35"/>
      <c r="J32" s="44"/>
      <c r="K32" s="44"/>
    </row>
    <row r="33" spans="1:12" ht="18.75">
      <c r="A33" s="67" t="s">
        <v>40</v>
      </c>
      <c r="B33" s="67"/>
      <c r="C33" s="67"/>
      <c r="D33" s="231"/>
      <c r="E33" s="33"/>
      <c r="F33" s="33"/>
      <c r="G33" s="33"/>
      <c r="H33" s="232"/>
      <c r="I33" s="33"/>
      <c r="J33" s="67" t="s">
        <v>40</v>
      </c>
      <c r="K33" s="67"/>
    </row>
    <row r="34" spans="1:12" ht="18.75">
      <c r="A34" s="35"/>
      <c r="B34" s="35"/>
      <c r="C34" s="35"/>
      <c r="D34" s="43"/>
      <c r="E34" s="35"/>
      <c r="F34" s="35"/>
      <c r="G34" s="35"/>
      <c r="H34" s="122"/>
      <c r="I34" s="35"/>
      <c r="J34" s="35"/>
      <c r="K34" s="35"/>
      <c r="L34" s="35"/>
    </row>
  </sheetData>
  <customSheetViews>
    <customSheetView guid="{19774D5F-68EA-4399-BCA1-E2CE392B5002}" showPageBreaks="1" printArea="1" view="pageBreakPreview">
      <selection activeCell="O97" sqref="A1:O97"/>
      <colBreaks count="2" manualBreakCount="2">
        <brk id="15" max="107" man="1"/>
        <brk id="16" max="107" man="1"/>
      </colBreaks>
      <pageMargins left="0.70866141732283472" right="0.70866141732283472" top="0.74803149606299213" bottom="0.74803149606299213" header="0.31496062992125984" footer="0.31496062992125984"/>
      <pageSetup scale="59" orientation="landscape" r:id="rId1"/>
    </customSheetView>
    <customSheetView guid="{31AE1515-CC7D-4C1F-9174-673DDAC973ED}" showPageBreaks="1" printArea="1" view="pageBreakPreview">
      <selection activeCell="O97" sqref="A1:O97"/>
      <colBreaks count="2" manualBreakCount="2">
        <brk id="15" max="107" man="1"/>
        <brk id="16" max="107" man="1"/>
      </colBreaks>
      <pageMargins left="0.70866141732283472" right="0.70866141732283472" top="0.74803149606299213" bottom="0.74803149606299213" header="0.31496062992125984" footer="0.31496062992125984"/>
      <pageSetup scale="59" orientation="landscape" r:id="rId2"/>
    </customSheetView>
  </customSheetViews>
  <mergeCells count="6">
    <mergeCell ref="A32:C32"/>
    <mergeCell ref="A4:L4"/>
    <mergeCell ref="A5:L5"/>
    <mergeCell ref="A14:L14"/>
    <mergeCell ref="A8:I8"/>
    <mergeCell ref="A10:I10"/>
  </mergeCells>
  <pageMargins left="0.70866141732283472" right="0.70866141732283472" top="0.74803149606299213" bottom="0.74803149606299213" header="0.31496062992125984" footer="0.31496062992125984"/>
  <pageSetup scale="57" orientation="landscape" r:id="rId3"/>
  <colBreaks count="1" manualBreakCount="1">
    <brk id="12" max="107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70C0"/>
    <pageSetUpPr fitToPage="1"/>
  </sheetPr>
  <dimension ref="A1:P63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3" customWidth="1"/>
    <col min="2" max="2" width="7.7109375" style="3" customWidth="1"/>
    <col min="3" max="3" width="12.140625" style="3" customWidth="1"/>
    <col min="4" max="4" width="7.5703125" style="3" customWidth="1"/>
    <col min="5" max="5" width="32.28515625" style="5" customWidth="1"/>
    <col min="6" max="6" width="6.85546875" style="3" customWidth="1"/>
    <col min="7" max="7" width="9.5703125" style="3" customWidth="1"/>
    <col min="8" max="8" width="15.7109375" style="3" customWidth="1"/>
    <col min="9" max="9" width="15.7109375" style="11" customWidth="1"/>
    <col min="10" max="11" width="15.7109375" style="3" customWidth="1"/>
    <col min="12" max="12" width="19.42578125" style="3" customWidth="1"/>
    <col min="13" max="16384" width="9.140625" style="3"/>
  </cols>
  <sheetData>
    <row r="1" spans="1:12" ht="16.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158</v>
      </c>
      <c r="K1" s="25"/>
      <c r="L1" s="24"/>
    </row>
    <row r="2" spans="1:12" ht="16.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6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25"/>
      <c r="L3" s="20"/>
    </row>
    <row r="4" spans="1:12" ht="16.5" customHeight="1">
      <c r="A4" s="365" t="s">
        <v>159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9.75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18" t="s">
        <v>177</v>
      </c>
      <c r="B7" s="115"/>
      <c r="C7" s="115"/>
      <c r="D7" s="115"/>
      <c r="E7" s="115"/>
      <c r="F7" s="115"/>
      <c r="G7" s="115"/>
      <c r="H7" s="115"/>
      <c r="I7" s="116"/>
      <c r="J7" s="20"/>
      <c r="K7" s="20"/>
      <c r="L7" s="20"/>
    </row>
    <row r="8" spans="1:12" ht="15.75">
      <c r="A8" s="367" t="s">
        <v>178</v>
      </c>
      <c r="B8" s="367"/>
      <c r="C8" s="367"/>
      <c r="D8" s="367"/>
      <c r="E8" s="367"/>
      <c r="F8" s="367"/>
      <c r="G8" s="367"/>
      <c r="H8" s="367"/>
      <c r="I8" s="367"/>
      <c r="J8" s="20"/>
      <c r="K8" s="20"/>
      <c r="L8" s="20"/>
    </row>
    <row r="9" spans="1:12" ht="15.75">
      <c r="A9" s="18" t="s">
        <v>179</v>
      </c>
      <c r="B9" s="18"/>
      <c r="C9" s="18"/>
      <c r="D9" s="18"/>
      <c r="E9" s="18"/>
      <c r="F9" s="18"/>
      <c r="G9" s="18"/>
      <c r="H9" s="18"/>
      <c r="I9" s="116"/>
      <c r="J9" s="20"/>
      <c r="K9" s="20"/>
      <c r="L9" s="20"/>
    </row>
    <row r="10" spans="1:12" ht="15.75">
      <c r="A10" s="367" t="s">
        <v>180</v>
      </c>
      <c r="B10" s="367"/>
      <c r="C10" s="367"/>
      <c r="D10" s="367"/>
      <c r="E10" s="367"/>
      <c r="F10" s="367"/>
      <c r="G10" s="367"/>
      <c r="H10" s="367"/>
      <c r="I10" s="367"/>
      <c r="J10" s="20"/>
      <c r="K10" s="20"/>
      <c r="L10" s="20"/>
    </row>
    <row r="11" spans="1:12" ht="15.7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29"/>
      <c r="L11" s="20"/>
    </row>
    <row r="12" spans="1:12" ht="15.75">
      <c r="A12" s="7" t="s">
        <v>30</v>
      </c>
      <c r="B12" s="88"/>
      <c r="C12" s="88"/>
      <c r="D12" s="88"/>
      <c r="E12" s="88"/>
      <c r="F12" s="88"/>
      <c r="G12" s="88"/>
      <c r="H12" s="88"/>
      <c r="I12" s="88"/>
      <c r="J12" s="88"/>
      <c r="K12" s="29"/>
      <c r="L12" s="20"/>
    </row>
    <row r="13" spans="1:12" ht="15.75">
      <c r="A13" s="7" t="s">
        <v>31</v>
      </c>
      <c r="B13" s="88"/>
      <c r="C13" s="88"/>
      <c r="D13" s="88"/>
      <c r="E13" s="88"/>
      <c r="F13" s="88"/>
      <c r="G13" s="88"/>
      <c r="H13" s="88"/>
      <c r="I13" s="88"/>
      <c r="J13" s="88"/>
      <c r="K13" s="30"/>
      <c r="L13" s="7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8.25" customHeight="1">
      <c r="A16" s="16"/>
      <c r="B16" s="16"/>
      <c r="C16" s="16"/>
      <c r="D16" s="16"/>
      <c r="E16" s="17"/>
      <c r="F16" s="16"/>
      <c r="G16" s="18"/>
      <c r="H16" s="21"/>
      <c r="I16" s="19"/>
      <c r="J16" s="21"/>
      <c r="K16" s="16"/>
      <c r="L16" s="16"/>
    </row>
    <row r="17" spans="1:16" ht="7.5" customHeight="1">
      <c r="A17" s="7"/>
      <c r="B17" s="7"/>
      <c r="C17" s="7"/>
      <c r="D17" s="7"/>
      <c r="E17" s="88"/>
      <c r="F17" s="7"/>
      <c r="G17" s="7"/>
      <c r="H17" s="8"/>
      <c r="I17" s="13"/>
      <c r="J17" s="9"/>
      <c r="K17" s="9"/>
      <c r="L17" s="7"/>
    </row>
    <row r="18" spans="1:16" ht="71.25">
      <c r="A18" s="10" t="s">
        <v>0</v>
      </c>
      <c r="B18" s="14" t="s">
        <v>9</v>
      </c>
      <c r="C18" s="14" t="s">
        <v>10</v>
      </c>
      <c r="D18" s="14" t="s">
        <v>11</v>
      </c>
      <c r="E18" s="14" t="s">
        <v>1</v>
      </c>
      <c r="F18" s="14" t="s">
        <v>12</v>
      </c>
      <c r="G18" s="14" t="s">
        <v>2</v>
      </c>
      <c r="H18" s="2" t="s">
        <v>7</v>
      </c>
      <c r="I18" s="2" t="s">
        <v>186</v>
      </c>
      <c r="J18" s="2" t="s">
        <v>696</v>
      </c>
      <c r="K18" s="2" t="s">
        <v>185</v>
      </c>
      <c r="L18" s="10" t="s">
        <v>3</v>
      </c>
    </row>
    <row r="19" spans="1:16">
      <c r="A19" s="102">
        <v>1</v>
      </c>
      <c r="B19" s="102">
        <v>2</v>
      </c>
      <c r="C19" s="102">
        <v>3</v>
      </c>
      <c r="D19" s="102">
        <v>4</v>
      </c>
      <c r="E19" s="102">
        <v>5</v>
      </c>
      <c r="F19" s="102">
        <v>6</v>
      </c>
      <c r="G19" s="102">
        <v>7</v>
      </c>
      <c r="H19" s="102">
        <v>8</v>
      </c>
      <c r="I19" s="102">
        <v>9</v>
      </c>
      <c r="J19" s="102">
        <v>10</v>
      </c>
      <c r="K19" s="102">
        <v>11</v>
      </c>
      <c r="L19" s="102">
        <v>12</v>
      </c>
    </row>
    <row r="20" spans="1:16" s="6" customFormat="1" ht="32.25" customHeight="1">
      <c r="A20" s="1">
        <v>1</v>
      </c>
      <c r="B20" s="221" t="s">
        <v>1265</v>
      </c>
      <c r="C20" s="221">
        <v>10033416</v>
      </c>
      <c r="D20" s="222" t="s">
        <v>82</v>
      </c>
      <c r="E20" s="223" t="s">
        <v>1266</v>
      </c>
      <c r="F20" s="221" t="s">
        <v>57</v>
      </c>
      <c r="G20" s="224">
        <v>1</v>
      </c>
      <c r="H20" s="225">
        <v>4475</v>
      </c>
      <c r="I20" s="226">
        <v>4475</v>
      </c>
      <c r="J20" s="226">
        <f>ROUND(I20*0.2,2)</f>
        <v>895</v>
      </c>
      <c r="K20" s="226">
        <f>I20*1.2</f>
        <v>5370</v>
      </c>
      <c r="L20" s="227" t="s">
        <v>8</v>
      </c>
      <c r="M20" s="77"/>
      <c r="N20" s="77"/>
      <c r="O20" s="77"/>
      <c r="P20" s="77"/>
    </row>
    <row r="21" spans="1:16" s="6" customFormat="1" ht="31.5" customHeight="1">
      <c r="A21" s="1">
        <v>2</v>
      </c>
      <c r="B21" s="228" t="s">
        <v>1267</v>
      </c>
      <c r="C21" s="228">
        <v>10004283</v>
      </c>
      <c r="D21" s="228" t="s">
        <v>82</v>
      </c>
      <c r="E21" s="229" t="s">
        <v>1269</v>
      </c>
      <c r="F21" s="228" t="s">
        <v>57</v>
      </c>
      <c r="G21" s="230">
        <v>110</v>
      </c>
      <c r="H21" s="225">
        <v>80</v>
      </c>
      <c r="I21" s="226">
        <v>8800</v>
      </c>
      <c r="J21" s="226">
        <f t="shared" ref="J21:J51" si="0">ROUND(I21*0.2,2)</f>
        <v>1760</v>
      </c>
      <c r="K21" s="226">
        <f t="shared" ref="K21:K51" si="1">I21*1.2</f>
        <v>10560</v>
      </c>
      <c r="L21" s="227" t="s">
        <v>8</v>
      </c>
    </row>
    <row r="22" spans="1:16" s="6" customFormat="1" ht="32.25" customHeight="1">
      <c r="A22" s="1">
        <v>3</v>
      </c>
      <c r="B22" s="228" t="s">
        <v>1268</v>
      </c>
      <c r="C22" s="228">
        <v>10006360</v>
      </c>
      <c r="D22" s="228" t="s">
        <v>82</v>
      </c>
      <c r="E22" s="229" t="s">
        <v>1270</v>
      </c>
      <c r="F22" s="228" t="s">
        <v>57</v>
      </c>
      <c r="G22" s="230">
        <v>96</v>
      </c>
      <c r="H22" s="225">
        <v>40</v>
      </c>
      <c r="I22" s="226">
        <v>3840</v>
      </c>
      <c r="J22" s="226">
        <f t="shared" si="0"/>
        <v>768</v>
      </c>
      <c r="K22" s="226">
        <f t="shared" si="1"/>
        <v>4608</v>
      </c>
      <c r="L22" s="227" t="s">
        <v>8</v>
      </c>
      <c r="M22" s="77"/>
      <c r="N22" s="77"/>
      <c r="O22" s="77"/>
      <c r="P22" s="77"/>
    </row>
    <row r="23" spans="1:16" s="6" customFormat="1" ht="32.25" customHeight="1">
      <c r="A23" s="1">
        <v>4</v>
      </c>
      <c r="B23" s="228" t="s">
        <v>1271</v>
      </c>
      <c r="C23" s="228">
        <v>10029580</v>
      </c>
      <c r="D23" s="228" t="s">
        <v>82</v>
      </c>
      <c r="E23" s="229" t="s">
        <v>1275</v>
      </c>
      <c r="F23" s="228" t="s">
        <v>57</v>
      </c>
      <c r="G23" s="230">
        <v>924</v>
      </c>
      <c r="H23" s="225">
        <v>57</v>
      </c>
      <c r="I23" s="226">
        <v>52668</v>
      </c>
      <c r="J23" s="226">
        <f t="shared" si="0"/>
        <v>10533.6</v>
      </c>
      <c r="K23" s="226">
        <f t="shared" si="1"/>
        <v>63201.599999999999</v>
      </c>
      <c r="L23" s="227" t="s">
        <v>8</v>
      </c>
    </row>
    <row r="24" spans="1:16" s="6" customFormat="1" ht="32.25" customHeight="1">
      <c r="A24" s="1">
        <v>5</v>
      </c>
      <c r="B24" s="228" t="s">
        <v>1272</v>
      </c>
      <c r="C24" s="228">
        <v>10029609</v>
      </c>
      <c r="D24" s="228" t="s">
        <v>82</v>
      </c>
      <c r="E24" s="229" t="s">
        <v>1276</v>
      </c>
      <c r="F24" s="228" t="s">
        <v>57</v>
      </c>
      <c r="G24" s="230">
        <v>24</v>
      </c>
      <c r="H24" s="225">
        <v>53</v>
      </c>
      <c r="I24" s="226">
        <v>1272</v>
      </c>
      <c r="J24" s="226">
        <f t="shared" si="0"/>
        <v>254.4</v>
      </c>
      <c r="K24" s="226">
        <f t="shared" si="1"/>
        <v>1526.3999999999999</v>
      </c>
      <c r="L24" s="227" t="s">
        <v>8</v>
      </c>
      <c r="M24" s="77"/>
      <c r="N24" s="77"/>
      <c r="O24" s="77"/>
      <c r="P24" s="77"/>
    </row>
    <row r="25" spans="1:16" s="6" customFormat="1" ht="32.25" customHeight="1">
      <c r="A25" s="1">
        <v>6</v>
      </c>
      <c r="B25" s="228" t="s">
        <v>1273</v>
      </c>
      <c r="C25" s="228">
        <v>10029628</v>
      </c>
      <c r="D25" s="228" t="s">
        <v>82</v>
      </c>
      <c r="E25" s="229" t="s">
        <v>1277</v>
      </c>
      <c r="F25" s="228" t="s">
        <v>57</v>
      </c>
      <c r="G25" s="230">
        <v>5</v>
      </c>
      <c r="H25" s="225">
        <v>334</v>
      </c>
      <c r="I25" s="226">
        <v>1670</v>
      </c>
      <c r="J25" s="226">
        <f t="shared" si="0"/>
        <v>334</v>
      </c>
      <c r="K25" s="226">
        <f t="shared" si="1"/>
        <v>2004</v>
      </c>
      <c r="L25" s="227" t="s">
        <v>8</v>
      </c>
    </row>
    <row r="26" spans="1:16" s="6" customFormat="1" ht="32.25" customHeight="1">
      <c r="A26" s="1">
        <v>7</v>
      </c>
      <c r="B26" s="228" t="s">
        <v>1274</v>
      </c>
      <c r="C26" s="228">
        <v>10029767</v>
      </c>
      <c r="D26" s="228" t="s">
        <v>82</v>
      </c>
      <c r="E26" s="229" t="s">
        <v>1278</v>
      </c>
      <c r="F26" s="228" t="s">
        <v>57</v>
      </c>
      <c r="G26" s="230">
        <v>7</v>
      </c>
      <c r="H26" s="225">
        <v>20091</v>
      </c>
      <c r="I26" s="226">
        <v>140637</v>
      </c>
      <c r="J26" s="226">
        <f t="shared" si="0"/>
        <v>28127.4</v>
      </c>
      <c r="K26" s="226">
        <f t="shared" si="1"/>
        <v>168764.4</v>
      </c>
      <c r="L26" s="227" t="s">
        <v>8</v>
      </c>
      <c r="M26" s="77"/>
      <c r="N26" s="77"/>
      <c r="O26" s="77"/>
      <c r="P26" s="77"/>
    </row>
    <row r="27" spans="1:16" s="6" customFormat="1" ht="32.25" customHeight="1">
      <c r="A27" s="1">
        <v>8</v>
      </c>
      <c r="B27" s="228" t="s">
        <v>1279</v>
      </c>
      <c r="C27" s="228">
        <v>10032123</v>
      </c>
      <c r="D27" s="228" t="s">
        <v>82</v>
      </c>
      <c r="E27" s="229" t="s">
        <v>1280</v>
      </c>
      <c r="F27" s="228" t="s">
        <v>57</v>
      </c>
      <c r="G27" s="230">
        <v>8</v>
      </c>
      <c r="H27" s="225">
        <v>7646</v>
      </c>
      <c r="I27" s="226">
        <v>61168</v>
      </c>
      <c r="J27" s="226">
        <f t="shared" si="0"/>
        <v>12233.6</v>
      </c>
      <c r="K27" s="226">
        <f t="shared" si="1"/>
        <v>73401.599999999991</v>
      </c>
      <c r="L27" s="227" t="s">
        <v>8</v>
      </c>
    </row>
    <row r="28" spans="1:16" s="6" customFormat="1" ht="31.5" customHeight="1">
      <c r="A28" s="1">
        <v>9</v>
      </c>
      <c r="B28" s="228" t="s">
        <v>1281</v>
      </c>
      <c r="C28" s="228">
        <v>10032511</v>
      </c>
      <c r="D28" s="228" t="s">
        <v>82</v>
      </c>
      <c r="E28" s="229" t="s">
        <v>1283</v>
      </c>
      <c r="F28" s="228" t="s">
        <v>57</v>
      </c>
      <c r="G28" s="230">
        <v>45</v>
      </c>
      <c r="H28" s="225">
        <v>328</v>
      </c>
      <c r="I28" s="226">
        <v>14760</v>
      </c>
      <c r="J28" s="226">
        <f t="shared" si="0"/>
        <v>2952</v>
      </c>
      <c r="K28" s="226">
        <f t="shared" si="1"/>
        <v>17712</v>
      </c>
      <c r="L28" s="227" t="s">
        <v>8</v>
      </c>
    </row>
    <row r="29" spans="1:16" s="6" customFormat="1" ht="32.25" customHeight="1">
      <c r="A29" s="1">
        <v>10</v>
      </c>
      <c r="B29" s="228" t="s">
        <v>1282</v>
      </c>
      <c r="C29" s="228">
        <v>10032794</v>
      </c>
      <c r="D29" s="228" t="s">
        <v>82</v>
      </c>
      <c r="E29" s="229" t="s">
        <v>1284</v>
      </c>
      <c r="F29" s="228" t="s">
        <v>57</v>
      </c>
      <c r="G29" s="230">
        <v>25</v>
      </c>
      <c r="H29" s="225">
        <v>31175</v>
      </c>
      <c r="I29" s="226">
        <v>779375</v>
      </c>
      <c r="J29" s="226">
        <f t="shared" si="0"/>
        <v>155875</v>
      </c>
      <c r="K29" s="226">
        <f t="shared" si="1"/>
        <v>935250</v>
      </c>
      <c r="L29" s="227" t="s">
        <v>8</v>
      </c>
      <c r="M29" s="77"/>
      <c r="N29" s="77"/>
      <c r="O29" s="77"/>
      <c r="P29" s="77"/>
    </row>
    <row r="30" spans="1:16" s="6" customFormat="1" ht="32.25" customHeight="1">
      <c r="A30" s="1">
        <v>11</v>
      </c>
      <c r="B30" s="228" t="s">
        <v>1285</v>
      </c>
      <c r="C30" s="228">
        <v>10033074</v>
      </c>
      <c r="D30" s="228" t="s">
        <v>82</v>
      </c>
      <c r="E30" s="229" t="s">
        <v>1287</v>
      </c>
      <c r="F30" s="228" t="s">
        <v>57</v>
      </c>
      <c r="G30" s="230">
        <v>19</v>
      </c>
      <c r="H30" s="225">
        <v>18972</v>
      </c>
      <c r="I30" s="226">
        <v>360468</v>
      </c>
      <c r="J30" s="226">
        <f t="shared" si="0"/>
        <v>72093.600000000006</v>
      </c>
      <c r="K30" s="226">
        <f t="shared" si="1"/>
        <v>432561.6</v>
      </c>
      <c r="L30" s="227" t="s">
        <v>8</v>
      </c>
      <c r="M30" s="77"/>
      <c r="N30" s="77"/>
      <c r="O30" s="77"/>
      <c r="P30" s="77"/>
    </row>
    <row r="31" spans="1:16" s="6" customFormat="1" ht="32.25" customHeight="1">
      <c r="A31" s="1">
        <v>12</v>
      </c>
      <c r="B31" s="228" t="s">
        <v>1286</v>
      </c>
      <c r="C31" s="228">
        <v>10033744</v>
      </c>
      <c r="D31" s="228" t="s">
        <v>82</v>
      </c>
      <c r="E31" s="229" t="s">
        <v>1288</v>
      </c>
      <c r="F31" s="228" t="s">
        <v>57</v>
      </c>
      <c r="G31" s="230">
        <v>31</v>
      </c>
      <c r="H31" s="225">
        <v>7334</v>
      </c>
      <c r="I31" s="226">
        <v>227354</v>
      </c>
      <c r="J31" s="226">
        <f t="shared" si="0"/>
        <v>45470.8</v>
      </c>
      <c r="K31" s="226">
        <f t="shared" si="1"/>
        <v>272824.8</v>
      </c>
      <c r="L31" s="227" t="s">
        <v>8</v>
      </c>
    </row>
    <row r="32" spans="1:16" s="6" customFormat="1" ht="31.5" customHeight="1">
      <c r="A32" s="1">
        <v>13</v>
      </c>
      <c r="B32" s="228" t="s">
        <v>1289</v>
      </c>
      <c r="C32" s="228">
        <v>10041547</v>
      </c>
      <c r="D32" s="228" t="s">
        <v>82</v>
      </c>
      <c r="E32" s="229" t="s">
        <v>1291</v>
      </c>
      <c r="F32" s="228" t="s">
        <v>57</v>
      </c>
      <c r="G32" s="230">
        <v>11</v>
      </c>
      <c r="H32" s="225">
        <v>3404</v>
      </c>
      <c r="I32" s="226">
        <v>37444</v>
      </c>
      <c r="J32" s="226">
        <f t="shared" si="0"/>
        <v>7488.8</v>
      </c>
      <c r="K32" s="226">
        <f t="shared" si="1"/>
        <v>44932.799999999996</v>
      </c>
      <c r="L32" s="227" t="s">
        <v>8</v>
      </c>
    </row>
    <row r="33" spans="1:16" s="6" customFormat="1" ht="31.5" customHeight="1">
      <c r="A33" s="1">
        <v>14</v>
      </c>
      <c r="B33" s="228" t="s">
        <v>1290</v>
      </c>
      <c r="C33" s="228">
        <v>10044055</v>
      </c>
      <c r="D33" s="228" t="s">
        <v>82</v>
      </c>
      <c r="E33" s="229" t="s">
        <v>1292</v>
      </c>
      <c r="F33" s="228" t="s">
        <v>57</v>
      </c>
      <c r="G33" s="230">
        <v>138</v>
      </c>
      <c r="H33" s="225">
        <v>445</v>
      </c>
      <c r="I33" s="226">
        <v>61410</v>
      </c>
      <c r="J33" s="226">
        <f t="shared" si="0"/>
        <v>12282</v>
      </c>
      <c r="K33" s="226">
        <f t="shared" si="1"/>
        <v>73692</v>
      </c>
      <c r="L33" s="227" t="s">
        <v>8</v>
      </c>
    </row>
    <row r="34" spans="1:16" s="6" customFormat="1" ht="32.25" customHeight="1">
      <c r="A34" s="1">
        <v>15</v>
      </c>
      <c r="B34" s="228" t="s">
        <v>1293</v>
      </c>
      <c r="C34" s="228">
        <v>20006139</v>
      </c>
      <c r="D34" s="228" t="s">
        <v>82</v>
      </c>
      <c r="E34" s="229" t="s">
        <v>1301</v>
      </c>
      <c r="F34" s="228" t="s">
        <v>57</v>
      </c>
      <c r="G34" s="230">
        <v>3</v>
      </c>
      <c r="H34" s="225">
        <v>2120</v>
      </c>
      <c r="I34" s="226">
        <v>6360</v>
      </c>
      <c r="J34" s="226">
        <f t="shared" si="0"/>
        <v>1272</v>
      </c>
      <c r="K34" s="226">
        <f t="shared" si="1"/>
        <v>7632</v>
      </c>
      <c r="L34" s="227" t="s">
        <v>8</v>
      </c>
      <c r="M34" s="77"/>
      <c r="N34" s="77"/>
      <c r="O34" s="77"/>
      <c r="P34" s="77"/>
    </row>
    <row r="35" spans="1:16" s="6" customFormat="1" ht="32.25" customHeight="1">
      <c r="A35" s="1">
        <v>16</v>
      </c>
      <c r="B35" s="228" t="s">
        <v>1294</v>
      </c>
      <c r="C35" s="228">
        <v>20006206</v>
      </c>
      <c r="D35" s="228" t="s">
        <v>82</v>
      </c>
      <c r="E35" s="229" t="s">
        <v>1302</v>
      </c>
      <c r="F35" s="228" t="s">
        <v>57</v>
      </c>
      <c r="G35" s="230">
        <v>16</v>
      </c>
      <c r="H35" s="225">
        <v>2259</v>
      </c>
      <c r="I35" s="226">
        <v>36144</v>
      </c>
      <c r="J35" s="226">
        <f t="shared" si="0"/>
        <v>7228.8</v>
      </c>
      <c r="K35" s="226">
        <f t="shared" si="1"/>
        <v>43372.799999999996</v>
      </c>
      <c r="L35" s="227" t="s">
        <v>8</v>
      </c>
    </row>
    <row r="36" spans="1:16" s="6" customFormat="1" ht="32.25" customHeight="1">
      <c r="A36" s="1">
        <v>17</v>
      </c>
      <c r="B36" s="228" t="s">
        <v>1295</v>
      </c>
      <c r="C36" s="228">
        <v>20006240</v>
      </c>
      <c r="D36" s="228" t="s">
        <v>82</v>
      </c>
      <c r="E36" s="229" t="s">
        <v>1303</v>
      </c>
      <c r="F36" s="228" t="s">
        <v>57</v>
      </c>
      <c r="G36" s="230">
        <v>2</v>
      </c>
      <c r="H36" s="225">
        <v>351</v>
      </c>
      <c r="I36" s="226">
        <v>702</v>
      </c>
      <c r="J36" s="226">
        <f t="shared" si="0"/>
        <v>140.4</v>
      </c>
      <c r="K36" s="226">
        <f t="shared" si="1"/>
        <v>842.4</v>
      </c>
      <c r="L36" s="227" t="s">
        <v>8</v>
      </c>
      <c r="M36" s="77"/>
      <c r="N36" s="77"/>
      <c r="O36" s="77"/>
      <c r="P36" s="77"/>
    </row>
    <row r="37" spans="1:16" s="6" customFormat="1" ht="32.25" customHeight="1">
      <c r="A37" s="1">
        <v>18</v>
      </c>
      <c r="B37" s="228" t="s">
        <v>1296</v>
      </c>
      <c r="C37" s="228">
        <v>20006244</v>
      </c>
      <c r="D37" s="228" t="s">
        <v>82</v>
      </c>
      <c r="E37" s="229" t="s">
        <v>1304</v>
      </c>
      <c r="F37" s="228" t="s">
        <v>57</v>
      </c>
      <c r="G37" s="230">
        <v>3</v>
      </c>
      <c r="H37" s="225">
        <v>11248</v>
      </c>
      <c r="I37" s="226">
        <v>33744</v>
      </c>
      <c r="J37" s="226">
        <f t="shared" si="0"/>
        <v>6748.8</v>
      </c>
      <c r="K37" s="226">
        <f t="shared" si="1"/>
        <v>40492.799999999996</v>
      </c>
      <c r="L37" s="227" t="s">
        <v>8</v>
      </c>
    </row>
    <row r="38" spans="1:16" s="6" customFormat="1" ht="32.25" customHeight="1">
      <c r="A38" s="1">
        <v>19</v>
      </c>
      <c r="B38" s="228" t="s">
        <v>1297</v>
      </c>
      <c r="C38" s="228">
        <v>20006259</v>
      </c>
      <c r="D38" s="228" t="s">
        <v>82</v>
      </c>
      <c r="E38" s="229" t="s">
        <v>1305</v>
      </c>
      <c r="F38" s="228" t="s">
        <v>57</v>
      </c>
      <c r="G38" s="230">
        <v>29</v>
      </c>
      <c r="H38" s="225">
        <v>1406</v>
      </c>
      <c r="I38" s="226">
        <v>40774</v>
      </c>
      <c r="J38" s="226">
        <f t="shared" si="0"/>
        <v>8154.8</v>
      </c>
      <c r="K38" s="226">
        <f t="shared" si="1"/>
        <v>48928.799999999996</v>
      </c>
      <c r="L38" s="227" t="s">
        <v>8</v>
      </c>
      <c r="M38" s="77"/>
      <c r="N38" s="77"/>
      <c r="O38" s="77"/>
      <c r="P38" s="77"/>
    </row>
    <row r="39" spans="1:16" s="6" customFormat="1" ht="32.25" customHeight="1">
      <c r="A39" s="1">
        <v>20</v>
      </c>
      <c r="B39" s="228" t="s">
        <v>1298</v>
      </c>
      <c r="C39" s="228">
        <v>20006420</v>
      </c>
      <c r="D39" s="228" t="s">
        <v>82</v>
      </c>
      <c r="E39" s="229" t="s">
        <v>1306</v>
      </c>
      <c r="F39" s="228" t="s">
        <v>57</v>
      </c>
      <c r="G39" s="230">
        <v>10</v>
      </c>
      <c r="H39" s="225">
        <v>18301</v>
      </c>
      <c r="I39" s="226">
        <v>183010</v>
      </c>
      <c r="J39" s="226">
        <f t="shared" si="0"/>
        <v>36602</v>
      </c>
      <c r="K39" s="226">
        <f t="shared" si="1"/>
        <v>219612</v>
      </c>
      <c r="L39" s="227" t="s">
        <v>8</v>
      </c>
    </row>
    <row r="40" spans="1:16" s="6" customFormat="1" ht="32.25" customHeight="1">
      <c r="A40" s="1">
        <v>21</v>
      </c>
      <c r="B40" s="228" t="s">
        <v>1299</v>
      </c>
      <c r="C40" s="228">
        <v>20006476</v>
      </c>
      <c r="D40" s="228" t="s">
        <v>82</v>
      </c>
      <c r="E40" s="229" t="s">
        <v>1307</v>
      </c>
      <c r="F40" s="228" t="s">
        <v>57</v>
      </c>
      <c r="G40" s="230">
        <v>3</v>
      </c>
      <c r="H40" s="225">
        <v>2963</v>
      </c>
      <c r="I40" s="226">
        <v>8889</v>
      </c>
      <c r="J40" s="226">
        <f t="shared" si="0"/>
        <v>1777.8</v>
      </c>
      <c r="K40" s="226">
        <f t="shared" si="1"/>
        <v>10666.8</v>
      </c>
      <c r="L40" s="227" t="s">
        <v>8</v>
      </c>
      <c r="M40" s="77"/>
      <c r="N40" s="77"/>
      <c r="O40" s="77"/>
      <c r="P40" s="77"/>
    </row>
    <row r="41" spans="1:16" s="6" customFormat="1" ht="32.25" customHeight="1">
      <c r="A41" s="1">
        <v>22</v>
      </c>
      <c r="B41" s="228" t="s">
        <v>1300</v>
      </c>
      <c r="C41" s="228">
        <v>10030368</v>
      </c>
      <c r="D41" s="228" t="s">
        <v>82</v>
      </c>
      <c r="E41" s="229" t="s">
        <v>1308</v>
      </c>
      <c r="F41" s="228" t="s">
        <v>57</v>
      </c>
      <c r="G41" s="230">
        <v>85</v>
      </c>
      <c r="H41" s="225">
        <v>20</v>
      </c>
      <c r="I41" s="226">
        <v>1700</v>
      </c>
      <c r="J41" s="226">
        <f t="shared" si="0"/>
        <v>340</v>
      </c>
      <c r="K41" s="226">
        <f t="shared" si="1"/>
        <v>2040</v>
      </c>
      <c r="L41" s="227" t="s">
        <v>8</v>
      </c>
    </row>
    <row r="42" spans="1:16" s="6" customFormat="1" ht="32.25" customHeight="1">
      <c r="A42" s="1">
        <v>23</v>
      </c>
      <c r="B42" s="228" t="s">
        <v>1309</v>
      </c>
      <c r="C42" s="228">
        <v>10029592</v>
      </c>
      <c r="D42" s="228" t="s">
        <v>82</v>
      </c>
      <c r="E42" s="229" t="s">
        <v>1316</v>
      </c>
      <c r="F42" s="228" t="s">
        <v>57</v>
      </c>
      <c r="G42" s="230">
        <v>4</v>
      </c>
      <c r="H42" s="225">
        <v>2479</v>
      </c>
      <c r="I42" s="226">
        <v>9916</v>
      </c>
      <c r="J42" s="226">
        <f t="shared" si="0"/>
        <v>1983.2</v>
      </c>
      <c r="K42" s="226">
        <f t="shared" si="1"/>
        <v>11899.199999999999</v>
      </c>
      <c r="L42" s="227" t="s">
        <v>8</v>
      </c>
      <c r="M42" s="77"/>
      <c r="N42" s="77"/>
      <c r="O42" s="77"/>
      <c r="P42" s="77"/>
    </row>
    <row r="43" spans="1:16" s="6" customFormat="1" ht="32.25" customHeight="1">
      <c r="A43" s="1">
        <v>24</v>
      </c>
      <c r="B43" s="228" t="s">
        <v>1310</v>
      </c>
      <c r="C43" s="228">
        <v>10031878</v>
      </c>
      <c r="D43" s="228" t="s">
        <v>82</v>
      </c>
      <c r="E43" s="229" t="s">
        <v>1317</v>
      </c>
      <c r="F43" s="228" t="s">
        <v>57</v>
      </c>
      <c r="G43" s="230">
        <v>2</v>
      </c>
      <c r="H43" s="225">
        <v>94824</v>
      </c>
      <c r="I43" s="226">
        <v>189648</v>
      </c>
      <c r="J43" s="226">
        <f t="shared" si="0"/>
        <v>37929.599999999999</v>
      </c>
      <c r="K43" s="226">
        <f t="shared" si="1"/>
        <v>227577.60000000001</v>
      </c>
      <c r="L43" s="227" t="s">
        <v>8</v>
      </c>
    </row>
    <row r="44" spans="1:16" s="6" customFormat="1" ht="32.25" customHeight="1">
      <c r="A44" s="1">
        <v>25</v>
      </c>
      <c r="B44" s="228" t="s">
        <v>1311</v>
      </c>
      <c r="C44" s="228">
        <v>10032220</v>
      </c>
      <c r="D44" s="228" t="s">
        <v>82</v>
      </c>
      <c r="E44" s="229" t="s">
        <v>1318</v>
      </c>
      <c r="F44" s="228" t="s">
        <v>57</v>
      </c>
      <c r="G44" s="230">
        <v>203</v>
      </c>
      <c r="H44" s="225">
        <v>23235</v>
      </c>
      <c r="I44" s="226">
        <v>4716705</v>
      </c>
      <c r="J44" s="226">
        <f t="shared" si="0"/>
        <v>943341</v>
      </c>
      <c r="K44" s="226">
        <f t="shared" si="1"/>
        <v>5660046</v>
      </c>
      <c r="L44" s="227" t="s">
        <v>8</v>
      </c>
      <c r="M44" s="77"/>
      <c r="N44" s="77"/>
      <c r="O44" s="77"/>
      <c r="P44" s="77"/>
    </row>
    <row r="45" spans="1:16" s="6" customFormat="1" ht="32.25" customHeight="1">
      <c r="A45" s="1">
        <v>26</v>
      </c>
      <c r="B45" s="228" t="s">
        <v>1312</v>
      </c>
      <c r="C45" s="228">
        <v>10038210</v>
      </c>
      <c r="D45" s="228" t="s">
        <v>82</v>
      </c>
      <c r="E45" s="229" t="s">
        <v>1319</v>
      </c>
      <c r="F45" s="228" t="s">
        <v>57</v>
      </c>
      <c r="G45" s="230">
        <v>1</v>
      </c>
      <c r="H45" s="225">
        <v>460</v>
      </c>
      <c r="I45" s="226">
        <v>460</v>
      </c>
      <c r="J45" s="226">
        <f t="shared" si="0"/>
        <v>92</v>
      </c>
      <c r="K45" s="226">
        <f t="shared" si="1"/>
        <v>552</v>
      </c>
      <c r="L45" s="227" t="s">
        <v>8</v>
      </c>
      <c r="M45" s="77"/>
      <c r="N45" s="77"/>
      <c r="O45" s="77"/>
      <c r="P45" s="77"/>
    </row>
    <row r="46" spans="1:16" s="6" customFormat="1" ht="32.25" customHeight="1">
      <c r="A46" s="1">
        <v>27</v>
      </c>
      <c r="B46" s="228" t="s">
        <v>1313</v>
      </c>
      <c r="C46" s="228">
        <v>10040307</v>
      </c>
      <c r="D46" s="228" t="s">
        <v>82</v>
      </c>
      <c r="E46" s="229" t="s">
        <v>1320</v>
      </c>
      <c r="F46" s="228" t="s">
        <v>57</v>
      </c>
      <c r="G46" s="230">
        <v>1</v>
      </c>
      <c r="H46" s="225">
        <v>11625</v>
      </c>
      <c r="I46" s="226">
        <v>11625</v>
      </c>
      <c r="J46" s="226">
        <f t="shared" si="0"/>
        <v>2325</v>
      </c>
      <c r="K46" s="226">
        <f t="shared" si="1"/>
        <v>13950</v>
      </c>
      <c r="L46" s="227" t="s">
        <v>8</v>
      </c>
    </row>
    <row r="47" spans="1:16" s="6" customFormat="1" ht="31.5" customHeight="1">
      <c r="A47" s="1">
        <v>28</v>
      </c>
      <c r="B47" s="228" t="s">
        <v>1314</v>
      </c>
      <c r="C47" s="228">
        <v>10040333</v>
      </c>
      <c r="D47" s="228" t="s">
        <v>82</v>
      </c>
      <c r="E47" s="229" t="s">
        <v>1321</v>
      </c>
      <c r="F47" s="228" t="s">
        <v>57</v>
      </c>
      <c r="G47" s="230">
        <v>8</v>
      </c>
      <c r="H47" s="225">
        <v>5559</v>
      </c>
      <c r="I47" s="226">
        <v>44472</v>
      </c>
      <c r="J47" s="226">
        <f t="shared" si="0"/>
        <v>8894.4</v>
      </c>
      <c r="K47" s="226">
        <f t="shared" si="1"/>
        <v>53366.400000000001</v>
      </c>
      <c r="L47" s="227" t="s">
        <v>8</v>
      </c>
    </row>
    <row r="48" spans="1:16" s="6" customFormat="1" ht="32.25" customHeight="1">
      <c r="A48" s="1">
        <v>29</v>
      </c>
      <c r="B48" s="228" t="s">
        <v>1315</v>
      </c>
      <c r="C48" s="228">
        <v>10040460</v>
      </c>
      <c r="D48" s="228" t="s">
        <v>82</v>
      </c>
      <c r="E48" s="229" t="s">
        <v>1322</v>
      </c>
      <c r="F48" s="228" t="s">
        <v>57</v>
      </c>
      <c r="G48" s="230">
        <v>4</v>
      </c>
      <c r="H48" s="225">
        <v>3509</v>
      </c>
      <c r="I48" s="226">
        <v>14036</v>
      </c>
      <c r="J48" s="226">
        <f t="shared" si="0"/>
        <v>2807.2</v>
      </c>
      <c r="K48" s="226">
        <f t="shared" si="1"/>
        <v>16843.2</v>
      </c>
      <c r="L48" s="227" t="s">
        <v>8</v>
      </c>
      <c r="M48" s="77"/>
      <c r="N48" s="77"/>
      <c r="O48" s="77"/>
      <c r="P48" s="77"/>
    </row>
    <row r="49" spans="1:16" s="6" customFormat="1" ht="32.25" customHeight="1">
      <c r="A49" s="1">
        <v>30</v>
      </c>
      <c r="B49" s="228" t="s">
        <v>1323</v>
      </c>
      <c r="C49" s="228">
        <v>20005740</v>
      </c>
      <c r="D49" s="228" t="s">
        <v>82</v>
      </c>
      <c r="E49" s="229" t="s">
        <v>1326</v>
      </c>
      <c r="F49" s="228" t="s">
        <v>57</v>
      </c>
      <c r="G49" s="230">
        <v>19</v>
      </c>
      <c r="H49" s="225">
        <v>38368</v>
      </c>
      <c r="I49" s="226">
        <v>728992</v>
      </c>
      <c r="J49" s="226">
        <f t="shared" si="0"/>
        <v>145798.39999999999</v>
      </c>
      <c r="K49" s="226">
        <f t="shared" si="1"/>
        <v>874790.40000000002</v>
      </c>
      <c r="L49" s="227" t="s">
        <v>8</v>
      </c>
      <c r="M49" s="77"/>
      <c r="N49" s="77"/>
      <c r="O49" s="77"/>
      <c r="P49" s="77"/>
    </row>
    <row r="50" spans="1:16" s="6" customFormat="1" ht="32.25" customHeight="1">
      <c r="A50" s="1">
        <v>31</v>
      </c>
      <c r="B50" s="228" t="s">
        <v>1324</v>
      </c>
      <c r="C50" s="228">
        <v>20006183</v>
      </c>
      <c r="D50" s="228" t="s">
        <v>82</v>
      </c>
      <c r="E50" s="229" t="s">
        <v>1327</v>
      </c>
      <c r="F50" s="228" t="s">
        <v>57</v>
      </c>
      <c r="G50" s="230">
        <v>1</v>
      </c>
      <c r="H50" s="225">
        <v>7156</v>
      </c>
      <c r="I50" s="226">
        <v>7156</v>
      </c>
      <c r="J50" s="226">
        <f t="shared" si="0"/>
        <v>1431.2</v>
      </c>
      <c r="K50" s="226">
        <f t="shared" si="1"/>
        <v>8587.1999999999989</v>
      </c>
      <c r="L50" s="227" t="s">
        <v>8</v>
      </c>
    </row>
    <row r="51" spans="1:16" s="6" customFormat="1" ht="31.5" customHeight="1">
      <c r="A51" s="1">
        <v>32</v>
      </c>
      <c r="B51" s="228" t="s">
        <v>1325</v>
      </c>
      <c r="C51" s="228">
        <v>20006208</v>
      </c>
      <c r="D51" s="228" t="s">
        <v>82</v>
      </c>
      <c r="E51" s="229" t="s">
        <v>1328</v>
      </c>
      <c r="F51" s="228" t="s">
        <v>57</v>
      </c>
      <c r="G51" s="230">
        <v>13</v>
      </c>
      <c r="H51" s="225">
        <v>17387</v>
      </c>
      <c r="I51" s="226">
        <v>226031</v>
      </c>
      <c r="J51" s="226">
        <f t="shared" si="0"/>
        <v>45206.2</v>
      </c>
      <c r="K51" s="226">
        <f t="shared" si="1"/>
        <v>271237.2</v>
      </c>
      <c r="L51" s="227" t="s">
        <v>8</v>
      </c>
    </row>
    <row r="52" spans="1:16" ht="15.75">
      <c r="A52" s="104"/>
      <c r="B52" s="104"/>
      <c r="C52" s="104"/>
      <c r="D52" s="104"/>
      <c r="E52" s="106"/>
      <c r="F52" s="104"/>
      <c r="G52" s="104"/>
      <c r="H52" s="104"/>
      <c r="I52" s="107">
        <f>SUM(I20:I51)</f>
        <v>8015705</v>
      </c>
      <c r="J52" s="107">
        <f>SUM(J20:J51)</f>
        <v>1603140.9999999995</v>
      </c>
      <c r="K52" s="107">
        <f>SUM(K20:K51)</f>
        <v>9618845.9999999981</v>
      </c>
      <c r="L52" s="104"/>
    </row>
    <row r="53" spans="1:16" ht="9.75" customHeight="1"/>
    <row r="54" spans="1:16" ht="9.75" customHeight="1"/>
    <row r="55" spans="1:16" ht="18.75">
      <c r="A55" s="67" t="s">
        <v>34</v>
      </c>
      <c r="B55" s="44"/>
      <c r="C55" s="44"/>
      <c r="D55" s="43"/>
      <c r="E55" s="35"/>
      <c r="F55" s="35"/>
      <c r="G55" s="35"/>
      <c r="H55" s="122"/>
      <c r="I55" s="35"/>
      <c r="J55" s="67" t="s">
        <v>35</v>
      </c>
      <c r="K55" s="23"/>
      <c r="M55" s="35"/>
    </row>
    <row r="56" spans="1:16" ht="18.75">
      <c r="A56" s="67" t="s">
        <v>36</v>
      </c>
      <c r="B56" s="67"/>
      <c r="C56" s="67"/>
      <c r="D56" s="43"/>
      <c r="E56" s="35"/>
      <c r="F56" s="35"/>
      <c r="G56" s="35"/>
      <c r="H56" s="122"/>
      <c r="I56" s="35"/>
      <c r="J56" s="204" t="s">
        <v>181</v>
      </c>
      <c r="K56" s="204"/>
      <c r="M56" s="35"/>
    </row>
    <row r="57" spans="1:16" ht="18.75">
      <c r="A57" s="67" t="s">
        <v>37</v>
      </c>
      <c r="B57" s="67"/>
      <c r="C57" s="67"/>
      <c r="D57" s="43"/>
      <c r="E57" s="35"/>
      <c r="F57" s="35"/>
      <c r="G57" s="35"/>
      <c r="H57" s="122"/>
      <c r="I57" s="35"/>
      <c r="J57" s="204" t="s">
        <v>38</v>
      </c>
      <c r="K57" s="204"/>
      <c r="M57" s="35"/>
    </row>
    <row r="58" spans="1:16" ht="18.75">
      <c r="A58" s="67" t="s">
        <v>39</v>
      </c>
      <c r="B58" s="23"/>
      <c r="C58" s="23"/>
      <c r="D58" s="43"/>
      <c r="E58" s="35"/>
      <c r="F58" s="35"/>
      <c r="G58" s="35"/>
      <c r="H58" s="122"/>
      <c r="I58" s="35"/>
      <c r="J58" s="44"/>
      <c r="K58" s="38"/>
      <c r="M58" s="35"/>
    </row>
    <row r="59" spans="1:16" ht="18.75">
      <c r="A59" s="23"/>
      <c r="B59" s="23"/>
      <c r="C59" s="23"/>
      <c r="D59" s="43"/>
      <c r="E59" s="35"/>
      <c r="F59" s="35"/>
      <c r="G59" s="35"/>
      <c r="H59" s="122"/>
      <c r="I59" s="35"/>
      <c r="J59" s="44"/>
      <c r="K59" s="23"/>
      <c r="M59" s="35"/>
    </row>
    <row r="60" spans="1:16" ht="18.75">
      <c r="A60" s="67" t="s">
        <v>41</v>
      </c>
      <c r="B60" s="23"/>
      <c r="C60" s="23"/>
      <c r="D60" s="43"/>
      <c r="E60" s="35"/>
      <c r="F60" s="35"/>
      <c r="G60" s="35"/>
      <c r="H60" s="122"/>
      <c r="I60" s="35"/>
      <c r="J60" s="204" t="s">
        <v>182</v>
      </c>
      <c r="K60" s="204"/>
      <c r="M60" s="35"/>
    </row>
    <row r="61" spans="1:16" ht="18.75">
      <c r="A61" s="364"/>
      <c r="B61" s="364"/>
      <c r="C61" s="364"/>
      <c r="D61" s="43"/>
      <c r="E61" s="35"/>
      <c r="F61" s="35"/>
      <c r="G61" s="35"/>
      <c r="H61" s="122"/>
      <c r="I61" s="35"/>
      <c r="J61" s="44"/>
      <c r="K61" s="44"/>
      <c r="M61" s="35"/>
    </row>
    <row r="62" spans="1:16" ht="18.75">
      <c r="A62" s="67" t="s">
        <v>40</v>
      </c>
      <c r="B62" s="67"/>
      <c r="C62" s="44"/>
      <c r="D62" s="43"/>
      <c r="E62" s="35"/>
      <c r="F62" s="35"/>
      <c r="G62" s="35"/>
      <c r="H62" s="122"/>
      <c r="I62" s="35"/>
      <c r="J62" s="67" t="s">
        <v>40</v>
      </c>
      <c r="K62" s="67"/>
      <c r="M62" s="35"/>
    </row>
    <row r="63" spans="1:16">
      <c r="D63" s="5"/>
      <c r="E63" s="3"/>
      <c r="H63" s="11"/>
      <c r="I63" s="3"/>
    </row>
  </sheetData>
  <customSheetViews>
    <customSheetView guid="{19774D5F-68EA-4399-BCA1-E2CE392B5002}" showPageBreaks="1" printArea="1" view="pageBreakPreview">
      <selection activeCell="F29" sqref="F29"/>
      <colBreaks count="1" manualBreakCount="1">
        <brk id="15" max="31" man="1"/>
      </colBreaks>
      <pageMargins left="0.70866141732283472" right="0.70866141732283472" top="0.74803149606299213" bottom="0.74803149606299213" header="0.31496062992125984" footer="0.31496062992125984"/>
      <pageSetup scale="66" orientation="landscape" r:id="rId1"/>
    </customSheetView>
    <customSheetView guid="{31AE1515-CC7D-4C1F-9174-673DDAC973ED}" showPageBreaks="1" printArea="1" view="pageBreakPreview">
      <selection activeCell="F29" sqref="F29"/>
      <colBreaks count="1" manualBreakCount="1">
        <brk id="15" max="31" man="1"/>
      </colBreaks>
      <pageMargins left="0.70866141732283472" right="0.70866141732283472" top="0.74803149606299213" bottom="0.74803149606299213" header="0.31496062992125984" footer="0.31496062992125984"/>
      <pageSetup scale="66" orientation="landscape" r:id="rId2"/>
    </customSheetView>
  </customSheetViews>
  <mergeCells count="6">
    <mergeCell ref="A61:C61"/>
    <mergeCell ref="A4:L4"/>
    <mergeCell ref="A5:L5"/>
    <mergeCell ref="A14:L14"/>
    <mergeCell ref="A8:I8"/>
    <mergeCell ref="A10:I10"/>
  </mergeCells>
  <pageMargins left="0.70866141732283472" right="0.70866141732283472" top="0.74803149606299213" bottom="0.74803149606299213" header="0.31496062992125984" footer="0.31496062992125984"/>
  <pageSetup paperSize="9" scale="80" fitToHeight="0" orientation="landscape" r:id="rId3"/>
  <colBreaks count="1" manualBreakCount="1">
    <brk id="13" max="31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70C0"/>
    <pageSetUpPr fitToPage="1"/>
  </sheetPr>
  <dimension ref="A1:P308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3" customWidth="1"/>
    <col min="2" max="2" width="9.85546875" style="3" customWidth="1"/>
    <col min="3" max="3" width="12.140625" style="3" customWidth="1"/>
    <col min="4" max="4" width="7.5703125" style="3" customWidth="1"/>
    <col min="5" max="5" width="26.42578125" style="5" customWidth="1"/>
    <col min="6" max="6" width="6.85546875" style="3" customWidth="1"/>
    <col min="7" max="7" width="9.5703125" style="3" customWidth="1"/>
    <col min="8" max="8" width="15.42578125" style="3" customWidth="1"/>
    <col min="9" max="9" width="15.42578125" style="11" customWidth="1"/>
    <col min="10" max="11" width="15.42578125" style="3" customWidth="1"/>
    <col min="12" max="12" width="20.140625" style="3" customWidth="1"/>
    <col min="13" max="16384" width="9.140625" style="3"/>
  </cols>
  <sheetData>
    <row r="1" spans="1:12" ht="16.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43</v>
      </c>
      <c r="K1" s="25"/>
      <c r="L1" s="24"/>
    </row>
    <row r="2" spans="1:12" ht="16.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10.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25"/>
      <c r="L3" s="20"/>
    </row>
    <row r="4" spans="1:12" ht="18.75">
      <c r="A4" s="365" t="s">
        <v>15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.75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1.25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18" t="s">
        <v>177</v>
      </c>
      <c r="B7" s="115"/>
      <c r="C7" s="115"/>
      <c r="D7" s="115"/>
      <c r="E7" s="115"/>
      <c r="F7" s="115"/>
      <c r="G7" s="115"/>
      <c r="H7" s="115"/>
      <c r="I7" s="116"/>
      <c r="J7" s="20"/>
      <c r="K7" s="20"/>
      <c r="L7" s="20"/>
    </row>
    <row r="8" spans="1:12" ht="15.75">
      <c r="A8" s="367" t="s">
        <v>178</v>
      </c>
      <c r="B8" s="367"/>
      <c r="C8" s="367"/>
      <c r="D8" s="367"/>
      <c r="E8" s="367"/>
      <c r="F8" s="367"/>
      <c r="G8" s="367"/>
      <c r="H8" s="367"/>
      <c r="I8" s="367"/>
      <c r="J8" s="20"/>
      <c r="K8" s="20"/>
      <c r="L8" s="20"/>
    </row>
    <row r="9" spans="1:12" ht="15.75">
      <c r="A9" s="18" t="s">
        <v>179</v>
      </c>
      <c r="B9" s="18"/>
      <c r="C9" s="18"/>
      <c r="D9" s="18"/>
      <c r="E9" s="18"/>
      <c r="F9" s="18"/>
      <c r="G9" s="18"/>
      <c r="H9" s="18"/>
      <c r="I9" s="116"/>
      <c r="J9" s="20"/>
      <c r="K9" s="20"/>
      <c r="L9" s="20"/>
    </row>
    <row r="10" spans="1:12" ht="15.75">
      <c r="A10" s="367" t="s">
        <v>180</v>
      </c>
      <c r="B10" s="367"/>
      <c r="C10" s="367"/>
      <c r="D10" s="367"/>
      <c r="E10" s="367"/>
      <c r="F10" s="367"/>
      <c r="G10" s="367"/>
      <c r="H10" s="367"/>
      <c r="I10" s="367"/>
      <c r="J10" s="20"/>
      <c r="K10" s="20"/>
      <c r="L10" s="20"/>
    </row>
    <row r="11" spans="1:12" ht="15.7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29"/>
      <c r="L11" s="20"/>
    </row>
    <row r="12" spans="1:12" ht="15.75">
      <c r="A12" s="7" t="s">
        <v>30</v>
      </c>
      <c r="B12" s="88"/>
      <c r="C12" s="88"/>
      <c r="D12" s="88"/>
      <c r="E12" s="88"/>
      <c r="F12" s="88"/>
      <c r="G12" s="88"/>
      <c r="H12" s="88"/>
      <c r="I12" s="88"/>
      <c r="J12" s="88"/>
      <c r="K12" s="29"/>
      <c r="L12" s="20"/>
    </row>
    <row r="13" spans="1:12" ht="15.75">
      <c r="A13" s="7" t="s">
        <v>31</v>
      </c>
      <c r="B13" s="88"/>
      <c r="C13" s="88"/>
      <c r="D13" s="88"/>
      <c r="E13" s="88"/>
      <c r="F13" s="88"/>
      <c r="G13" s="88"/>
      <c r="H13" s="88"/>
      <c r="I13" s="88"/>
      <c r="J13" s="88"/>
      <c r="K13" s="30"/>
      <c r="L13" s="7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6.75" customHeight="1">
      <c r="A16" s="20"/>
      <c r="B16" s="20"/>
      <c r="C16" s="20"/>
      <c r="D16" s="20"/>
      <c r="E16" s="4"/>
      <c r="F16" s="20"/>
      <c r="G16" s="20"/>
      <c r="H16" s="20"/>
      <c r="I16" s="12"/>
      <c r="J16" s="20"/>
      <c r="K16" s="16"/>
      <c r="L16" s="16"/>
    </row>
    <row r="17" spans="1:16" ht="8.25" customHeight="1">
      <c r="A17" s="16"/>
      <c r="B17" s="16"/>
      <c r="C17" s="16"/>
      <c r="D17" s="16"/>
      <c r="E17" s="17"/>
      <c r="F17" s="16"/>
      <c r="G17" s="18"/>
      <c r="H17" s="21"/>
      <c r="I17" s="19"/>
      <c r="J17" s="21"/>
      <c r="K17" s="16"/>
      <c r="L17" s="16"/>
    </row>
    <row r="18" spans="1:16" ht="7.5" customHeight="1">
      <c r="A18" s="7"/>
      <c r="B18" s="7"/>
      <c r="C18" s="7"/>
      <c r="D18" s="7"/>
      <c r="E18" s="88"/>
      <c r="F18" s="7"/>
      <c r="G18" s="7"/>
      <c r="H18" s="8"/>
      <c r="I18" s="13"/>
      <c r="J18" s="9"/>
      <c r="K18" s="9"/>
      <c r="L18" s="7"/>
    </row>
    <row r="19" spans="1:16" ht="63">
      <c r="A19" s="10" t="s">
        <v>0</v>
      </c>
      <c r="B19" s="14" t="s">
        <v>9</v>
      </c>
      <c r="C19" s="14" t="s">
        <v>10</v>
      </c>
      <c r="D19" s="14" t="s">
        <v>11</v>
      </c>
      <c r="E19" s="14" t="s">
        <v>1</v>
      </c>
      <c r="F19" s="14" t="s">
        <v>12</v>
      </c>
      <c r="G19" s="14" t="s">
        <v>2</v>
      </c>
      <c r="H19" s="2" t="s">
        <v>7</v>
      </c>
      <c r="I19" s="2" t="s">
        <v>186</v>
      </c>
      <c r="J19" s="2" t="s">
        <v>696</v>
      </c>
      <c r="K19" s="2" t="s">
        <v>185</v>
      </c>
      <c r="L19" s="10" t="s">
        <v>3</v>
      </c>
    </row>
    <row r="20" spans="1:16" ht="15.75">
      <c r="A20" s="10">
        <v>1</v>
      </c>
      <c r="B20" s="10">
        <v>2</v>
      </c>
      <c r="C20" s="10">
        <v>3</v>
      </c>
      <c r="D20" s="10">
        <v>4</v>
      </c>
      <c r="E20" s="10">
        <v>5</v>
      </c>
      <c r="F20" s="10">
        <v>6</v>
      </c>
      <c r="G20" s="10">
        <v>7</v>
      </c>
      <c r="H20" s="10">
        <v>8</v>
      </c>
      <c r="I20" s="10">
        <v>9</v>
      </c>
      <c r="J20" s="10">
        <v>10</v>
      </c>
      <c r="K20" s="10">
        <v>11</v>
      </c>
      <c r="L20" s="10">
        <v>12</v>
      </c>
    </row>
    <row r="21" spans="1:16" s="6" customFormat="1" ht="30" customHeight="1">
      <c r="A21" s="1">
        <v>1</v>
      </c>
      <c r="B21" s="221" t="s">
        <v>1329</v>
      </c>
      <c r="C21" s="221">
        <v>10009921</v>
      </c>
      <c r="D21" s="222" t="s">
        <v>55</v>
      </c>
      <c r="E21" s="223" t="s">
        <v>1606</v>
      </c>
      <c r="F21" s="221" t="s">
        <v>57</v>
      </c>
      <c r="G21" s="224">
        <v>40</v>
      </c>
      <c r="H21" s="239">
        <v>541</v>
      </c>
      <c r="I21" s="238">
        <v>21640</v>
      </c>
      <c r="J21" s="238">
        <f>ROUND(I21*0.2,2)</f>
        <v>4328</v>
      </c>
      <c r="K21" s="238">
        <f>ROUND(I21*1.2,2)</f>
        <v>25968</v>
      </c>
      <c r="L21" s="227" t="s">
        <v>8</v>
      </c>
      <c r="M21" s="77"/>
      <c r="N21" s="77"/>
      <c r="O21" s="77"/>
      <c r="P21" s="77"/>
    </row>
    <row r="22" spans="1:16" s="6" customFormat="1" ht="30" customHeight="1">
      <c r="A22" s="1">
        <v>2</v>
      </c>
      <c r="B22" s="228" t="s">
        <v>1330</v>
      </c>
      <c r="C22" s="228">
        <v>10011176</v>
      </c>
      <c r="D22" s="228" t="s">
        <v>55</v>
      </c>
      <c r="E22" s="229" t="s">
        <v>1607</v>
      </c>
      <c r="F22" s="228" t="s">
        <v>57</v>
      </c>
      <c r="G22" s="230">
        <v>2</v>
      </c>
      <c r="H22" s="239">
        <v>121</v>
      </c>
      <c r="I22" s="238">
        <v>242</v>
      </c>
      <c r="J22" s="238">
        <f t="shared" ref="J22:J85" si="0">ROUND(I22*0.2,2)</f>
        <v>48.4</v>
      </c>
      <c r="K22" s="238">
        <f t="shared" ref="K22:K85" si="1">ROUND(I22*1.2,2)</f>
        <v>290.39999999999998</v>
      </c>
      <c r="L22" s="227" t="s">
        <v>8</v>
      </c>
    </row>
    <row r="23" spans="1:16" s="6" customFormat="1" ht="30" customHeight="1">
      <c r="A23" s="1">
        <v>3</v>
      </c>
      <c r="B23" s="228" t="s">
        <v>1331</v>
      </c>
      <c r="C23" s="228">
        <v>10011186</v>
      </c>
      <c r="D23" s="228" t="s">
        <v>55</v>
      </c>
      <c r="E23" s="229" t="s">
        <v>1608</v>
      </c>
      <c r="F23" s="228" t="s">
        <v>57</v>
      </c>
      <c r="G23" s="230">
        <v>10</v>
      </c>
      <c r="H23" s="239">
        <v>34</v>
      </c>
      <c r="I23" s="238">
        <v>340</v>
      </c>
      <c r="J23" s="238">
        <f t="shared" si="0"/>
        <v>68</v>
      </c>
      <c r="K23" s="238">
        <f t="shared" si="1"/>
        <v>408</v>
      </c>
      <c r="L23" s="227" t="s">
        <v>8</v>
      </c>
      <c r="M23" s="77"/>
      <c r="N23" s="77"/>
      <c r="O23" s="77"/>
      <c r="P23" s="77"/>
    </row>
    <row r="24" spans="1:16" s="6" customFormat="1" ht="30" customHeight="1">
      <c r="A24" s="1">
        <v>4</v>
      </c>
      <c r="B24" s="228" t="s">
        <v>1332</v>
      </c>
      <c r="C24" s="228">
        <v>10011191</v>
      </c>
      <c r="D24" s="228" t="s">
        <v>55</v>
      </c>
      <c r="E24" s="229" t="s">
        <v>1609</v>
      </c>
      <c r="F24" s="228" t="s">
        <v>57</v>
      </c>
      <c r="G24" s="230">
        <v>20</v>
      </c>
      <c r="H24" s="239">
        <v>14</v>
      </c>
      <c r="I24" s="238">
        <v>280</v>
      </c>
      <c r="J24" s="238">
        <f t="shared" si="0"/>
        <v>56</v>
      </c>
      <c r="K24" s="238">
        <f t="shared" si="1"/>
        <v>336</v>
      </c>
      <c r="L24" s="227" t="s">
        <v>8</v>
      </c>
    </row>
    <row r="25" spans="1:16" s="6" customFormat="1" ht="30" customHeight="1">
      <c r="A25" s="1">
        <v>5</v>
      </c>
      <c r="B25" s="228" t="s">
        <v>1333</v>
      </c>
      <c r="C25" s="228">
        <v>10011197</v>
      </c>
      <c r="D25" s="228" t="s">
        <v>55</v>
      </c>
      <c r="E25" s="229" t="s">
        <v>111</v>
      </c>
      <c r="F25" s="228" t="s">
        <v>57</v>
      </c>
      <c r="G25" s="230">
        <v>118</v>
      </c>
      <c r="H25" s="239">
        <v>47</v>
      </c>
      <c r="I25" s="238">
        <v>5546</v>
      </c>
      <c r="J25" s="238">
        <f t="shared" si="0"/>
        <v>1109.2</v>
      </c>
      <c r="K25" s="238">
        <f t="shared" si="1"/>
        <v>6655.2</v>
      </c>
      <c r="L25" s="227" t="s">
        <v>8</v>
      </c>
      <c r="M25" s="77"/>
      <c r="N25" s="77"/>
      <c r="O25" s="77"/>
      <c r="P25" s="77"/>
    </row>
    <row r="26" spans="1:16" s="6" customFormat="1" ht="30" customHeight="1">
      <c r="A26" s="1">
        <v>6</v>
      </c>
      <c r="B26" s="228" t="s">
        <v>1334</v>
      </c>
      <c r="C26" s="228">
        <v>10011209</v>
      </c>
      <c r="D26" s="228" t="s">
        <v>55</v>
      </c>
      <c r="E26" s="229" t="s">
        <v>1610</v>
      </c>
      <c r="F26" s="228" t="s">
        <v>57</v>
      </c>
      <c r="G26" s="230">
        <v>6</v>
      </c>
      <c r="H26" s="239">
        <v>62</v>
      </c>
      <c r="I26" s="238">
        <v>372</v>
      </c>
      <c r="J26" s="238">
        <f t="shared" si="0"/>
        <v>74.400000000000006</v>
      </c>
      <c r="K26" s="238">
        <f t="shared" si="1"/>
        <v>446.4</v>
      </c>
      <c r="L26" s="227" t="s">
        <v>8</v>
      </c>
    </row>
    <row r="27" spans="1:16" s="6" customFormat="1" ht="30" customHeight="1">
      <c r="A27" s="1">
        <v>7</v>
      </c>
      <c r="B27" s="228" t="s">
        <v>1335</v>
      </c>
      <c r="C27" s="228">
        <v>10011253</v>
      </c>
      <c r="D27" s="228" t="s">
        <v>55</v>
      </c>
      <c r="E27" s="229" t="s">
        <v>1611</v>
      </c>
      <c r="F27" s="228" t="s">
        <v>57</v>
      </c>
      <c r="G27" s="230">
        <v>20</v>
      </c>
      <c r="H27" s="239">
        <v>486</v>
      </c>
      <c r="I27" s="238">
        <v>9720</v>
      </c>
      <c r="J27" s="238">
        <f t="shared" si="0"/>
        <v>1944</v>
      </c>
      <c r="K27" s="238">
        <f t="shared" si="1"/>
        <v>11664</v>
      </c>
      <c r="L27" s="227" t="s">
        <v>8</v>
      </c>
      <c r="M27" s="77"/>
      <c r="N27" s="77"/>
      <c r="O27" s="77"/>
      <c r="P27" s="77"/>
    </row>
    <row r="28" spans="1:16" s="6" customFormat="1" ht="30" customHeight="1">
      <c r="A28" s="1">
        <v>8</v>
      </c>
      <c r="B28" s="228" t="s">
        <v>1336</v>
      </c>
      <c r="C28" s="228">
        <v>10011267</v>
      </c>
      <c r="D28" s="228" t="s">
        <v>55</v>
      </c>
      <c r="E28" s="229" t="s">
        <v>1612</v>
      </c>
      <c r="F28" s="228" t="s">
        <v>57</v>
      </c>
      <c r="G28" s="230">
        <v>10</v>
      </c>
      <c r="H28" s="239">
        <v>559</v>
      </c>
      <c r="I28" s="238">
        <v>5590</v>
      </c>
      <c r="J28" s="238">
        <f t="shared" si="0"/>
        <v>1118</v>
      </c>
      <c r="K28" s="238">
        <f t="shared" si="1"/>
        <v>6708</v>
      </c>
      <c r="L28" s="227" t="s">
        <v>8</v>
      </c>
    </row>
    <row r="29" spans="1:16" s="6" customFormat="1" ht="30" customHeight="1">
      <c r="A29" s="1">
        <v>9</v>
      </c>
      <c r="B29" s="228" t="s">
        <v>1337</v>
      </c>
      <c r="C29" s="228">
        <v>10011289</v>
      </c>
      <c r="D29" s="228" t="s">
        <v>55</v>
      </c>
      <c r="E29" s="229" t="s">
        <v>1613</v>
      </c>
      <c r="F29" s="228" t="s">
        <v>57</v>
      </c>
      <c r="G29" s="230">
        <v>182</v>
      </c>
      <c r="H29" s="239">
        <v>794</v>
      </c>
      <c r="I29" s="238">
        <v>144508</v>
      </c>
      <c r="J29" s="238">
        <f t="shared" si="0"/>
        <v>28901.599999999999</v>
      </c>
      <c r="K29" s="238">
        <f t="shared" si="1"/>
        <v>173409.6</v>
      </c>
      <c r="L29" s="227" t="s">
        <v>8</v>
      </c>
    </row>
    <row r="30" spans="1:16" s="6" customFormat="1" ht="30" customHeight="1">
      <c r="A30" s="1">
        <v>10</v>
      </c>
      <c r="B30" s="228" t="s">
        <v>1338</v>
      </c>
      <c r="C30" s="228">
        <v>10011305</v>
      </c>
      <c r="D30" s="228" t="s">
        <v>55</v>
      </c>
      <c r="E30" s="229" t="s">
        <v>1614</v>
      </c>
      <c r="F30" s="228" t="s">
        <v>57</v>
      </c>
      <c r="G30" s="230">
        <v>18</v>
      </c>
      <c r="H30" s="239">
        <v>25</v>
      </c>
      <c r="I30" s="238">
        <v>450</v>
      </c>
      <c r="J30" s="238">
        <f t="shared" si="0"/>
        <v>90</v>
      </c>
      <c r="K30" s="238">
        <f t="shared" si="1"/>
        <v>540</v>
      </c>
      <c r="L30" s="227" t="s">
        <v>8</v>
      </c>
      <c r="M30" s="77"/>
      <c r="N30" s="77"/>
      <c r="O30" s="77"/>
      <c r="P30" s="77"/>
    </row>
    <row r="31" spans="1:16" s="6" customFormat="1" ht="30" customHeight="1">
      <c r="A31" s="1">
        <v>11</v>
      </c>
      <c r="B31" s="228" t="s">
        <v>1339</v>
      </c>
      <c r="C31" s="228">
        <v>10011325</v>
      </c>
      <c r="D31" s="228" t="s">
        <v>55</v>
      </c>
      <c r="E31" s="229" t="s">
        <v>1615</v>
      </c>
      <c r="F31" s="228" t="s">
        <v>57</v>
      </c>
      <c r="G31" s="230">
        <v>55</v>
      </c>
      <c r="H31" s="239">
        <v>72</v>
      </c>
      <c r="I31" s="238">
        <v>3960</v>
      </c>
      <c r="J31" s="238">
        <f t="shared" si="0"/>
        <v>792</v>
      </c>
      <c r="K31" s="238">
        <f t="shared" si="1"/>
        <v>4752</v>
      </c>
      <c r="L31" s="227" t="s">
        <v>8</v>
      </c>
      <c r="M31" s="77"/>
      <c r="N31" s="77"/>
      <c r="O31" s="77"/>
      <c r="P31" s="77"/>
    </row>
    <row r="32" spans="1:16" s="6" customFormat="1" ht="30" customHeight="1">
      <c r="A32" s="1">
        <v>12</v>
      </c>
      <c r="B32" s="228" t="s">
        <v>1340</v>
      </c>
      <c r="C32" s="228">
        <v>10011363</v>
      </c>
      <c r="D32" s="228" t="s">
        <v>55</v>
      </c>
      <c r="E32" s="229" t="s">
        <v>1616</v>
      </c>
      <c r="F32" s="228" t="s">
        <v>57</v>
      </c>
      <c r="G32" s="230">
        <v>47</v>
      </c>
      <c r="H32" s="239">
        <v>291</v>
      </c>
      <c r="I32" s="238">
        <v>13677</v>
      </c>
      <c r="J32" s="238">
        <f t="shared" si="0"/>
        <v>2735.4</v>
      </c>
      <c r="K32" s="238">
        <f t="shared" si="1"/>
        <v>16412.400000000001</v>
      </c>
      <c r="L32" s="227" t="s">
        <v>8</v>
      </c>
    </row>
    <row r="33" spans="1:16" s="6" customFormat="1" ht="30" customHeight="1">
      <c r="A33" s="1">
        <v>13</v>
      </c>
      <c r="B33" s="228" t="s">
        <v>1341</v>
      </c>
      <c r="C33" s="228">
        <v>10011368</v>
      </c>
      <c r="D33" s="228" t="s">
        <v>55</v>
      </c>
      <c r="E33" s="229" t="s">
        <v>1617</v>
      </c>
      <c r="F33" s="228" t="s">
        <v>57</v>
      </c>
      <c r="G33" s="230">
        <v>16</v>
      </c>
      <c r="H33" s="239">
        <v>119</v>
      </c>
      <c r="I33" s="238">
        <v>1904</v>
      </c>
      <c r="J33" s="238">
        <f t="shared" si="0"/>
        <v>380.8</v>
      </c>
      <c r="K33" s="238">
        <f t="shared" si="1"/>
        <v>2284.8000000000002</v>
      </c>
      <c r="L33" s="227" t="s">
        <v>8</v>
      </c>
    </row>
    <row r="34" spans="1:16" s="6" customFormat="1" ht="30" customHeight="1">
      <c r="A34" s="1">
        <v>14</v>
      </c>
      <c r="B34" s="228" t="s">
        <v>1342</v>
      </c>
      <c r="C34" s="228">
        <v>10011373</v>
      </c>
      <c r="D34" s="228" t="s">
        <v>55</v>
      </c>
      <c r="E34" s="229" t="s">
        <v>1618</v>
      </c>
      <c r="F34" s="228" t="s">
        <v>57</v>
      </c>
      <c r="G34" s="230">
        <v>9</v>
      </c>
      <c r="H34" s="239">
        <v>279</v>
      </c>
      <c r="I34" s="238">
        <v>2511</v>
      </c>
      <c r="J34" s="238">
        <f t="shared" si="0"/>
        <v>502.2</v>
      </c>
      <c r="K34" s="238">
        <f t="shared" si="1"/>
        <v>3013.2</v>
      </c>
      <c r="L34" s="227" t="s">
        <v>8</v>
      </c>
    </row>
    <row r="35" spans="1:16" s="6" customFormat="1" ht="30" customHeight="1">
      <c r="A35" s="1">
        <v>15</v>
      </c>
      <c r="B35" s="228" t="s">
        <v>1343</v>
      </c>
      <c r="C35" s="228">
        <v>10011386</v>
      </c>
      <c r="D35" s="228" t="s">
        <v>55</v>
      </c>
      <c r="E35" s="229" t="s">
        <v>1619</v>
      </c>
      <c r="F35" s="228" t="s">
        <v>57</v>
      </c>
      <c r="G35" s="230">
        <v>20</v>
      </c>
      <c r="H35" s="239">
        <v>1974</v>
      </c>
      <c r="I35" s="238">
        <v>39480</v>
      </c>
      <c r="J35" s="238">
        <f t="shared" si="0"/>
        <v>7896</v>
      </c>
      <c r="K35" s="238">
        <f t="shared" si="1"/>
        <v>47376</v>
      </c>
      <c r="L35" s="227" t="s">
        <v>8</v>
      </c>
      <c r="M35" s="77"/>
      <c r="N35" s="77"/>
      <c r="O35" s="77"/>
      <c r="P35" s="77"/>
    </row>
    <row r="36" spans="1:16" s="6" customFormat="1" ht="30" customHeight="1">
      <c r="A36" s="1">
        <v>16</v>
      </c>
      <c r="B36" s="228" t="s">
        <v>1344</v>
      </c>
      <c r="C36" s="228">
        <v>10011389</v>
      </c>
      <c r="D36" s="228" t="s">
        <v>55</v>
      </c>
      <c r="E36" s="229" t="s">
        <v>112</v>
      </c>
      <c r="F36" s="228" t="s">
        <v>57</v>
      </c>
      <c r="G36" s="230">
        <v>88</v>
      </c>
      <c r="H36" s="239">
        <v>89</v>
      </c>
      <c r="I36" s="238">
        <v>7832</v>
      </c>
      <c r="J36" s="238">
        <f t="shared" si="0"/>
        <v>1566.4</v>
      </c>
      <c r="K36" s="238">
        <f t="shared" si="1"/>
        <v>9398.4</v>
      </c>
      <c r="L36" s="227" t="s">
        <v>8</v>
      </c>
    </row>
    <row r="37" spans="1:16" s="6" customFormat="1" ht="30" customHeight="1">
      <c r="A37" s="1">
        <v>17</v>
      </c>
      <c r="B37" s="228" t="s">
        <v>1345</v>
      </c>
      <c r="C37" s="228">
        <v>10011393</v>
      </c>
      <c r="D37" s="228" t="s">
        <v>55</v>
      </c>
      <c r="E37" s="229" t="s">
        <v>1620</v>
      </c>
      <c r="F37" s="228" t="s">
        <v>57</v>
      </c>
      <c r="G37" s="230">
        <v>20</v>
      </c>
      <c r="H37" s="239">
        <v>453</v>
      </c>
      <c r="I37" s="238">
        <v>9060</v>
      </c>
      <c r="J37" s="238">
        <f t="shared" si="0"/>
        <v>1812</v>
      </c>
      <c r="K37" s="238">
        <f t="shared" si="1"/>
        <v>10872</v>
      </c>
      <c r="L37" s="227" t="s">
        <v>8</v>
      </c>
      <c r="M37" s="77"/>
      <c r="N37" s="77"/>
      <c r="O37" s="77"/>
      <c r="P37" s="77"/>
    </row>
    <row r="38" spans="1:16" s="6" customFormat="1" ht="30" customHeight="1">
      <c r="A38" s="1">
        <v>18</v>
      </c>
      <c r="B38" s="228" t="s">
        <v>1346</v>
      </c>
      <c r="C38" s="228">
        <v>10011413</v>
      </c>
      <c r="D38" s="228" t="s">
        <v>55</v>
      </c>
      <c r="E38" s="229" t="s">
        <v>1621</v>
      </c>
      <c r="F38" s="228" t="s">
        <v>57</v>
      </c>
      <c r="G38" s="230">
        <v>54</v>
      </c>
      <c r="H38" s="239">
        <v>551</v>
      </c>
      <c r="I38" s="238">
        <v>29754</v>
      </c>
      <c r="J38" s="238">
        <f t="shared" si="0"/>
        <v>5950.8</v>
      </c>
      <c r="K38" s="238">
        <f t="shared" si="1"/>
        <v>35704.800000000003</v>
      </c>
      <c r="L38" s="227" t="s">
        <v>8</v>
      </c>
    </row>
    <row r="39" spans="1:16" s="6" customFormat="1" ht="30" customHeight="1">
      <c r="A39" s="1">
        <v>19</v>
      </c>
      <c r="B39" s="228" t="s">
        <v>1347</v>
      </c>
      <c r="C39" s="228">
        <v>10011419</v>
      </c>
      <c r="D39" s="228" t="s">
        <v>55</v>
      </c>
      <c r="E39" s="229" t="s">
        <v>1622</v>
      </c>
      <c r="F39" s="228" t="s">
        <v>57</v>
      </c>
      <c r="G39" s="230">
        <v>87</v>
      </c>
      <c r="H39" s="239">
        <v>135</v>
      </c>
      <c r="I39" s="238">
        <v>11745</v>
      </c>
      <c r="J39" s="238">
        <f t="shared" si="0"/>
        <v>2349</v>
      </c>
      <c r="K39" s="238">
        <f t="shared" si="1"/>
        <v>14094</v>
      </c>
      <c r="L39" s="227" t="s">
        <v>8</v>
      </c>
      <c r="M39" s="77"/>
      <c r="N39" s="77"/>
      <c r="O39" s="77"/>
      <c r="P39" s="77"/>
    </row>
    <row r="40" spans="1:16" s="6" customFormat="1" ht="30" customHeight="1">
      <c r="A40" s="1">
        <v>20</v>
      </c>
      <c r="B40" s="228" t="s">
        <v>1348</v>
      </c>
      <c r="C40" s="228">
        <v>10011424</v>
      </c>
      <c r="D40" s="228" t="s">
        <v>55</v>
      </c>
      <c r="E40" s="229" t="s">
        <v>1623</v>
      </c>
      <c r="F40" s="228" t="s">
        <v>57</v>
      </c>
      <c r="G40" s="230">
        <v>6</v>
      </c>
      <c r="H40" s="239">
        <v>595</v>
      </c>
      <c r="I40" s="238">
        <v>3570</v>
      </c>
      <c r="J40" s="238">
        <f t="shared" si="0"/>
        <v>714</v>
      </c>
      <c r="K40" s="238">
        <f t="shared" si="1"/>
        <v>4284</v>
      </c>
      <c r="L40" s="227" t="s">
        <v>8</v>
      </c>
    </row>
    <row r="41" spans="1:16" s="6" customFormat="1" ht="30" customHeight="1">
      <c r="A41" s="1">
        <v>21</v>
      </c>
      <c r="B41" s="228" t="s">
        <v>1349</v>
      </c>
      <c r="C41" s="228">
        <v>10011448</v>
      </c>
      <c r="D41" s="228" t="s">
        <v>55</v>
      </c>
      <c r="E41" s="229" t="s">
        <v>1624</v>
      </c>
      <c r="F41" s="228" t="s">
        <v>57</v>
      </c>
      <c r="G41" s="230">
        <v>16</v>
      </c>
      <c r="H41" s="239">
        <v>561</v>
      </c>
      <c r="I41" s="238">
        <v>8976</v>
      </c>
      <c r="J41" s="238">
        <f t="shared" si="0"/>
        <v>1795.2</v>
      </c>
      <c r="K41" s="238">
        <f t="shared" si="1"/>
        <v>10771.2</v>
      </c>
      <c r="L41" s="227" t="s">
        <v>8</v>
      </c>
      <c r="M41" s="77"/>
      <c r="N41" s="77"/>
      <c r="O41" s="77"/>
      <c r="P41" s="77"/>
    </row>
    <row r="42" spans="1:16" s="6" customFormat="1" ht="30" customHeight="1">
      <c r="A42" s="1">
        <v>22</v>
      </c>
      <c r="B42" s="228" t="s">
        <v>1350</v>
      </c>
      <c r="C42" s="228">
        <v>10011453</v>
      </c>
      <c r="D42" s="228" t="s">
        <v>55</v>
      </c>
      <c r="E42" s="229" t="s">
        <v>1625</v>
      </c>
      <c r="F42" s="228" t="s">
        <v>57</v>
      </c>
      <c r="G42" s="230">
        <v>57</v>
      </c>
      <c r="H42" s="239">
        <v>497</v>
      </c>
      <c r="I42" s="238">
        <v>28329</v>
      </c>
      <c r="J42" s="238">
        <f t="shared" si="0"/>
        <v>5665.8</v>
      </c>
      <c r="K42" s="238">
        <f t="shared" si="1"/>
        <v>33994.800000000003</v>
      </c>
      <c r="L42" s="227" t="s">
        <v>8</v>
      </c>
    </row>
    <row r="43" spans="1:16" s="6" customFormat="1" ht="30" customHeight="1">
      <c r="A43" s="1">
        <v>23</v>
      </c>
      <c r="B43" s="228" t="s">
        <v>1351</v>
      </c>
      <c r="C43" s="228">
        <v>10011458</v>
      </c>
      <c r="D43" s="228" t="s">
        <v>55</v>
      </c>
      <c r="E43" s="229" t="s">
        <v>1626</v>
      </c>
      <c r="F43" s="228" t="s">
        <v>57</v>
      </c>
      <c r="G43" s="230">
        <v>10</v>
      </c>
      <c r="H43" s="239">
        <v>677</v>
      </c>
      <c r="I43" s="238">
        <v>6770</v>
      </c>
      <c r="J43" s="238">
        <f t="shared" si="0"/>
        <v>1354</v>
      </c>
      <c r="K43" s="238">
        <f t="shared" si="1"/>
        <v>8124</v>
      </c>
      <c r="L43" s="227" t="s">
        <v>8</v>
      </c>
      <c r="M43" s="77"/>
      <c r="N43" s="77"/>
      <c r="O43" s="77"/>
      <c r="P43" s="77"/>
    </row>
    <row r="44" spans="1:16" s="6" customFormat="1" ht="30" customHeight="1">
      <c r="A44" s="1">
        <v>24</v>
      </c>
      <c r="B44" s="228" t="s">
        <v>1352</v>
      </c>
      <c r="C44" s="228">
        <v>10011475</v>
      </c>
      <c r="D44" s="228" t="s">
        <v>55</v>
      </c>
      <c r="E44" s="229" t="s">
        <v>1627</v>
      </c>
      <c r="F44" s="228" t="s">
        <v>57</v>
      </c>
      <c r="G44" s="230">
        <v>60</v>
      </c>
      <c r="H44" s="239">
        <v>1716</v>
      </c>
      <c r="I44" s="238">
        <v>102960</v>
      </c>
      <c r="J44" s="238">
        <f t="shared" si="0"/>
        <v>20592</v>
      </c>
      <c r="K44" s="238">
        <f t="shared" si="1"/>
        <v>123552</v>
      </c>
      <c r="L44" s="227" t="s">
        <v>8</v>
      </c>
    </row>
    <row r="45" spans="1:16" s="6" customFormat="1" ht="30" customHeight="1">
      <c r="A45" s="1">
        <v>25</v>
      </c>
      <c r="B45" s="228" t="s">
        <v>1353</v>
      </c>
      <c r="C45" s="228">
        <v>10011478</v>
      </c>
      <c r="D45" s="228" t="s">
        <v>55</v>
      </c>
      <c r="E45" s="229" t="s">
        <v>1628</v>
      </c>
      <c r="F45" s="228" t="s">
        <v>57</v>
      </c>
      <c r="G45" s="230">
        <v>74</v>
      </c>
      <c r="H45" s="239">
        <v>284</v>
      </c>
      <c r="I45" s="238">
        <v>21016</v>
      </c>
      <c r="J45" s="238">
        <f t="shared" si="0"/>
        <v>4203.2</v>
      </c>
      <c r="K45" s="238">
        <f t="shared" si="1"/>
        <v>25219.200000000001</v>
      </c>
      <c r="L45" s="227" t="s">
        <v>8</v>
      </c>
      <c r="M45" s="77"/>
      <c r="N45" s="77"/>
      <c r="O45" s="77"/>
      <c r="P45" s="77"/>
    </row>
    <row r="46" spans="1:16" s="6" customFormat="1" ht="30" customHeight="1">
      <c r="A46" s="1">
        <v>26</v>
      </c>
      <c r="B46" s="228" t="s">
        <v>1354</v>
      </c>
      <c r="C46" s="228">
        <v>10011481</v>
      </c>
      <c r="D46" s="228" t="s">
        <v>55</v>
      </c>
      <c r="E46" s="229" t="s">
        <v>1629</v>
      </c>
      <c r="F46" s="228" t="s">
        <v>57</v>
      </c>
      <c r="G46" s="230">
        <v>123</v>
      </c>
      <c r="H46" s="239">
        <v>644</v>
      </c>
      <c r="I46" s="238">
        <v>79212</v>
      </c>
      <c r="J46" s="238">
        <f t="shared" si="0"/>
        <v>15842.4</v>
      </c>
      <c r="K46" s="238">
        <f t="shared" si="1"/>
        <v>95054.399999999994</v>
      </c>
      <c r="L46" s="227" t="s">
        <v>8</v>
      </c>
      <c r="M46" s="77"/>
      <c r="N46" s="77"/>
      <c r="O46" s="77"/>
      <c r="P46" s="77"/>
    </row>
    <row r="47" spans="1:16" s="6" customFormat="1" ht="30" customHeight="1">
      <c r="A47" s="1">
        <v>27</v>
      </c>
      <c r="B47" s="228" t="s">
        <v>1355</v>
      </c>
      <c r="C47" s="228">
        <v>10011489</v>
      </c>
      <c r="D47" s="228" t="s">
        <v>55</v>
      </c>
      <c r="E47" s="229" t="s">
        <v>1630</v>
      </c>
      <c r="F47" s="228" t="s">
        <v>57</v>
      </c>
      <c r="G47" s="230">
        <v>15</v>
      </c>
      <c r="H47" s="239">
        <v>48</v>
      </c>
      <c r="I47" s="238">
        <v>720</v>
      </c>
      <c r="J47" s="238">
        <f t="shared" si="0"/>
        <v>144</v>
      </c>
      <c r="K47" s="238">
        <f t="shared" si="1"/>
        <v>864</v>
      </c>
      <c r="L47" s="227" t="s">
        <v>8</v>
      </c>
    </row>
    <row r="48" spans="1:16" s="6" customFormat="1" ht="30" customHeight="1">
      <c r="A48" s="1">
        <v>28</v>
      </c>
      <c r="B48" s="228" t="s">
        <v>1356</v>
      </c>
      <c r="C48" s="228">
        <v>10011500</v>
      </c>
      <c r="D48" s="228" t="s">
        <v>55</v>
      </c>
      <c r="E48" s="229" t="s">
        <v>1631</v>
      </c>
      <c r="F48" s="228" t="s">
        <v>57</v>
      </c>
      <c r="G48" s="230">
        <v>34</v>
      </c>
      <c r="H48" s="239">
        <v>357</v>
      </c>
      <c r="I48" s="238">
        <v>12138</v>
      </c>
      <c r="J48" s="238">
        <f t="shared" si="0"/>
        <v>2427.6</v>
      </c>
      <c r="K48" s="238">
        <f t="shared" si="1"/>
        <v>14565.6</v>
      </c>
      <c r="L48" s="227" t="s">
        <v>8</v>
      </c>
    </row>
    <row r="49" spans="1:16" s="6" customFormat="1" ht="30" customHeight="1">
      <c r="A49" s="1">
        <v>29</v>
      </c>
      <c r="B49" s="228" t="s">
        <v>1357</v>
      </c>
      <c r="C49" s="228">
        <v>10011521</v>
      </c>
      <c r="D49" s="228" t="s">
        <v>55</v>
      </c>
      <c r="E49" s="229" t="s">
        <v>1632</v>
      </c>
      <c r="F49" s="228" t="s">
        <v>57</v>
      </c>
      <c r="G49" s="230">
        <v>2</v>
      </c>
      <c r="H49" s="239">
        <v>698</v>
      </c>
      <c r="I49" s="238">
        <v>1396</v>
      </c>
      <c r="J49" s="238">
        <f t="shared" si="0"/>
        <v>279.2</v>
      </c>
      <c r="K49" s="238">
        <f t="shared" si="1"/>
        <v>1675.2</v>
      </c>
      <c r="L49" s="227" t="s">
        <v>8</v>
      </c>
      <c r="M49" s="77"/>
      <c r="N49" s="77"/>
      <c r="O49" s="77"/>
      <c r="P49" s="77"/>
    </row>
    <row r="50" spans="1:16" s="6" customFormat="1" ht="30" customHeight="1">
      <c r="A50" s="1">
        <v>30</v>
      </c>
      <c r="B50" s="228" t="s">
        <v>1358</v>
      </c>
      <c r="C50" s="228">
        <v>10011528</v>
      </c>
      <c r="D50" s="228" t="s">
        <v>55</v>
      </c>
      <c r="E50" s="229" t="s">
        <v>1633</v>
      </c>
      <c r="F50" s="228" t="s">
        <v>57</v>
      </c>
      <c r="G50" s="230">
        <v>104</v>
      </c>
      <c r="H50" s="239">
        <v>79</v>
      </c>
      <c r="I50" s="238">
        <v>8216</v>
      </c>
      <c r="J50" s="238">
        <f t="shared" si="0"/>
        <v>1643.2</v>
      </c>
      <c r="K50" s="238">
        <f t="shared" si="1"/>
        <v>9859.2000000000007</v>
      </c>
      <c r="L50" s="227" t="s">
        <v>8</v>
      </c>
      <c r="M50" s="77"/>
      <c r="N50" s="77"/>
      <c r="O50" s="77"/>
      <c r="P50" s="77"/>
    </row>
    <row r="51" spans="1:16" s="6" customFormat="1" ht="30" customHeight="1">
      <c r="A51" s="1">
        <v>31</v>
      </c>
      <c r="B51" s="228" t="s">
        <v>1359</v>
      </c>
      <c r="C51" s="228">
        <v>10011539</v>
      </c>
      <c r="D51" s="228" t="s">
        <v>55</v>
      </c>
      <c r="E51" s="229" t="s">
        <v>1634</v>
      </c>
      <c r="F51" s="228" t="s">
        <v>57</v>
      </c>
      <c r="G51" s="230">
        <v>32</v>
      </c>
      <c r="H51" s="239">
        <v>870</v>
      </c>
      <c r="I51" s="238">
        <v>27840</v>
      </c>
      <c r="J51" s="238">
        <f t="shared" si="0"/>
        <v>5568</v>
      </c>
      <c r="K51" s="238">
        <f t="shared" si="1"/>
        <v>33408</v>
      </c>
      <c r="L51" s="227" t="s">
        <v>8</v>
      </c>
    </row>
    <row r="52" spans="1:16" s="6" customFormat="1" ht="30" customHeight="1">
      <c r="A52" s="1">
        <v>32</v>
      </c>
      <c r="B52" s="228" t="s">
        <v>1360</v>
      </c>
      <c r="C52" s="228">
        <v>10011544</v>
      </c>
      <c r="D52" s="228" t="s">
        <v>55</v>
      </c>
      <c r="E52" s="229" t="s">
        <v>1635</v>
      </c>
      <c r="F52" s="228" t="s">
        <v>57</v>
      </c>
      <c r="G52" s="230">
        <v>2</v>
      </c>
      <c r="H52" s="239">
        <v>4235</v>
      </c>
      <c r="I52" s="238">
        <v>8470</v>
      </c>
      <c r="J52" s="238">
        <f t="shared" si="0"/>
        <v>1694</v>
      </c>
      <c r="K52" s="238">
        <f t="shared" si="1"/>
        <v>10164</v>
      </c>
      <c r="L52" s="227" t="s">
        <v>8</v>
      </c>
    </row>
    <row r="53" spans="1:16" s="6" customFormat="1" ht="30" customHeight="1">
      <c r="A53" s="1">
        <v>33</v>
      </c>
      <c r="B53" s="228" t="s">
        <v>1361</v>
      </c>
      <c r="C53" s="228">
        <v>10011703</v>
      </c>
      <c r="D53" s="228" t="s">
        <v>55</v>
      </c>
      <c r="E53" s="229" t="s">
        <v>1636</v>
      </c>
      <c r="F53" s="228" t="s">
        <v>57</v>
      </c>
      <c r="G53" s="230">
        <v>5</v>
      </c>
      <c r="H53" s="239">
        <v>775</v>
      </c>
      <c r="I53" s="238">
        <v>3875</v>
      </c>
      <c r="J53" s="238">
        <f t="shared" si="0"/>
        <v>775</v>
      </c>
      <c r="K53" s="238">
        <f t="shared" si="1"/>
        <v>4650</v>
      </c>
      <c r="L53" s="227" t="s">
        <v>8</v>
      </c>
    </row>
    <row r="54" spans="1:16" s="6" customFormat="1" ht="30" customHeight="1">
      <c r="A54" s="1">
        <v>34</v>
      </c>
      <c r="B54" s="228" t="s">
        <v>1362</v>
      </c>
      <c r="C54" s="228">
        <v>10011748</v>
      </c>
      <c r="D54" s="228" t="s">
        <v>55</v>
      </c>
      <c r="E54" s="229" t="s">
        <v>1637</v>
      </c>
      <c r="F54" s="228" t="s">
        <v>57</v>
      </c>
      <c r="G54" s="230">
        <v>3</v>
      </c>
      <c r="H54" s="239">
        <v>398</v>
      </c>
      <c r="I54" s="238">
        <v>1194</v>
      </c>
      <c r="J54" s="238">
        <f t="shared" si="0"/>
        <v>238.8</v>
      </c>
      <c r="K54" s="238">
        <f t="shared" si="1"/>
        <v>1432.8</v>
      </c>
      <c r="L54" s="227" t="s">
        <v>8</v>
      </c>
      <c r="M54" s="77"/>
      <c r="N54" s="77"/>
      <c r="O54" s="77"/>
      <c r="P54" s="77"/>
    </row>
    <row r="55" spans="1:16" s="6" customFormat="1" ht="30" customHeight="1">
      <c r="A55" s="1">
        <v>35</v>
      </c>
      <c r="B55" s="228" t="s">
        <v>1363</v>
      </c>
      <c r="C55" s="228">
        <v>10011753</v>
      </c>
      <c r="D55" s="228" t="s">
        <v>55</v>
      </c>
      <c r="E55" s="229" t="s">
        <v>1638</v>
      </c>
      <c r="F55" s="228" t="s">
        <v>57</v>
      </c>
      <c r="G55" s="230">
        <v>117</v>
      </c>
      <c r="H55" s="239">
        <v>334</v>
      </c>
      <c r="I55" s="238">
        <v>39078</v>
      </c>
      <c r="J55" s="238">
        <f t="shared" si="0"/>
        <v>7815.6</v>
      </c>
      <c r="K55" s="238">
        <f t="shared" si="1"/>
        <v>46893.599999999999</v>
      </c>
      <c r="L55" s="227" t="s">
        <v>8</v>
      </c>
    </row>
    <row r="56" spans="1:16" s="6" customFormat="1" ht="30" customHeight="1">
      <c r="A56" s="1">
        <v>36</v>
      </c>
      <c r="B56" s="228" t="s">
        <v>1364</v>
      </c>
      <c r="C56" s="228">
        <v>10011758</v>
      </c>
      <c r="D56" s="228" t="s">
        <v>55</v>
      </c>
      <c r="E56" s="229" t="s">
        <v>1639</v>
      </c>
      <c r="F56" s="228" t="s">
        <v>57</v>
      </c>
      <c r="G56" s="230">
        <v>60</v>
      </c>
      <c r="H56" s="239">
        <v>455</v>
      </c>
      <c r="I56" s="238">
        <v>27300</v>
      </c>
      <c r="J56" s="238">
        <f t="shared" si="0"/>
        <v>5460</v>
      </c>
      <c r="K56" s="238">
        <f t="shared" si="1"/>
        <v>32760</v>
      </c>
      <c r="L56" s="227" t="s">
        <v>8</v>
      </c>
      <c r="M56" s="77"/>
      <c r="N56" s="77"/>
      <c r="O56" s="77"/>
      <c r="P56" s="77"/>
    </row>
    <row r="57" spans="1:16" s="6" customFormat="1" ht="30" customHeight="1">
      <c r="A57" s="1">
        <v>37</v>
      </c>
      <c r="B57" s="228" t="s">
        <v>1365</v>
      </c>
      <c r="C57" s="228">
        <v>10011773</v>
      </c>
      <c r="D57" s="228" t="s">
        <v>55</v>
      </c>
      <c r="E57" s="229" t="s">
        <v>1640</v>
      </c>
      <c r="F57" s="228" t="s">
        <v>57</v>
      </c>
      <c r="G57" s="230">
        <v>7</v>
      </c>
      <c r="H57" s="239">
        <v>7674</v>
      </c>
      <c r="I57" s="238">
        <v>53718</v>
      </c>
      <c r="J57" s="238">
        <f t="shared" si="0"/>
        <v>10743.6</v>
      </c>
      <c r="K57" s="238">
        <f t="shared" si="1"/>
        <v>64461.599999999999</v>
      </c>
      <c r="L57" s="227" t="s">
        <v>8</v>
      </c>
    </row>
    <row r="58" spans="1:16" s="6" customFormat="1" ht="30" customHeight="1">
      <c r="A58" s="1">
        <v>38</v>
      </c>
      <c r="B58" s="228" t="s">
        <v>1366</v>
      </c>
      <c r="C58" s="228">
        <v>10011778</v>
      </c>
      <c r="D58" s="228" t="s">
        <v>55</v>
      </c>
      <c r="E58" s="229" t="s">
        <v>1641</v>
      </c>
      <c r="F58" s="228" t="s">
        <v>57</v>
      </c>
      <c r="G58" s="230">
        <v>6</v>
      </c>
      <c r="H58" s="239">
        <v>4236</v>
      </c>
      <c r="I58" s="238">
        <v>25416</v>
      </c>
      <c r="J58" s="238">
        <f t="shared" si="0"/>
        <v>5083.2</v>
      </c>
      <c r="K58" s="238">
        <f t="shared" si="1"/>
        <v>30499.200000000001</v>
      </c>
      <c r="L58" s="227" t="s">
        <v>8</v>
      </c>
      <c r="M58" s="77"/>
      <c r="N58" s="77"/>
      <c r="O58" s="77"/>
      <c r="P58" s="77"/>
    </row>
    <row r="59" spans="1:16" s="6" customFormat="1" ht="30" customHeight="1">
      <c r="A59" s="1">
        <v>39</v>
      </c>
      <c r="B59" s="228" t="s">
        <v>1367</v>
      </c>
      <c r="C59" s="228">
        <v>10011792</v>
      </c>
      <c r="D59" s="228" t="s">
        <v>55</v>
      </c>
      <c r="E59" s="229" t="s">
        <v>1642</v>
      </c>
      <c r="F59" s="228" t="s">
        <v>57</v>
      </c>
      <c r="G59" s="230">
        <v>1</v>
      </c>
      <c r="H59" s="239">
        <v>190</v>
      </c>
      <c r="I59" s="238">
        <v>190</v>
      </c>
      <c r="J59" s="238">
        <f t="shared" si="0"/>
        <v>38</v>
      </c>
      <c r="K59" s="238">
        <f t="shared" si="1"/>
        <v>228</v>
      </c>
      <c r="L59" s="227" t="s">
        <v>8</v>
      </c>
    </row>
    <row r="60" spans="1:16" s="6" customFormat="1" ht="30" customHeight="1">
      <c r="A60" s="1">
        <v>40</v>
      </c>
      <c r="B60" s="228" t="s">
        <v>1368</v>
      </c>
      <c r="C60" s="228">
        <v>10011797</v>
      </c>
      <c r="D60" s="228" t="s">
        <v>55</v>
      </c>
      <c r="E60" s="229" t="s">
        <v>1643</v>
      </c>
      <c r="F60" s="228" t="s">
        <v>57</v>
      </c>
      <c r="G60" s="230">
        <v>4</v>
      </c>
      <c r="H60" s="239">
        <v>920</v>
      </c>
      <c r="I60" s="238">
        <v>3680</v>
      </c>
      <c r="J60" s="238">
        <f t="shared" si="0"/>
        <v>736</v>
      </c>
      <c r="K60" s="238">
        <f t="shared" si="1"/>
        <v>4416</v>
      </c>
      <c r="L60" s="227" t="s">
        <v>8</v>
      </c>
      <c r="M60" s="77"/>
      <c r="N60" s="77"/>
      <c r="O60" s="77"/>
      <c r="P60" s="77"/>
    </row>
    <row r="61" spans="1:16" s="6" customFormat="1" ht="30" customHeight="1">
      <c r="A61" s="1">
        <v>41</v>
      </c>
      <c r="B61" s="228" t="s">
        <v>1369</v>
      </c>
      <c r="C61" s="228">
        <v>10011895</v>
      </c>
      <c r="D61" s="228" t="s">
        <v>55</v>
      </c>
      <c r="E61" s="229" t="s">
        <v>1644</v>
      </c>
      <c r="F61" s="228" t="s">
        <v>57</v>
      </c>
      <c r="G61" s="230">
        <v>59</v>
      </c>
      <c r="H61" s="239">
        <v>646</v>
      </c>
      <c r="I61" s="238">
        <v>38114</v>
      </c>
      <c r="J61" s="238">
        <f t="shared" si="0"/>
        <v>7622.8</v>
      </c>
      <c r="K61" s="238">
        <f t="shared" si="1"/>
        <v>45736.800000000003</v>
      </c>
      <c r="L61" s="227" t="s">
        <v>8</v>
      </c>
    </row>
    <row r="62" spans="1:16" s="6" customFormat="1" ht="30" customHeight="1">
      <c r="A62" s="1">
        <v>42</v>
      </c>
      <c r="B62" s="228" t="s">
        <v>1370</v>
      </c>
      <c r="C62" s="228">
        <v>10011903</v>
      </c>
      <c r="D62" s="228" t="s">
        <v>55</v>
      </c>
      <c r="E62" s="229" t="s">
        <v>1645</v>
      </c>
      <c r="F62" s="228" t="s">
        <v>57</v>
      </c>
      <c r="G62" s="230">
        <v>71</v>
      </c>
      <c r="H62" s="239">
        <v>272</v>
      </c>
      <c r="I62" s="238">
        <v>19312</v>
      </c>
      <c r="J62" s="238">
        <f t="shared" si="0"/>
        <v>3862.4</v>
      </c>
      <c r="K62" s="238">
        <f t="shared" si="1"/>
        <v>23174.400000000001</v>
      </c>
      <c r="L62" s="227" t="s">
        <v>8</v>
      </c>
      <c r="M62" s="77"/>
      <c r="N62" s="77"/>
      <c r="O62" s="77"/>
      <c r="P62" s="77"/>
    </row>
    <row r="63" spans="1:16" s="6" customFormat="1" ht="30" customHeight="1">
      <c r="A63" s="1">
        <v>43</v>
      </c>
      <c r="B63" s="228" t="s">
        <v>1371</v>
      </c>
      <c r="C63" s="228">
        <v>10011909</v>
      </c>
      <c r="D63" s="228" t="s">
        <v>55</v>
      </c>
      <c r="E63" s="229" t="s">
        <v>1646</v>
      </c>
      <c r="F63" s="228" t="s">
        <v>57</v>
      </c>
      <c r="G63" s="230">
        <v>10</v>
      </c>
      <c r="H63" s="239">
        <v>1374</v>
      </c>
      <c r="I63" s="238">
        <v>13740</v>
      </c>
      <c r="J63" s="238">
        <f t="shared" si="0"/>
        <v>2748</v>
      </c>
      <c r="K63" s="238">
        <f t="shared" si="1"/>
        <v>16488</v>
      </c>
      <c r="L63" s="227" t="s">
        <v>8</v>
      </c>
    </row>
    <row r="64" spans="1:16" s="6" customFormat="1" ht="30" customHeight="1">
      <c r="A64" s="1">
        <v>44</v>
      </c>
      <c r="B64" s="228" t="s">
        <v>1372</v>
      </c>
      <c r="C64" s="228">
        <v>10011915</v>
      </c>
      <c r="D64" s="228" t="s">
        <v>55</v>
      </c>
      <c r="E64" s="229" t="s">
        <v>1647</v>
      </c>
      <c r="F64" s="228" t="s">
        <v>57</v>
      </c>
      <c r="G64" s="230">
        <v>19</v>
      </c>
      <c r="H64" s="239">
        <v>2373</v>
      </c>
      <c r="I64" s="238">
        <v>45087</v>
      </c>
      <c r="J64" s="238">
        <f t="shared" si="0"/>
        <v>9017.4</v>
      </c>
      <c r="K64" s="238">
        <f t="shared" si="1"/>
        <v>54104.4</v>
      </c>
      <c r="L64" s="227" t="s">
        <v>8</v>
      </c>
      <c r="M64" s="77"/>
      <c r="N64" s="77"/>
      <c r="O64" s="77"/>
      <c r="P64" s="77"/>
    </row>
    <row r="65" spans="1:16" s="6" customFormat="1" ht="30" customHeight="1">
      <c r="A65" s="1">
        <v>45</v>
      </c>
      <c r="B65" s="228" t="s">
        <v>1373</v>
      </c>
      <c r="C65" s="228">
        <v>10011918</v>
      </c>
      <c r="D65" s="228" t="s">
        <v>55</v>
      </c>
      <c r="E65" s="229" t="s">
        <v>1648</v>
      </c>
      <c r="F65" s="228" t="s">
        <v>57</v>
      </c>
      <c r="G65" s="230">
        <v>70</v>
      </c>
      <c r="H65" s="239">
        <v>1004</v>
      </c>
      <c r="I65" s="238">
        <v>70280</v>
      </c>
      <c r="J65" s="238">
        <f t="shared" si="0"/>
        <v>14056</v>
      </c>
      <c r="K65" s="238">
        <f t="shared" si="1"/>
        <v>84336</v>
      </c>
      <c r="L65" s="227" t="s">
        <v>8</v>
      </c>
    </row>
    <row r="66" spans="1:16" s="6" customFormat="1" ht="30" customHeight="1">
      <c r="A66" s="1">
        <v>46</v>
      </c>
      <c r="B66" s="228" t="s">
        <v>1374</v>
      </c>
      <c r="C66" s="228">
        <v>10011921</v>
      </c>
      <c r="D66" s="228" t="s">
        <v>55</v>
      </c>
      <c r="E66" s="229" t="s">
        <v>1649</v>
      </c>
      <c r="F66" s="228" t="s">
        <v>57</v>
      </c>
      <c r="G66" s="230">
        <v>113</v>
      </c>
      <c r="H66" s="239">
        <v>1536</v>
      </c>
      <c r="I66" s="238">
        <v>173568</v>
      </c>
      <c r="J66" s="238">
        <f t="shared" si="0"/>
        <v>34713.599999999999</v>
      </c>
      <c r="K66" s="238">
        <f t="shared" si="1"/>
        <v>208281.60000000001</v>
      </c>
      <c r="L66" s="227" t="s">
        <v>8</v>
      </c>
    </row>
    <row r="67" spans="1:16" s="6" customFormat="1" ht="30" customHeight="1">
      <c r="A67" s="1">
        <v>47</v>
      </c>
      <c r="B67" s="228" t="s">
        <v>1375</v>
      </c>
      <c r="C67" s="228">
        <v>10011923</v>
      </c>
      <c r="D67" s="228" t="s">
        <v>55</v>
      </c>
      <c r="E67" s="229" t="s">
        <v>1650</v>
      </c>
      <c r="F67" s="228" t="s">
        <v>57</v>
      </c>
      <c r="G67" s="230">
        <v>21</v>
      </c>
      <c r="H67" s="239">
        <v>542</v>
      </c>
      <c r="I67" s="238">
        <v>11382</v>
      </c>
      <c r="J67" s="238">
        <f t="shared" si="0"/>
        <v>2276.4</v>
      </c>
      <c r="K67" s="238">
        <f t="shared" si="1"/>
        <v>13658.4</v>
      </c>
      <c r="L67" s="227" t="s">
        <v>8</v>
      </c>
      <c r="M67" s="77"/>
      <c r="N67" s="77"/>
      <c r="O67" s="77"/>
      <c r="P67" s="77"/>
    </row>
    <row r="68" spans="1:16" s="6" customFormat="1" ht="30" customHeight="1">
      <c r="A68" s="1">
        <v>48</v>
      </c>
      <c r="B68" s="228" t="s">
        <v>1376</v>
      </c>
      <c r="C68" s="228">
        <v>10011926</v>
      </c>
      <c r="D68" s="228" t="s">
        <v>55</v>
      </c>
      <c r="E68" s="229" t="s">
        <v>1651</v>
      </c>
      <c r="F68" s="228" t="s">
        <v>57</v>
      </c>
      <c r="G68" s="230">
        <v>37</v>
      </c>
      <c r="H68" s="239">
        <v>584</v>
      </c>
      <c r="I68" s="238">
        <v>21608</v>
      </c>
      <c r="J68" s="238">
        <f t="shared" si="0"/>
        <v>4321.6000000000004</v>
      </c>
      <c r="K68" s="238">
        <f t="shared" si="1"/>
        <v>25929.599999999999</v>
      </c>
      <c r="L68" s="227" t="s">
        <v>8</v>
      </c>
      <c r="M68" s="77"/>
      <c r="N68" s="77"/>
      <c r="O68" s="77"/>
      <c r="P68" s="77"/>
    </row>
    <row r="69" spans="1:16" s="6" customFormat="1" ht="30" customHeight="1">
      <c r="A69" s="1">
        <v>49</v>
      </c>
      <c r="B69" s="228" t="s">
        <v>1377</v>
      </c>
      <c r="C69" s="228">
        <v>10011928</v>
      </c>
      <c r="D69" s="228" t="s">
        <v>55</v>
      </c>
      <c r="E69" s="229" t="s">
        <v>1652</v>
      </c>
      <c r="F69" s="228" t="s">
        <v>57</v>
      </c>
      <c r="G69" s="230">
        <v>24</v>
      </c>
      <c r="H69" s="239">
        <v>784</v>
      </c>
      <c r="I69" s="238">
        <v>18816</v>
      </c>
      <c r="J69" s="238">
        <f t="shared" si="0"/>
        <v>3763.2</v>
      </c>
      <c r="K69" s="238">
        <f t="shared" si="1"/>
        <v>22579.200000000001</v>
      </c>
      <c r="L69" s="227" t="s">
        <v>8</v>
      </c>
    </row>
    <row r="70" spans="1:16" s="6" customFormat="1" ht="30" customHeight="1">
      <c r="A70" s="1">
        <v>50</v>
      </c>
      <c r="B70" s="228" t="s">
        <v>1378</v>
      </c>
      <c r="C70" s="228">
        <v>10011940</v>
      </c>
      <c r="D70" s="228" t="s">
        <v>55</v>
      </c>
      <c r="E70" s="229" t="s">
        <v>1653</v>
      </c>
      <c r="F70" s="228" t="s">
        <v>57</v>
      </c>
      <c r="G70" s="230">
        <v>14</v>
      </c>
      <c r="H70" s="239">
        <v>547</v>
      </c>
      <c r="I70" s="238">
        <v>7658</v>
      </c>
      <c r="J70" s="238">
        <f t="shared" si="0"/>
        <v>1531.6</v>
      </c>
      <c r="K70" s="238">
        <f t="shared" si="1"/>
        <v>9189.6</v>
      </c>
      <c r="L70" s="227" t="s">
        <v>8</v>
      </c>
    </row>
    <row r="71" spans="1:16" s="6" customFormat="1" ht="30" customHeight="1">
      <c r="A71" s="1">
        <v>51</v>
      </c>
      <c r="B71" s="228" t="s">
        <v>1379</v>
      </c>
      <c r="C71" s="228">
        <v>10011943</v>
      </c>
      <c r="D71" s="228" t="s">
        <v>55</v>
      </c>
      <c r="E71" s="229" t="s">
        <v>1654</v>
      </c>
      <c r="F71" s="228" t="s">
        <v>57</v>
      </c>
      <c r="G71" s="230">
        <v>95</v>
      </c>
      <c r="H71" s="239">
        <v>475</v>
      </c>
      <c r="I71" s="238">
        <v>45125</v>
      </c>
      <c r="J71" s="238">
        <f t="shared" si="0"/>
        <v>9025</v>
      </c>
      <c r="K71" s="238">
        <f t="shared" si="1"/>
        <v>54150</v>
      </c>
      <c r="L71" s="227" t="s">
        <v>8</v>
      </c>
    </row>
    <row r="72" spans="1:16" s="6" customFormat="1" ht="30" customHeight="1">
      <c r="A72" s="1">
        <v>52</v>
      </c>
      <c r="B72" s="228" t="s">
        <v>1380</v>
      </c>
      <c r="C72" s="228">
        <v>10011948</v>
      </c>
      <c r="D72" s="228" t="s">
        <v>55</v>
      </c>
      <c r="E72" s="229" t="s">
        <v>1655</v>
      </c>
      <c r="F72" s="228" t="s">
        <v>57</v>
      </c>
      <c r="G72" s="230">
        <v>106</v>
      </c>
      <c r="H72" s="239">
        <v>907</v>
      </c>
      <c r="I72" s="238">
        <v>96142</v>
      </c>
      <c r="J72" s="238">
        <f t="shared" si="0"/>
        <v>19228.400000000001</v>
      </c>
      <c r="K72" s="238">
        <f t="shared" si="1"/>
        <v>115370.4</v>
      </c>
      <c r="L72" s="227" t="s">
        <v>8</v>
      </c>
      <c r="M72" s="77"/>
      <c r="N72" s="77"/>
      <c r="O72" s="77"/>
      <c r="P72" s="77"/>
    </row>
    <row r="73" spans="1:16" s="6" customFormat="1" ht="30" customHeight="1">
      <c r="A73" s="1">
        <v>53</v>
      </c>
      <c r="B73" s="228" t="s">
        <v>1381</v>
      </c>
      <c r="C73" s="228">
        <v>10011960</v>
      </c>
      <c r="D73" s="228" t="s">
        <v>55</v>
      </c>
      <c r="E73" s="229" t="s">
        <v>1656</v>
      </c>
      <c r="F73" s="228" t="s">
        <v>57</v>
      </c>
      <c r="G73" s="230">
        <v>12</v>
      </c>
      <c r="H73" s="239">
        <v>664</v>
      </c>
      <c r="I73" s="238">
        <v>7968</v>
      </c>
      <c r="J73" s="238">
        <f t="shared" si="0"/>
        <v>1593.6</v>
      </c>
      <c r="K73" s="238">
        <f t="shared" si="1"/>
        <v>9561.6</v>
      </c>
      <c r="L73" s="227" t="s">
        <v>8</v>
      </c>
    </row>
    <row r="74" spans="1:16" s="6" customFormat="1" ht="30" customHeight="1">
      <c r="A74" s="1">
        <v>54</v>
      </c>
      <c r="B74" s="228" t="s">
        <v>1382</v>
      </c>
      <c r="C74" s="228">
        <v>10011963</v>
      </c>
      <c r="D74" s="228" t="s">
        <v>55</v>
      </c>
      <c r="E74" s="229" t="s">
        <v>1657</v>
      </c>
      <c r="F74" s="228" t="s">
        <v>57</v>
      </c>
      <c r="G74" s="230">
        <v>6</v>
      </c>
      <c r="H74" s="239">
        <v>2194</v>
      </c>
      <c r="I74" s="238">
        <v>13164</v>
      </c>
      <c r="J74" s="238">
        <f t="shared" si="0"/>
        <v>2632.8</v>
      </c>
      <c r="K74" s="238">
        <f t="shared" si="1"/>
        <v>15796.8</v>
      </c>
      <c r="L74" s="227" t="s">
        <v>8</v>
      </c>
      <c r="M74" s="77"/>
      <c r="N74" s="77"/>
      <c r="O74" s="77"/>
      <c r="P74" s="77"/>
    </row>
    <row r="75" spans="1:16" s="6" customFormat="1" ht="30" customHeight="1">
      <c r="A75" s="1">
        <v>55</v>
      </c>
      <c r="B75" s="228" t="s">
        <v>1383</v>
      </c>
      <c r="C75" s="228">
        <v>10011969</v>
      </c>
      <c r="D75" s="228" t="s">
        <v>55</v>
      </c>
      <c r="E75" s="229" t="s">
        <v>1658</v>
      </c>
      <c r="F75" s="228" t="s">
        <v>57</v>
      </c>
      <c r="G75" s="230">
        <v>11</v>
      </c>
      <c r="H75" s="239">
        <v>5249</v>
      </c>
      <c r="I75" s="238">
        <v>57739</v>
      </c>
      <c r="J75" s="238">
        <f t="shared" si="0"/>
        <v>11547.8</v>
      </c>
      <c r="K75" s="238">
        <f t="shared" si="1"/>
        <v>69286.8</v>
      </c>
      <c r="L75" s="227" t="s">
        <v>8</v>
      </c>
    </row>
    <row r="76" spans="1:16" s="6" customFormat="1" ht="30" customHeight="1">
      <c r="A76" s="1">
        <v>56</v>
      </c>
      <c r="B76" s="228" t="s">
        <v>1384</v>
      </c>
      <c r="C76" s="228">
        <v>10011980</v>
      </c>
      <c r="D76" s="228" t="s">
        <v>55</v>
      </c>
      <c r="E76" s="229" t="s">
        <v>1659</v>
      </c>
      <c r="F76" s="228" t="s">
        <v>57</v>
      </c>
      <c r="G76" s="230">
        <v>55</v>
      </c>
      <c r="H76" s="239">
        <v>921</v>
      </c>
      <c r="I76" s="238">
        <v>50655</v>
      </c>
      <c r="J76" s="238">
        <f t="shared" si="0"/>
        <v>10131</v>
      </c>
      <c r="K76" s="238">
        <f t="shared" si="1"/>
        <v>60786</v>
      </c>
      <c r="L76" s="227" t="s">
        <v>8</v>
      </c>
      <c r="M76" s="77"/>
      <c r="N76" s="77"/>
      <c r="O76" s="77"/>
      <c r="P76" s="77"/>
    </row>
    <row r="77" spans="1:16" s="6" customFormat="1" ht="30" customHeight="1">
      <c r="A77" s="1">
        <v>57</v>
      </c>
      <c r="B77" s="228" t="s">
        <v>1385</v>
      </c>
      <c r="C77" s="228">
        <v>10011991</v>
      </c>
      <c r="D77" s="228" t="s">
        <v>55</v>
      </c>
      <c r="E77" s="229" t="s">
        <v>1660</v>
      </c>
      <c r="F77" s="228" t="s">
        <v>57</v>
      </c>
      <c r="G77" s="230">
        <v>35</v>
      </c>
      <c r="H77" s="239">
        <v>305</v>
      </c>
      <c r="I77" s="238">
        <v>10675</v>
      </c>
      <c r="J77" s="238">
        <f t="shared" si="0"/>
        <v>2135</v>
      </c>
      <c r="K77" s="238">
        <f t="shared" si="1"/>
        <v>12810</v>
      </c>
      <c r="L77" s="227" t="s">
        <v>8</v>
      </c>
    </row>
    <row r="78" spans="1:16" s="6" customFormat="1" ht="30" customHeight="1">
      <c r="A78" s="1">
        <v>58</v>
      </c>
      <c r="B78" s="228" t="s">
        <v>1386</v>
      </c>
      <c r="C78" s="228">
        <v>10011999</v>
      </c>
      <c r="D78" s="228" t="s">
        <v>55</v>
      </c>
      <c r="E78" s="229" t="s">
        <v>1661</v>
      </c>
      <c r="F78" s="228" t="s">
        <v>57</v>
      </c>
      <c r="G78" s="230">
        <v>4</v>
      </c>
      <c r="H78" s="239">
        <v>369</v>
      </c>
      <c r="I78" s="238">
        <v>1476</v>
      </c>
      <c r="J78" s="238">
        <f t="shared" si="0"/>
        <v>295.2</v>
      </c>
      <c r="K78" s="238">
        <f t="shared" si="1"/>
        <v>1771.2</v>
      </c>
      <c r="L78" s="227" t="s">
        <v>8</v>
      </c>
      <c r="M78" s="77"/>
      <c r="N78" s="77"/>
      <c r="O78" s="77"/>
      <c r="P78" s="77"/>
    </row>
    <row r="79" spans="1:16" s="6" customFormat="1" ht="30" customHeight="1">
      <c r="A79" s="1">
        <v>59</v>
      </c>
      <c r="B79" s="228" t="s">
        <v>1387</v>
      </c>
      <c r="C79" s="228">
        <v>10012016</v>
      </c>
      <c r="D79" s="228" t="s">
        <v>55</v>
      </c>
      <c r="E79" s="229" t="s">
        <v>1662</v>
      </c>
      <c r="F79" s="228" t="s">
        <v>57</v>
      </c>
      <c r="G79" s="230">
        <v>12</v>
      </c>
      <c r="H79" s="239">
        <v>587</v>
      </c>
      <c r="I79" s="238">
        <v>7044</v>
      </c>
      <c r="J79" s="238">
        <f t="shared" si="0"/>
        <v>1408.8</v>
      </c>
      <c r="K79" s="238">
        <f t="shared" si="1"/>
        <v>8452.7999999999993</v>
      </c>
      <c r="L79" s="227" t="s">
        <v>8</v>
      </c>
    </row>
    <row r="80" spans="1:16" s="6" customFormat="1" ht="30" customHeight="1">
      <c r="A80" s="1">
        <v>60</v>
      </c>
      <c r="B80" s="228" t="s">
        <v>1388</v>
      </c>
      <c r="C80" s="228">
        <v>10012019</v>
      </c>
      <c r="D80" s="228" t="s">
        <v>55</v>
      </c>
      <c r="E80" s="229" t="s">
        <v>1663</v>
      </c>
      <c r="F80" s="228" t="s">
        <v>57</v>
      </c>
      <c r="G80" s="230">
        <v>61</v>
      </c>
      <c r="H80" s="239">
        <v>828</v>
      </c>
      <c r="I80" s="238">
        <v>50508</v>
      </c>
      <c r="J80" s="238">
        <f t="shared" si="0"/>
        <v>10101.6</v>
      </c>
      <c r="K80" s="238">
        <f t="shared" si="1"/>
        <v>60609.599999999999</v>
      </c>
      <c r="L80" s="227" t="s">
        <v>8</v>
      </c>
    </row>
    <row r="81" spans="1:16" s="6" customFormat="1" ht="30" customHeight="1">
      <c r="A81" s="1">
        <v>61</v>
      </c>
      <c r="B81" s="228" t="s">
        <v>1389</v>
      </c>
      <c r="C81" s="228">
        <v>10012063</v>
      </c>
      <c r="D81" s="228" t="s">
        <v>55</v>
      </c>
      <c r="E81" s="229" t="s">
        <v>1664</v>
      </c>
      <c r="F81" s="228" t="s">
        <v>57</v>
      </c>
      <c r="G81" s="230">
        <v>20</v>
      </c>
      <c r="H81" s="239">
        <v>804</v>
      </c>
      <c r="I81" s="238">
        <v>16080</v>
      </c>
      <c r="J81" s="238">
        <f t="shared" si="0"/>
        <v>3216</v>
      </c>
      <c r="K81" s="238">
        <f t="shared" si="1"/>
        <v>19296</v>
      </c>
      <c r="L81" s="227" t="s">
        <v>8</v>
      </c>
      <c r="M81" s="77"/>
      <c r="N81" s="77"/>
      <c r="O81" s="77"/>
      <c r="P81" s="77"/>
    </row>
    <row r="82" spans="1:16" s="6" customFormat="1" ht="30" customHeight="1">
      <c r="A82" s="1">
        <v>62</v>
      </c>
      <c r="B82" s="228" t="s">
        <v>1390</v>
      </c>
      <c r="C82" s="228">
        <v>10012067</v>
      </c>
      <c r="D82" s="228" t="s">
        <v>55</v>
      </c>
      <c r="E82" s="229" t="s">
        <v>1665</v>
      </c>
      <c r="F82" s="228" t="s">
        <v>57</v>
      </c>
      <c r="G82" s="230">
        <v>20</v>
      </c>
      <c r="H82" s="239">
        <v>903</v>
      </c>
      <c r="I82" s="238">
        <v>18060</v>
      </c>
      <c r="J82" s="238">
        <f t="shared" si="0"/>
        <v>3612</v>
      </c>
      <c r="K82" s="238">
        <f t="shared" si="1"/>
        <v>21672</v>
      </c>
      <c r="L82" s="227" t="s">
        <v>8</v>
      </c>
      <c r="M82" s="77"/>
      <c r="N82" s="77"/>
      <c r="O82" s="77"/>
      <c r="P82" s="77"/>
    </row>
    <row r="83" spans="1:16" s="6" customFormat="1" ht="30" customHeight="1">
      <c r="A83" s="1">
        <v>63</v>
      </c>
      <c r="B83" s="228" t="s">
        <v>1391</v>
      </c>
      <c r="C83" s="228">
        <v>10012074</v>
      </c>
      <c r="D83" s="228" t="s">
        <v>55</v>
      </c>
      <c r="E83" s="229" t="s">
        <v>1666</v>
      </c>
      <c r="F83" s="228" t="s">
        <v>57</v>
      </c>
      <c r="G83" s="230">
        <v>6</v>
      </c>
      <c r="H83" s="239">
        <v>4115</v>
      </c>
      <c r="I83" s="238">
        <v>24690</v>
      </c>
      <c r="J83" s="238">
        <f t="shared" si="0"/>
        <v>4938</v>
      </c>
      <c r="K83" s="238">
        <f t="shared" si="1"/>
        <v>29628</v>
      </c>
      <c r="L83" s="227" t="s">
        <v>8</v>
      </c>
    </row>
    <row r="84" spans="1:16" s="6" customFormat="1" ht="30" customHeight="1">
      <c r="A84" s="1">
        <v>64</v>
      </c>
      <c r="B84" s="228" t="s">
        <v>1392</v>
      </c>
      <c r="C84" s="228">
        <v>10012083</v>
      </c>
      <c r="D84" s="228" t="s">
        <v>55</v>
      </c>
      <c r="E84" s="229" t="s">
        <v>1667</v>
      </c>
      <c r="F84" s="228" t="s">
        <v>57</v>
      </c>
      <c r="G84" s="230">
        <v>17</v>
      </c>
      <c r="H84" s="239">
        <v>22</v>
      </c>
      <c r="I84" s="238">
        <v>374</v>
      </c>
      <c r="J84" s="238">
        <f t="shared" si="0"/>
        <v>74.8</v>
      </c>
      <c r="K84" s="238">
        <f t="shared" si="1"/>
        <v>448.8</v>
      </c>
      <c r="L84" s="227" t="s">
        <v>8</v>
      </c>
    </row>
    <row r="85" spans="1:16" s="6" customFormat="1" ht="30" customHeight="1">
      <c r="A85" s="1">
        <v>65</v>
      </c>
      <c r="B85" s="228" t="s">
        <v>1393</v>
      </c>
      <c r="C85" s="228">
        <v>10012086</v>
      </c>
      <c r="D85" s="228" t="s">
        <v>55</v>
      </c>
      <c r="E85" s="229" t="s">
        <v>1668</v>
      </c>
      <c r="F85" s="228" t="s">
        <v>57</v>
      </c>
      <c r="G85" s="230">
        <v>9</v>
      </c>
      <c r="H85" s="239">
        <v>610</v>
      </c>
      <c r="I85" s="238">
        <v>5490</v>
      </c>
      <c r="J85" s="238">
        <f t="shared" si="0"/>
        <v>1098</v>
      </c>
      <c r="K85" s="238">
        <f t="shared" si="1"/>
        <v>6588</v>
      </c>
      <c r="L85" s="227" t="s">
        <v>8</v>
      </c>
    </row>
    <row r="86" spans="1:16" s="6" customFormat="1" ht="30" customHeight="1">
      <c r="A86" s="1">
        <v>66</v>
      </c>
      <c r="B86" s="228" t="s">
        <v>1394</v>
      </c>
      <c r="C86" s="228">
        <v>10012098</v>
      </c>
      <c r="D86" s="228" t="s">
        <v>55</v>
      </c>
      <c r="E86" s="229" t="s">
        <v>1669</v>
      </c>
      <c r="F86" s="228" t="s">
        <v>57</v>
      </c>
      <c r="G86" s="230">
        <v>37</v>
      </c>
      <c r="H86" s="239">
        <v>87</v>
      </c>
      <c r="I86" s="238">
        <v>3219</v>
      </c>
      <c r="J86" s="238">
        <f t="shared" ref="J86:J149" si="2">ROUND(I86*0.2,2)</f>
        <v>643.79999999999995</v>
      </c>
      <c r="K86" s="238">
        <f t="shared" ref="K86:K149" si="3">ROUND(I86*1.2,2)</f>
        <v>3862.8</v>
      </c>
      <c r="L86" s="227" t="s">
        <v>8</v>
      </c>
    </row>
    <row r="87" spans="1:16" s="6" customFormat="1" ht="30" customHeight="1">
      <c r="A87" s="1">
        <v>67</v>
      </c>
      <c r="B87" s="228" t="s">
        <v>1395</v>
      </c>
      <c r="C87" s="228">
        <v>10012107</v>
      </c>
      <c r="D87" s="228" t="s">
        <v>55</v>
      </c>
      <c r="E87" s="229" t="s">
        <v>1670</v>
      </c>
      <c r="F87" s="228" t="s">
        <v>57</v>
      </c>
      <c r="G87" s="230">
        <v>14</v>
      </c>
      <c r="H87" s="239">
        <v>552</v>
      </c>
      <c r="I87" s="238">
        <v>7728</v>
      </c>
      <c r="J87" s="238">
        <f t="shared" si="2"/>
        <v>1545.6</v>
      </c>
      <c r="K87" s="238">
        <f t="shared" si="3"/>
        <v>9273.6</v>
      </c>
      <c r="L87" s="227" t="s">
        <v>8</v>
      </c>
      <c r="M87" s="77"/>
      <c r="N87" s="77"/>
      <c r="O87" s="77"/>
      <c r="P87" s="77"/>
    </row>
    <row r="88" spans="1:16" s="6" customFormat="1" ht="30" customHeight="1">
      <c r="A88" s="1">
        <v>68</v>
      </c>
      <c r="B88" s="228" t="s">
        <v>1396</v>
      </c>
      <c r="C88" s="228">
        <v>10012111</v>
      </c>
      <c r="D88" s="228" t="s">
        <v>55</v>
      </c>
      <c r="E88" s="229" t="s">
        <v>1671</v>
      </c>
      <c r="F88" s="228" t="s">
        <v>57</v>
      </c>
      <c r="G88" s="230">
        <v>40</v>
      </c>
      <c r="H88" s="239">
        <v>195</v>
      </c>
      <c r="I88" s="238">
        <v>7800</v>
      </c>
      <c r="J88" s="238">
        <f t="shared" si="2"/>
        <v>1560</v>
      </c>
      <c r="K88" s="238">
        <f t="shared" si="3"/>
        <v>9360</v>
      </c>
      <c r="L88" s="227" t="s">
        <v>8</v>
      </c>
    </row>
    <row r="89" spans="1:16" s="6" customFormat="1" ht="30" customHeight="1">
      <c r="A89" s="1">
        <v>69</v>
      </c>
      <c r="B89" s="228" t="s">
        <v>1397</v>
      </c>
      <c r="C89" s="228">
        <v>10012114</v>
      </c>
      <c r="D89" s="228" t="s">
        <v>55</v>
      </c>
      <c r="E89" s="229" t="s">
        <v>1672</v>
      </c>
      <c r="F89" s="228" t="s">
        <v>57</v>
      </c>
      <c r="G89" s="230">
        <v>41</v>
      </c>
      <c r="H89" s="239">
        <v>543</v>
      </c>
      <c r="I89" s="238">
        <v>22263</v>
      </c>
      <c r="J89" s="238">
        <f t="shared" si="2"/>
        <v>4452.6000000000004</v>
      </c>
      <c r="K89" s="238">
        <f t="shared" si="3"/>
        <v>26715.599999999999</v>
      </c>
      <c r="L89" s="227" t="s">
        <v>8</v>
      </c>
      <c r="M89" s="77"/>
      <c r="N89" s="77"/>
      <c r="O89" s="77"/>
      <c r="P89" s="77"/>
    </row>
    <row r="90" spans="1:16" s="6" customFormat="1" ht="30" customHeight="1">
      <c r="A90" s="1">
        <v>70</v>
      </c>
      <c r="B90" s="228" t="s">
        <v>1398</v>
      </c>
      <c r="C90" s="228">
        <v>10012118</v>
      </c>
      <c r="D90" s="228" t="s">
        <v>55</v>
      </c>
      <c r="E90" s="229" t="s">
        <v>1673</v>
      </c>
      <c r="F90" s="228" t="s">
        <v>57</v>
      </c>
      <c r="G90" s="230">
        <v>36</v>
      </c>
      <c r="H90" s="239">
        <v>579</v>
      </c>
      <c r="I90" s="238">
        <v>20844</v>
      </c>
      <c r="J90" s="238">
        <f t="shared" si="2"/>
        <v>4168.8</v>
      </c>
      <c r="K90" s="238">
        <f t="shared" si="3"/>
        <v>25012.799999999999</v>
      </c>
      <c r="L90" s="227" t="s">
        <v>8</v>
      </c>
    </row>
    <row r="91" spans="1:16" s="6" customFormat="1" ht="30" customHeight="1">
      <c r="A91" s="1">
        <v>71</v>
      </c>
      <c r="B91" s="228" t="s">
        <v>1399</v>
      </c>
      <c r="C91" s="228">
        <v>10012131</v>
      </c>
      <c r="D91" s="228" t="s">
        <v>55</v>
      </c>
      <c r="E91" s="229" t="s">
        <v>1674</v>
      </c>
      <c r="F91" s="228" t="s">
        <v>57</v>
      </c>
      <c r="G91" s="230">
        <v>19</v>
      </c>
      <c r="H91" s="239">
        <v>813</v>
      </c>
      <c r="I91" s="238">
        <v>15447</v>
      </c>
      <c r="J91" s="238">
        <f t="shared" si="2"/>
        <v>3089.4</v>
      </c>
      <c r="K91" s="238">
        <f t="shared" si="3"/>
        <v>18536.400000000001</v>
      </c>
      <c r="L91" s="227" t="s">
        <v>8</v>
      </c>
      <c r="M91" s="77"/>
      <c r="N91" s="77"/>
      <c r="O91" s="77"/>
      <c r="P91" s="77"/>
    </row>
    <row r="92" spans="1:16" s="6" customFormat="1" ht="30" customHeight="1">
      <c r="A92" s="1">
        <v>72</v>
      </c>
      <c r="B92" s="228" t="s">
        <v>1400</v>
      </c>
      <c r="C92" s="228">
        <v>10012143</v>
      </c>
      <c r="D92" s="228" t="s">
        <v>55</v>
      </c>
      <c r="E92" s="229" t="s">
        <v>1675</v>
      </c>
      <c r="F92" s="228" t="s">
        <v>57</v>
      </c>
      <c r="G92" s="230">
        <v>51</v>
      </c>
      <c r="H92" s="239">
        <v>335</v>
      </c>
      <c r="I92" s="238">
        <v>17085</v>
      </c>
      <c r="J92" s="238">
        <f t="shared" si="2"/>
        <v>3417</v>
      </c>
      <c r="K92" s="238">
        <f t="shared" si="3"/>
        <v>20502</v>
      </c>
      <c r="L92" s="227" t="s">
        <v>8</v>
      </c>
    </row>
    <row r="93" spans="1:16" s="6" customFormat="1" ht="30" customHeight="1">
      <c r="A93" s="1">
        <v>73</v>
      </c>
      <c r="B93" s="228" t="s">
        <v>1401</v>
      </c>
      <c r="C93" s="228">
        <v>10012162</v>
      </c>
      <c r="D93" s="228" t="s">
        <v>55</v>
      </c>
      <c r="E93" s="229" t="s">
        <v>1676</v>
      </c>
      <c r="F93" s="228" t="s">
        <v>57</v>
      </c>
      <c r="G93" s="230">
        <v>56</v>
      </c>
      <c r="H93" s="239">
        <v>494</v>
      </c>
      <c r="I93" s="238">
        <v>27664</v>
      </c>
      <c r="J93" s="238">
        <f t="shared" si="2"/>
        <v>5532.8</v>
      </c>
      <c r="K93" s="238">
        <f t="shared" si="3"/>
        <v>33196.800000000003</v>
      </c>
      <c r="L93" s="227" t="s">
        <v>8</v>
      </c>
      <c r="M93" s="77"/>
      <c r="N93" s="77"/>
      <c r="O93" s="77"/>
      <c r="P93" s="77"/>
    </row>
    <row r="94" spans="1:16" s="6" customFormat="1" ht="30" customHeight="1">
      <c r="A94" s="1">
        <v>74</v>
      </c>
      <c r="B94" s="228" t="s">
        <v>1402</v>
      </c>
      <c r="C94" s="228">
        <v>10012168</v>
      </c>
      <c r="D94" s="228" t="s">
        <v>55</v>
      </c>
      <c r="E94" s="229" t="s">
        <v>1677</v>
      </c>
      <c r="F94" s="228" t="s">
        <v>57</v>
      </c>
      <c r="G94" s="230">
        <v>53</v>
      </c>
      <c r="H94" s="239">
        <v>27</v>
      </c>
      <c r="I94" s="238">
        <v>1431</v>
      </c>
      <c r="J94" s="238">
        <f t="shared" si="2"/>
        <v>286.2</v>
      </c>
      <c r="K94" s="238">
        <f t="shared" si="3"/>
        <v>1717.2</v>
      </c>
      <c r="L94" s="227" t="s">
        <v>8</v>
      </c>
    </row>
    <row r="95" spans="1:16" s="6" customFormat="1" ht="30" customHeight="1">
      <c r="A95" s="1">
        <v>75</v>
      </c>
      <c r="B95" s="228" t="s">
        <v>1403</v>
      </c>
      <c r="C95" s="228">
        <v>10012177</v>
      </c>
      <c r="D95" s="228" t="s">
        <v>55</v>
      </c>
      <c r="E95" s="229" t="s">
        <v>1678</v>
      </c>
      <c r="F95" s="228" t="s">
        <v>57</v>
      </c>
      <c r="G95" s="230">
        <v>10</v>
      </c>
      <c r="H95" s="239">
        <v>543</v>
      </c>
      <c r="I95" s="238">
        <v>5430</v>
      </c>
      <c r="J95" s="238">
        <f t="shared" si="2"/>
        <v>1086</v>
      </c>
      <c r="K95" s="238">
        <f t="shared" si="3"/>
        <v>6516</v>
      </c>
      <c r="L95" s="227" t="s">
        <v>8</v>
      </c>
    </row>
    <row r="96" spans="1:16" s="6" customFormat="1" ht="30" customHeight="1">
      <c r="A96" s="1">
        <v>76</v>
      </c>
      <c r="B96" s="228" t="s">
        <v>1404</v>
      </c>
      <c r="C96" s="228">
        <v>10012276</v>
      </c>
      <c r="D96" s="228" t="s">
        <v>55</v>
      </c>
      <c r="E96" s="229" t="s">
        <v>1679</v>
      </c>
      <c r="F96" s="228" t="s">
        <v>57</v>
      </c>
      <c r="G96" s="230">
        <v>4</v>
      </c>
      <c r="H96" s="239">
        <v>150</v>
      </c>
      <c r="I96" s="238">
        <v>600</v>
      </c>
      <c r="J96" s="238">
        <f t="shared" si="2"/>
        <v>120</v>
      </c>
      <c r="K96" s="238">
        <f t="shared" si="3"/>
        <v>720</v>
      </c>
      <c r="L96" s="227" t="s">
        <v>8</v>
      </c>
      <c r="M96" s="77"/>
      <c r="N96" s="77"/>
      <c r="O96" s="77"/>
      <c r="P96" s="77"/>
    </row>
    <row r="97" spans="1:16" s="6" customFormat="1" ht="30" customHeight="1">
      <c r="A97" s="1">
        <v>77</v>
      </c>
      <c r="B97" s="228" t="s">
        <v>1405</v>
      </c>
      <c r="C97" s="228">
        <v>10012281</v>
      </c>
      <c r="D97" s="228" t="s">
        <v>55</v>
      </c>
      <c r="E97" s="229" t="s">
        <v>1680</v>
      </c>
      <c r="F97" s="228" t="s">
        <v>57</v>
      </c>
      <c r="G97" s="230">
        <v>4</v>
      </c>
      <c r="H97" s="239">
        <v>567</v>
      </c>
      <c r="I97" s="238">
        <v>2268</v>
      </c>
      <c r="J97" s="238">
        <f t="shared" si="2"/>
        <v>453.6</v>
      </c>
      <c r="K97" s="238">
        <f t="shared" si="3"/>
        <v>2721.6</v>
      </c>
      <c r="L97" s="227" t="s">
        <v>8</v>
      </c>
      <c r="M97" s="77"/>
      <c r="N97" s="77"/>
      <c r="O97" s="77"/>
      <c r="P97" s="77"/>
    </row>
    <row r="98" spans="1:16" s="6" customFormat="1" ht="30" customHeight="1">
      <c r="A98" s="1">
        <v>78</v>
      </c>
      <c r="B98" s="228" t="s">
        <v>1406</v>
      </c>
      <c r="C98" s="228">
        <v>10012289</v>
      </c>
      <c r="D98" s="228" t="s">
        <v>55</v>
      </c>
      <c r="E98" s="229" t="s">
        <v>1681</v>
      </c>
      <c r="F98" s="228" t="s">
        <v>57</v>
      </c>
      <c r="G98" s="230">
        <v>55</v>
      </c>
      <c r="H98" s="239">
        <v>529</v>
      </c>
      <c r="I98" s="238">
        <v>29095</v>
      </c>
      <c r="J98" s="238">
        <f t="shared" si="2"/>
        <v>5819</v>
      </c>
      <c r="K98" s="238">
        <f t="shared" si="3"/>
        <v>34914</v>
      </c>
      <c r="L98" s="227" t="s">
        <v>8</v>
      </c>
    </row>
    <row r="99" spans="1:16" s="6" customFormat="1" ht="30" customHeight="1">
      <c r="A99" s="1">
        <v>79</v>
      </c>
      <c r="B99" s="228" t="s">
        <v>1407</v>
      </c>
      <c r="C99" s="228">
        <v>10012292</v>
      </c>
      <c r="D99" s="228" t="s">
        <v>55</v>
      </c>
      <c r="E99" s="229" t="s">
        <v>1682</v>
      </c>
      <c r="F99" s="228" t="s">
        <v>57</v>
      </c>
      <c r="G99" s="230">
        <v>40</v>
      </c>
      <c r="H99" s="239">
        <v>553</v>
      </c>
      <c r="I99" s="238">
        <v>22120</v>
      </c>
      <c r="J99" s="238">
        <f t="shared" si="2"/>
        <v>4424</v>
      </c>
      <c r="K99" s="238">
        <f t="shared" si="3"/>
        <v>26544</v>
      </c>
      <c r="L99" s="227" t="s">
        <v>8</v>
      </c>
    </row>
    <row r="100" spans="1:16" s="6" customFormat="1" ht="30" customHeight="1">
      <c r="A100" s="1">
        <v>80</v>
      </c>
      <c r="B100" s="228" t="s">
        <v>1408</v>
      </c>
      <c r="C100" s="228">
        <v>10012298</v>
      </c>
      <c r="D100" s="228" t="s">
        <v>55</v>
      </c>
      <c r="E100" s="229" t="s">
        <v>1683</v>
      </c>
      <c r="F100" s="228" t="s">
        <v>57</v>
      </c>
      <c r="G100" s="230">
        <v>8</v>
      </c>
      <c r="H100" s="239">
        <v>573</v>
      </c>
      <c r="I100" s="238">
        <v>4584</v>
      </c>
      <c r="J100" s="238">
        <f t="shared" si="2"/>
        <v>916.8</v>
      </c>
      <c r="K100" s="238">
        <f t="shared" si="3"/>
        <v>5500.8</v>
      </c>
      <c r="L100" s="227" t="s">
        <v>8</v>
      </c>
      <c r="M100" s="77"/>
      <c r="N100" s="77"/>
      <c r="O100" s="77"/>
      <c r="P100" s="77"/>
    </row>
    <row r="101" spans="1:16" s="6" customFormat="1" ht="30" customHeight="1">
      <c r="A101" s="1">
        <v>81</v>
      </c>
      <c r="B101" s="228" t="s">
        <v>1409</v>
      </c>
      <c r="C101" s="228">
        <v>10012335</v>
      </c>
      <c r="D101" s="228" t="s">
        <v>55</v>
      </c>
      <c r="E101" s="229" t="s">
        <v>1684</v>
      </c>
      <c r="F101" s="228" t="s">
        <v>57</v>
      </c>
      <c r="G101" s="230">
        <v>15</v>
      </c>
      <c r="H101" s="239">
        <v>196</v>
      </c>
      <c r="I101" s="238">
        <v>2940</v>
      </c>
      <c r="J101" s="238">
        <f t="shared" si="2"/>
        <v>588</v>
      </c>
      <c r="K101" s="238">
        <f t="shared" si="3"/>
        <v>3528</v>
      </c>
      <c r="L101" s="227" t="s">
        <v>8</v>
      </c>
      <c r="M101" s="77"/>
      <c r="N101" s="77"/>
      <c r="O101" s="77"/>
      <c r="P101" s="77"/>
    </row>
    <row r="102" spans="1:16" s="6" customFormat="1" ht="30" customHeight="1">
      <c r="A102" s="1">
        <v>82</v>
      </c>
      <c r="B102" s="228" t="s">
        <v>1410</v>
      </c>
      <c r="C102" s="228">
        <v>10012338</v>
      </c>
      <c r="D102" s="228" t="s">
        <v>55</v>
      </c>
      <c r="E102" s="229" t="s">
        <v>1685</v>
      </c>
      <c r="F102" s="228" t="s">
        <v>57</v>
      </c>
      <c r="G102" s="230">
        <v>6</v>
      </c>
      <c r="H102" s="239">
        <v>5370</v>
      </c>
      <c r="I102" s="238">
        <v>32220</v>
      </c>
      <c r="J102" s="238">
        <f t="shared" si="2"/>
        <v>6444</v>
      </c>
      <c r="K102" s="238">
        <f t="shared" si="3"/>
        <v>38664</v>
      </c>
      <c r="L102" s="227" t="s">
        <v>8</v>
      </c>
    </row>
    <row r="103" spans="1:16" s="6" customFormat="1" ht="30" customHeight="1">
      <c r="A103" s="1">
        <v>83</v>
      </c>
      <c r="B103" s="228" t="s">
        <v>1411</v>
      </c>
      <c r="C103" s="228">
        <v>10012341</v>
      </c>
      <c r="D103" s="228" t="s">
        <v>55</v>
      </c>
      <c r="E103" s="229" t="s">
        <v>1686</v>
      </c>
      <c r="F103" s="228" t="s">
        <v>57</v>
      </c>
      <c r="G103" s="230">
        <v>10</v>
      </c>
      <c r="H103" s="239">
        <v>1601</v>
      </c>
      <c r="I103" s="238">
        <v>16010</v>
      </c>
      <c r="J103" s="238">
        <f t="shared" si="2"/>
        <v>3202</v>
      </c>
      <c r="K103" s="238">
        <f t="shared" si="3"/>
        <v>19212</v>
      </c>
      <c r="L103" s="227" t="s">
        <v>8</v>
      </c>
    </row>
    <row r="104" spans="1:16" s="6" customFormat="1" ht="30" customHeight="1">
      <c r="A104" s="1">
        <v>84</v>
      </c>
      <c r="B104" s="228" t="s">
        <v>1412</v>
      </c>
      <c r="C104" s="228">
        <v>10012350</v>
      </c>
      <c r="D104" s="228" t="s">
        <v>55</v>
      </c>
      <c r="E104" s="229" t="s">
        <v>1687</v>
      </c>
      <c r="F104" s="228" t="s">
        <v>57</v>
      </c>
      <c r="G104" s="230">
        <v>35</v>
      </c>
      <c r="H104" s="239">
        <v>1395</v>
      </c>
      <c r="I104" s="238">
        <v>48825</v>
      </c>
      <c r="J104" s="238">
        <f t="shared" si="2"/>
        <v>9765</v>
      </c>
      <c r="K104" s="238">
        <f t="shared" si="3"/>
        <v>58590</v>
      </c>
      <c r="L104" s="227" t="s">
        <v>8</v>
      </c>
      <c r="M104" s="77"/>
      <c r="N104" s="77"/>
      <c r="O104" s="77"/>
      <c r="P104" s="77"/>
    </row>
    <row r="105" spans="1:16" s="6" customFormat="1" ht="30" customHeight="1">
      <c r="A105" s="1">
        <v>85</v>
      </c>
      <c r="B105" s="228" t="s">
        <v>1413</v>
      </c>
      <c r="C105" s="228">
        <v>10012353</v>
      </c>
      <c r="D105" s="228" t="s">
        <v>55</v>
      </c>
      <c r="E105" s="229" t="s">
        <v>1688</v>
      </c>
      <c r="F105" s="228" t="s">
        <v>57</v>
      </c>
      <c r="G105" s="230">
        <v>5</v>
      </c>
      <c r="H105" s="239">
        <v>572</v>
      </c>
      <c r="I105" s="238">
        <v>2860</v>
      </c>
      <c r="J105" s="238">
        <f t="shared" si="2"/>
        <v>572</v>
      </c>
      <c r="K105" s="238">
        <f t="shared" si="3"/>
        <v>3432</v>
      </c>
      <c r="L105" s="227" t="s">
        <v>8</v>
      </c>
    </row>
    <row r="106" spans="1:16" s="6" customFormat="1" ht="30" customHeight="1">
      <c r="A106" s="1">
        <v>86</v>
      </c>
      <c r="B106" s="228" t="s">
        <v>1414</v>
      </c>
      <c r="C106" s="228">
        <v>10012356</v>
      </c>
      <c r="D106" s="228" t="s">
        <v>55</v>
      </c>
      <c r="E106" s="229" t="s">
        <v>1689</v>
      </c>
      <c r="F106" s="228" t="s">
        <v>57</v>
      </c>
      <c r="G106" s="230">
        <v>12</v>
      </c>
      <c r="H106" s="239">
        <v>2267</v>
      </c>
      <c r="I106" s="238">
        <v>27204</v>
      </c>
      <c r="J106" s="238">
        <f t="shared" si="2"/>
        <v>5440.8</v>
      </c>
      <c r="K106" s="238">
        <f t="shared" si="3"/>
        <v>32644.799999999999</v>
      </c>
      <c r="L106" s="227" t="s">
        <v>8</v>
      </c>
      <c r="M106" s="77"/>
      <c r="N106" s="77"/>
      <c r="O106" s="77"/>
      <c r="P106" s="77"/>
    </row>
    <row r="107" spans="1:16" s="6" customFormat="1" ht="30" customHeight="1">
      <c r="A107" s="1">
        <v>87</v>
      </c>
      <c r="B107" s="228" t="s">
        <v>1415</v>
      </c>
      <c r="C107" s="228">
        <v>10012361</v>
      </c>
      <c r="D107" s="228" t="s">
        <v>55</v>
      </c>
      <c r="E107" s="229" t="s">
        <v>1690</v>
      </c>
      <c r="F107" s="228" t="s">
        <v>57</v>
      </c>
      <c r="G107" s="230">
        <v>16</v>
      </c>
      <c r="H107" s="239">
        <v>4254</v>
      </c>
      <c r="I107" s="238">
        <v>68064</v>
      </c>
      <c r="J107" s="238">
        <f t="shared" si="2"/>
        <v>13612.8</v>
      </c>
      <c r="K107" s="238">
        <f t="shared" si="3"/>
        <v>81676.800000000003</v>
      </c>
      <c r="L107" s="227" t="s">
        <v>8</v>
      </c>
    </row>
    <row r="108" spans="1:16" s="6" customFormat="1" ht="30" customHeight="1">
      <c r="A108" s="1">
        <v>88</v>
      </c>
      <c r="B108" s="228" t="s">
        <v>1416</v>
      </c>
      <c r="C108" s="228">
        <v>10012363</v>
      </c>
      <c r="D108" s="228" t="s">
        <v>55</v>
      </c>
      <c r="E108" s="229" t="s">
        <v>1691</v>
      </c>
      <c r="F108" s="228" t="s">
        <v>57</v>
      </c>
      <c r="G108" s="230">
        <v>28</v>
      </c>
      <c r="H108" s="239">
        <v>545</v>
      </c>
      <c r="I108" s="238">
        <v>15260</v>
      </c>
      <c r="J108" s="238">
        <f t="shared" si="2"/>
        <v>3052</v>
      </c>
      <c r="K108" s="238">
        <f t="shared" si="3"/>
        <v>18312</v>
      </c>
      <c r="L108" s="227" t="s">
        <v>8</v>
      </c>
      <c r="M108" s="77"/>
      <c r="N108" s="77"/>
      <c r="O108" s="77"/>
      <c r="P108" s="77"/>
    </row>
    <row r="109" spans="1:16" s="6" customFormat="1" ht="30" customHeight="1">
      <c r="A109" s="1">
        <v>89</v>
      </c>
      <c r="B109" s="228" t="s">
        <v>1417</v>
      </c>
      <c r="C109" s="228">
        <v>10012366</v>
      </c>
      <c r="D109" s="228" t="s">
        <v>55</v>
      </c>
      <c r="E109" s="229" t="s">
        <v>1692</v>
      </c>
      <c r="F109" s="228" t="s">
        <v>57</v>
      </c>
      <c r="G109" s="230">
        <v>9</v>
      </c>
      <c r="H109" s="239">
        <v>182</v>
      </c>
      <c r="I109" s="238">
        <v>1638</v>
      </c>
      <c r="J109" s="238">
        <f t="shared" si="2"/>
        <v>327.60000000000002</v>
      </c>
      <c r="K109" s="238">
        <f t="shared" si="3"/>
        <v>1965.6</v>
      </c>
      <c r="L109" s="227" t="s">
        <v>8</v>
      </c>
    </row>
    <row r="110" spans="1:16" s="6" customFormat="1" ht="30" customHeight="1">
      <c r="A110" s="1">
        <v>90</v>
      </c>
      <c r="B110" s="228" t="s">
        <v>1418</v>
      </c>
      <c r="C110" s="228">
        <v>10012375</v>
      </c>
      <c r="D110" s="228" t="s">
        <v>55</v>
      </c>
      <c r="E110" s="229" t="s">
        <v>1693</v>
      </c>
      <c r="F110" s="228" t="s">
        <v>57</v>
      </c>
      <c r="G110" s="230">
        <v>12</v>
      </c>
      <c r="H110" s="239">
        <v>1366</v>
      </c>
      <c r="I110" s="238">
        <v>16392</v>
      </c>
      <c r="J110" s="238">
        <f t="shared" si="2"/>
        <v>3278.4</v>
      </c>
      <c r="K110" s="238">
        <f t="shared" si="3"/>
        <v>19670.400000000001</v>
      </c>
      <c r="L110" s="227" t="s">
        <v>8</v>
      </c>
      <c r="M110" s="77"/>
      <c r="N110" s="77"/>
      <c r="O110" s="77"/>
      <c r="P110" s="77"/>
    </row>
    <row r="111" spans="1:16" s="6" customFormat="1" ht="30" customHeight="1">
      <c r="A111" s="1">
        <v>91</v>
      </c>
      <c r="B111" s="228" t="s">
        <v>1419</v>
      </c>
      <c r="C111" s="228">
        <v>10012383</v>
      </c>
      <c r="D111" s="228" t="s">
        <v>55</v>
      </c>
      <c r="E111" s="229" t="s">
        <v>1694</v>
      </c>
      <c r="F111" s="228" t="s">
        <v>57</v>
      </c>
      <c r="G111" s="230">
        <v>13</v>
      </c>
      <c r="H111" s="239">
        <v>1455</v>
      </c>
      <c r="I111" s="238">
        <v>18915</v>
      </c>
      <c r="J111" s="238">
        <f t="shared" si="2"/>
        <v>3783</v>
      </c>
      <c r="K111" s="238">
        <f t="shared" si="3"/>
        <v>22698</v>
      </c>
      <c r="L111" s="227" t="s">
        <v>8</v>
      </c>
    </row>
    <row r="112" spans="1:16" s="6" customFormat="1" ht="30" customHeight="1">
      <c r="A112" s="1">
        <v>92</v>
      </c>
      <c r="B112" s="228" t="s">
        <v>1420</v>
      </c>
      <c r="C112" s="228">
        <v>10012398</v>
      </c>
      <c r="D112" s="228" t="s">
        <v>55</v>
      </c>
      <c r="E112" s="229" t="s">
        <v>1695</v>
      </c>
      <c r="F112" s="228" t="s">
        <v>57</v>
      </c>
      <c r="G112" s="230">
        <v>4</v>
      </c>
      <c r="H112" s="239">
        <v>46</v>
      </c>
      <c r="I112" s="238">
        <v>184</v>
      </c>
      <c r="J112" s="238">
        <f t="shared" si="2"/>
        <v>36.799999999999997</v>
      </c>
      <c r="K112" s="238">
        <f t="shared" si="3"/>
        <v>220.8</v>
      </c>
      <c r="L112" s="227" t="s">
        <v>8</v>
      </c>
    </row>
    <row r="113" spans="1:16" s="6" customFormat="1" ht="30" customHeight="1">
      <c r="A113" s="1">
        <v>93</v>
      </c>
      <c r="B113" s="228" t="s">
        <v>1421</v>
      </c>
      <c r="C113" s="228">
        <v>10012401</v>
      </c>
      <c r="D113" s="228" t="s">
        <v>55</v>
      </c>
      <c r="E113" s="229" t="s">
        <v>1696</v>
      </c>
      <c r="F113" s="228" t="s">
        <v>57</v>
      </c>
      <c r="G113" s="230">
        <v>15</v>
      </c>
      <c r="H113" s="239">
        <v>444</v>
      </c>
      <c r="I113" s="238">
        <v>6660</v>
      </c>
      <c r="J113" s="238">
        <f t="shared" si="2"/>
        <v>1332</v>
      </c>
      <c r="K113" s="238">
        <f t="shared" si="3"/>
        <v>7992</v>
      </c>
      <c r="L113" s="227" t="s">
        <v>8</v>
      </c>
      <c r="M113" s="77"/>
      <c r="N113" s="77"/>
      <c r="O113" s="77"/>
      <c r="P113" s="77"/>
    </row>
    <row r="114" spans="1:16" s="6" customFormat="1" ht="30" customHeight="1">
      <c r="A114" s="1">
        <v>94</v>
      </c>
      <c r="B114" s="228" t="s">
        <v>1422</v>
      </c>
      <c r="C114" s="228">
        <v>10012405</v>
      </c>
      <c r="D114" s="228" t="s">
        <v>55</v>
      </c>
      <c r="E114" s="229" t="s">
        <v>1697</v>
      </c>
      <c r="F114" s="228" t="s">
        <v>57</v>
      </c>
      <c r="G114" s="230">
        <v>10</v>
      </c>
      <c r="H114" s="239">
        <v>9754</v>
      </c>
      <c r="I114" s="238">
        <v>97540</v>
      </c>
      <c r="J114" s="238">
        <f t="shared" si="2"/>
        <v>19508</v>
      </c>
      <c r="K114" s="238">
        <f t="shared" si="3"/>
        <v>117048</v>
      </c>
      <c r="L114" s="227" t="s">
        <v>8</v>
      </c>
      <c r="M114" s="77"/>
      <c r="N114" s="77"/>
      <c r="O114" s="77"/>
      <c r="P114" s="77"/>
    </row>
    <row r="115" spans="1:16" s="6" customFormat="1" ht="30" customHeight="1">
      <c r="A115" s="1">
        <v>95</v>
      </c>
      <c r="B115" s="228" t="s">
        <v>1423</v>
      </c>
      <c r="C115" s="228">
        <v>10012434</v>
      </c>
      <c r="D115" s="228" t="s">
        <v>55</v>
      </c>
      <c r="E115" s="229" t="s">
        <v>1698</v>
      </c>
      <c r="F115" s="228" t="s">
        <v>57</v>
      </c>
      <c r="G115" s="230">
        <v>19</v>
      </c>
      <c r="H115" s="239">
        <v>1199</v>
      </c>
      <c r="I115" s="238">
        <v>22781</v>
      </c>
      <c r="J115" s="238">
        <f t="shared" si="2"/>
        <v>4556.2</v>
      </c>
      <c r="K115" s="238">
        <f t="shared" si="3"/>
        <v>27337.200000000001</v>
      </c>
      <c r="L115" s="227" t="s">
        <v>8</v>
      </c>
    </row>
    <row r="116" spans="1:16" s="6" customFormat="1" ht="30" customHeight="1">
      <c r="A116" s="1">
        <v>96</v>
      </c>
      <c r="B116" s="228" t="s">
        <v>1424</v>
      </c>
      <c r="C116" s="228">
        <v>10012441</v>
      </c>
      <c r="D116" s="228" t="s">
        <v>55</v>
      </c>
      <c r="E116" s="229" t="s">
        <v>1699</v>
      </c>
      <c r="F116" s="228" t="s">
        <v>57</v>
      </c>
      <c r="G116" s="230">
        <v>55</v>
      </c>
      <c r="H116" s="239">
        <v>494</v>
      </c>
      <c r="I116" s="238">
        <v>27170</v>
      </c>
      <c r="J116" s="238">
        <f t="shared" si="2"/>
        <v>5434</v>
      </c>
      <c r="K116" s="238">
        <f t="shared" si="3"/>
        <v>32604</v>
      </c>
      <c r="L116" s="227" t="s">
        <v>8</v>
      </c>
    </row>
    <row r="117" spans="1:16" s="6" customFormat="1" ht="30" customHeight="1">
      <c r="A117" s="1">
        <v>97</v>
      </c>
      <c r="B117" s="228" t="s">
        <v>1425</v>
      </c>
      <c r="C117" s="228">
        <v>10012453</v>
      </c>
      <c r="D117" s="228" t="s">
        <v>55</v>
      </c>
      <c r="E117" s="229" t="s">
        <v>1700</v>
      </c>
      <c r="F117" s="228" t="s">
        <v>57</v>
      </c>
      <c r="G117" s="230">
        <v>10</v>
      </c>
      <c r="H117" s="239">
        <v>185</v>
      </c>
      <c r="I117" s="238">
        <v>1850</v>
      </c>
      <c r="J117" s="238">
        <f t="shared" si="2"/>
        <v>370</v>
      </c>
      <c r="K117" s="238">
        <f t="shared" si="3"/>
        <v>2220</v>
      </c>
      <c r="L117" s="227" t="s">
        <v>8</v>
      </c>
    </row>
    <row r="118" spans="1:16" s="6" customFormat="1" ht="30" customHeight="1">
      <c r="A118" s="1">
        <v>98</v>
      </c>
      <c r="B118" s="228" t="s">
        <v>1426</v>
      </c>
      <c r="C118" s="228">
        <v>10012458</v>
      </c>
      <c r="D118" s="228" t="s">
        <v>55</v>
      </c>
      <c r="E118" s="229" t="s">
        <v>1701</v>
      </c>
      <c r="F118" s="228" t="s">
        <v>57</v>
      </c>
      <c r="G118" s="230">
        <v>10</v>
      </c>
      <c r="H118" s="239">
        <v>255</v>
      </c>
      <c r="I118" s="238">
        <v>2550</v>
      </c>
      <c r="J118" s="238">
        <f t="shared" si="2"/>
        <v>510</v>
      </c>
      <c r="K118" s="238">
        <f t="shared" si="3"/>
        <v>3060</v>
      </c>
      <c r="L118" s="227" t="s">
        <v>8</v>
      </c>
      <c r="M118" s="77"/>
      <c r="N118" s="77"/>
      <c r="O118" s="77"/>
      <c r="P118" s="77"/>
    </row>
    <row r="119" spans="1:16" s="6" customFormat="1" ht="30" customHeight="1">
      <c r="A119" s="1">
        <v>99</v>
      </c>
      <c r="B119" s="228" t="s">
        <v>1427</v>
      </c>
      <c r="C119" s="228">
        <v>10012466</v>
      </c>
      <c r="D119" s="228" t="s">
        <v>55</v>
      </c>
      <c r="E119" s="229" t="s">
        <v>1702</v>
      </c>
      <c r="F119" s="228" t="s">
        <v>57</v>
      </c>
      <c r="G119" s="230">
        <v>38</v>
      </c>
      <c r="H119" s="239">
        <v>370</v>
      </c>
      <c r="I119" s="238">
        <v>14060</v>
      </c>
      <c r="J119" s="238">
        <f t="shared" si="2"/>
        <v>2812</v>
      </c>
      <c r="K119" s="238">
        <f t="shared" si="3"/>
        <v>16872</v>
      </c>
      <c r="L119" s="227" t="s">
        <v>8</v>
      </c>
    </row>
    <row r="120" spans="1:16" s="6" customFormat="1" ht="30" customHeight="1">
      <c r="A120" s="1">
        <v>100</v>
      </c>
      <c r="B120" s="228" t="s">
        <v>1428</v>
      </c>
      <c r="C120" s="228">
        <v>10012477</v>
      </c>
      <c r="D120" s="228" t="s">
        <v>55</v>
      </c>
      <c r="E120" s="229" t="s">
        <v>1703</v>
      </c>
      <c r="F120" s="228" t="s">
        <v>57</v>
      </c>
      <c r="G120" s="230">
        <v>15</v>
      </c>
      <c r="H120" s="239">
        <v>121</v>
      </c>
      <c r="I120" s="238">
        <v>1815</v>
      </c>
      <c r="J120" s="238">
        <f t="shared" si="2"/>
        <v>363</v>
      </c>
      <c r="K120" s="238">
        <f t="shared" si="3"/>
        <v>2178</v>
      </c>
      <c r="L120" s="227" t="s">
        <v>8</v>
      </c>
      <c r="M120" s="77"/>
      <c r="N120" s="77"/>
      <c r="O120" s="77"/>
      <c r="P120" s="77"/>
    </row>
    <row r="121" spans="1:16" s="6" customFormat="1" ht="30" customHeight="1">
      <c r="A121" s="1">
        <v>101</v>
      </c>
      <c r="B121" s="228" t="s">
        <v>1429</v>
      </c>
      <c r="C121" s="228">
        <v>10012482</v>
      </c>
      <c r="D121" s="228" t="s">
        <v>55</v>
      </c>
      <c r="E121" s="229" t="s">
        <v>1704</v>
      </c>
      <c r="F121" s="228" t="s">
        <v>57</v>
      </c>
      <c r="G121" s="230">
        <v>25</v>
      </c>
      <c r="H121" s="239">
        <v>3947</v>
      </c>
      <c r="I121" s="238">
        <v>98675</v>
      </c>
      <c r="J121" s="238">
        <f t="shared" si="2"/>
        <v>19735</v>
      </c>
      <c r="K121" s="238">
        <f t="shared" si="3"/>
        <v>118410</v>
      </c>
      <c r="L121" s="227" t="s">
        <v>8</v>
      </c>
    </row>
    <row r="122" spans="1:16" s="6" customFormat="1" ht="30" customHeight="1">
      <c r="A122" s="1">
        <v>102</v>
      </c>
      <c r="B122" s="228" t="s">
        <v>1430</v>
      </c>
      <c r="C122" s="228">
        <v>10012494</v>
      </c>
      <c r="D122" s="228" t="s">
        <v>55</v>
      </c>
      <c r="E122" s="229" t="s">
        <v>1705</v>
      </c>
      <c r="F122" s="228" t="s">
        <v>57</v>
      </c>
      <c r="G122" s="230">
        <v>4</v>
      </c>
      <c r="H122" s="239">
        <v>2121</v>
      </c>
      <c r="I122" s="238">
        <v>8484</v>
      </c>
      <c r="J122" s="238">
        <f t="shared" si="2"/>
        <v>1696.8</v>
      </c>
      <c r="K122" s="238">
        <f t="shared" si="3"/>
        <v>10180.799999999999</v>
      </c>
      <c r="L122" s="227" t="s">
        <v>8</v>
      </c>
      <c r="M122" s="77"/>
      <c r="N122" s="77"/>
      <c r="O122" s="77"/>
      <c r="P122" s="77"/>
    </row>
    <row r="123" spans="1:16" s="6" customFormat="1" ht="30" customHeight="1">
      <c r="A123" s="1">
        <v>103</v>
      </c>
      <c r="B123" s="228" t="s">
        <v>1431</v>
      </c>
      <c r="C123" s="228">
        <v>10012497</v>
      </c>
      <c r="D123" s="228" t="s">
        <v>55</v>
      </c>
      <c r="E123" s="229" t="s">
        <v>1706</v>
      </c>
      <c r="F123" s="228" t="s">
        <v>57</v>
      </c>
      <c r="G123" s="230">
        <v>20</v>
      </c>
      <c r="H123" s="239">
        <v>104</v>
      </c>
      <c r="I123" s="238">
        <v>2080</v>
      </c>
      <c r="J123" s="238">
        <f t="shared" si="2"/>
        <v>416</v>
      </c>
      <c r="K123" s="238">
        <f t="shared" si="3"/>
        <v>2496</v>
      </c>
      <c r="L123" s="227" t="s">
        <v>8</v>
      </c>
    </row>
    <row r="124" spans="1:16" s="6" customFormat="1" ht="30" customHeight="1">
      <c r="A124" s="1">
        <v>104</v>
      </c>
      <c r="B124" s="228" t="s">
        <v>1432</v>
      </c>
      <c r="C124" s="228">
        <v>10012501</v>
      </c>
      <c r="D124" s="228" t="s">
        <v>55</v>
      </c>
      <c r="E124" s="229" t="s">
        <v>1707</v>
      </c>
      <c r="F124" s="228" t="s">
        <v>57</v>
      </c>
      <c r="G124" s="230">
        <v>4</v>
      </c>
      <c r="H124" s="239">
        <v>581</v>
      </c>
      <c r="I124" s="238">
        <v>2324</v>
      </c>
      <c r="J124" s="238">
        <f t="shared" si="2"/>
        <v>464.8</v>
      </c>
      <c r="K124" s="238">
        <f t="shared" si="3"/>
        <v>2788.8</v>
      </c>
      <c r="L124" s="227" t="s">
        <v>8</v>
      </c>
    </row>
    <row r="125" spans="1:16" s="6" customFormat="1" ht="30" customHeight="1">
      <c r="A125" s="1">
        <v>105</v>
      </c>
      <c r="B125" s="228" t="s">
        <v>1433</v>
      </c>
      <c r="C125" s="228">
        <v>10012504</v>
      </c>
      <c r="D125" s="228" t="s">
        <v>55</v>
      </c>
      <c r="E125" s="229" t="s">
        <v>1708</v>
      </c>
      <c r="F125" s="228" t="s">
        <v>57</v>
      </c>
      <c r="G125" s="230">
        <v>16</v>
      </c>
      <c r="H125" s="239">
        <v>591</v>
      </c>
      <c r="I125" s="238">
        <v>9456</v>
      </c>
      <c r="J125" s="238">
        <f t="shared" si="2"/>
        <v>1891.2</v>
      </c>
      <c r="K125" s="238">
        <f t="shared" si="3"/>
        <v>11347.2</v>
      </c>
      <c r="L125" s="227" t="s">
        <v>8</v>
      </c>
      <c r="M125" s="77"/>
      <c r="N125" s="77"/>
      <c r="O125" s="77"/>
      <c r="P125" s="77"/>
    </row>
    <row r="126" spans="1:16" s="6" customFormat="1" ht="30" customHeight="1">
      <c r="A126" s="1">
        <v>106</v>
      </c>
      <c r="B126" s="221" t="s">
        <v>1434</v>
      </c>
      <c r="C126" s="221">
        <v>10012507</v>
      </c>
      <c r="D126" s="222" t="s">
        <v>55</v>
      </c>
      <c r="E126" s="223" t="s">
        <v>1709</v>
      </c>
      <c r="F126" s="221" t="s">
        <v>57</v>
      </c>
      <c r="G126" s="224">
        <v>30</v>
      </c>
      <c r="H126" s="239">
        <v>600</v>
      </c>
      <c r="I126" s="238">
        <v>18000</v>
      </c>
      <c r="J126" s="238">
        <f t="shared" si="2"/>
        <v>3600</v>
      </c>
      <c r="K126" s="238">
        <f t="shared" si="3"/>
        <v>21600</v>
      </c>
      <c r="L126" s="227" t="s">
        <v>8</v>
      </c>
      <c r="M126" s="77"/>
      <c r="N126" s="77"/>
      <c r="O126" s="77"/>
      <c r="P126" s="77"/>
    </row>
    <row r="127" spans="1:16" s="6" customFormat="1" ht="30" customHeight="1">
      <c r="A127" s="1">
        <v>107</v>
      </c>
      <c r="B127" s="228" t="s">
        <v>1435</v>
      </c>
      <c r="C127" s="228">
        <v>10012513</v>
      </c>
      <c r="D127" s="228" t="s">
        <v>55</v>
      </c>
      <c r="E127" s="229" t="s">
        <v>1710</v>
      </c>
      <c r="F127" s="228" t="s">
        <v>57</v>
      </c>
      <c r="G127" s="230">
        <v>25</v>
      </c>
      <c r="H127" s="239">
        <v>16</v>
      </c>
      <c r="I127" s="238">
        <v>400</v>
      </c>
      <c r="J127" s="238">
        <f t="shared" si="2"/>
        <v>80</v>
      </c>
      <c r="K127" s="238">
        <f t="shared" si="3"/>
        <v>480</v>
      </c>
      <c r="L127" s="227" t="s">
        <v>8</v>
      </c>
    </row>
    <row r="128" spans="1:16" s="6" customFormat="1" ht="30" customHeight="1">
      <c r="A128" s="1">
        <v>108</v>
      </c>
      <c r="B128" s="228" t="s">
        <v>1436</v>
      </c>
      <c r="C128" s="228">
        <v>10012548</v>
      </c>
      <c r="D128" s="228" t="s">
        <v>55</v>
      </c>
      <c r="E128" s="229" t="s">
        <v>1711</v>
      </c>
      <c r="F128" s="228" t="s">
        <v>57</v>
      </c>
      <c r="G128" s="230">
        <v>3</v>
      </c>
      <c r="H128" s="239">
        <v>948</v>
      </c>
      <c r="I128" s="238">
        <v>2844</v>
      </c>
      <c r="J128" s="238">
        <f t="shared" si="2"/>
        <v>568.79999999999995</v>
      </c>
      <c r="K128" s="238">
        <f t="shared" si="3"/>
        <v>3412.8</v>
      </c>
      <c r="L128" s="227" t="s">
        <v>8</v>
      </c>
      <c r="M128" s="77"/>
      <c r="N128" s="77"/>
      <c r="O128" s="77"/>
      <c r="P128" s="77"/>
    </row>
    <row r="129" spans="1:16" s="6" customFormat="1" ht="30" customHeight="1">
      <c r="A129" s="1">
        <v>109</v>
      </c>
      <c r="B129" s="228" t="s">
        <v>1437</v>
      </c>
      <c r="C129" s="228">
        <v>10012559</v>
      </c>
      <c r="D129" s="228" t="s">
        <v>55</v>
      </c>
      <c r="E129" s="229" t="s">
        <v>1712</v>
      </c>
      <c r="F129" s="228" t="s">
        <v>57</v>
      </c>
      <c r="G129" s="230">
        <v>8</v>
      </c>
      <c r="H129" s="239">
        <v>42</v>
      </c>
      <c r="I129" s="238">
        <v>336</v>
      </c>
      <c r="J129" s="238">
        <f t="shared" si="2"/>
        <v>67.2</v>
      </c>
      <c r="K129" s="238">
        <f t="shared" si="3"/>
        <v>403.2</v>
      </c>
      <c r="L129" s="227" t="s">
        <v>8</v>
      </c>
    </row>
    <row r="130" spans="1:16" s="6" customFormat="1" ht="30" customHeight="1">
      <c r="A130" s="1">
        <v>110</v>
      </c>
      <c r="B130" s="228" t="s">
        <v>1438</v>
      </c>
      <c r="C130" s="228">
        <v>10012568</v>
      </c>
      <c r="D130" s="228" t="s">
        <v>55</v>
      </c>
      <c r="E130" s="229" t="s">
        <v>1713</v>
      </c>
      <c r="F130" s="228" t="s">
        <v>57</v>
      </c>
      <c r="G130" s="230">
        <v>40</v>
      </c>
      <c r="H130" s="239">
        <v>563</v>
      </c>
      <c r="I130" s="238">
        <v>22520</v>
      </c>
      <c r="J130" s="238">
        <f t="shared" si="2"/>
        <v>4504</v>
      </c>
      <c r="K130" s="238">
        <f t="shared" si="3"/>
        <v>27024</v>
      </c>
      <c r="L130" s="227" t="s">
        <v>8</v>
      </c>
      <c r="M130" s="77"/>
      <c r="N130" s="77"/>
      <c r="O130" s="77"/>
      <c r="P130" s="77"/>
    </row>
    <row r="131" spans="1:16" s="6" customFormat="1" ht="30" customHeight="1">
      <c r="A131" s="1">
        <v>111</v>
      </c>
      <c r="B131" s="228" t="s">
        <v>1439</v>
      </c>
      <c r="C131" s="228">
        <v>10012571</v>
      </c>
      <c r="D131" s="228" t="s">
        <v>55</v>
      </c>
      <c r="E131" s="229" t="s">
        <v>1714</v>
      </c>
      <c r="F131" s="228" t="s">
        <v>57</v>
      </c>
      <c r="G131" s="230">
        <v>20</v>
      </c>
      <c r="H131" s="239">
        <v>954</v>
      </c>
      <c r="I131" s="238">
        <v>19080</v>
      </c>
      <c r="J131" s="238">
        <f t="shared" si="2"/>
        <v>3816</v>
      </c>
      <c r="K131" s="238">
        <f t="shared" si="3"/>
        <v>22896</v>
      </c>
      <c r="L131" s="227" t="s">
        <v>8</v>
      </c>
    </row>
    <row r="132" spans="1:16" s="6" customFormat="1" ht="30" customHeight="1">
      <c r="A132" s="1">
        <v>112</v>
      </c>
      <c r="B132" s="228" t="s">
        <v>1440</v>
      </c>
      <c r="C132" s="228">
        <v>10012590</v>
      </c>
      <c r="D132" s="228" t="s">
        <v>55</v>
      </c>
      <c r="E132" s="229" t="s">
        <v>1715</v>
      </c>
      <c r="F132" s="228" t="s">
        <v>57</v>
      </c>
      <c r="G132" s="230">
        <v>11</v>
      </c>
      <c r="H132" s="239">
        <v>542</v>
      </c>
      <c r="I132" s="238">
        <v>5962</v>
      </c>
      <c r="J132" s="238">
        <f t="shared" si="2"/>
        <v>1192.4000000000001</v>
      </c>
      <c r="K132" s="238">
        <f t="shared" si="3"/>
        <v>7154.4</v>
      </c>
      <c r="L132" s="227" t="s">
        <v>8</v>
      </c>
      <c r="M132" s="77"/>
      <c r="N132" s="77"/>
      <c r="O132" s="77"/>
      <c r="P132" s="77"/>
    </row>
    <row r="133" spans="1:16" s="6" customFormat="1" ht="30" customHeight="1">
      <c r="A133" s="1">
        <v>113</v>
      </c>
      <c r="B133" s="228" t="s">
        <v>1441</v>
      </c>
      <c r="C133" s="228">
        <v>10012635</v>
      </c>
      <c r="D133" s="228" t="s">
        <v>55</v>
      </c>
      <c r="E133" s="229" t="s">
        <v>1716</v>
      </c>
      <c r="F133" s="228" t="s">
        <v>57</v>
      </c>
      <c r="G133" s="230">
        <v>48</v>
      </c>
      <c r="H133" s="239">
        <v>504</v>
      </c>
      <c r="I133" s="238">
        <v>24192</v>
      </c>
      <c r="J133" s="238">
        <f t="shared" si="2"/>
        <v>4838.3999999999996</v>
      </c>
      <c r="K133" s="238">
        <f t="shared" si="3"/>
        <v>29030.400000000001</v>
      </c>
      <c r="L133" s="227" t="s">
        <v>8</v>
      </c>
    </row>
    <row r="134" spans="1:16" s="6" customFormat="1" ht="30" customHeight="1">
      <c r="A134" s="1">
        <v>114</v>
      </c>
      <c r="B134" s="228" t="s">
        <v>1442</v>
      </c>
      <c r="C134" s="228">
        <v>10012639</v>
      </c>
      <c r="D134" s="228" t="s">
        <v>55</v>
      </c>
      <c r="E134" s="229" t="s">
        <v>1717</v>
      </c>
      <c r="F134" s="228" t="s">
        <v>57</v>
      </c>
      <c r="G134" s="230">
        <v>16</v>
      </c>
      <c r="H134" s="239">
        <v>186</v>
      </c>
      <c r="I134" s="238">
        <v>2976</v>
      </c>
      <c r="J134" s="238">
        <f t="shared" si="2"/>
        <v>595.20000000000005</v>
      </c>
      <c r="K134" s="238">
        <f t="shared" si="3"/>
        <v>3571.2</v>
      </c>
      <c r="L134" s="227" t="s">
        <v>8</v>
      </c>
    </row>
    <row r="135" spans="1:16" s="6" customFormat="1" ht="30" customHeight="1">
      <c r="A135" s="1">
        <v>115</v>
      </c>
      <c r="B135" s="228" t="s">
        <v>1443</v>
      </c>
      <c r="C135" s="228">
        <v>10012643</v>
      </c>
      <c r="D135" s="228" t="s">
        <v>55</v>
      </c>
      <c r="E135" s="229" t="s">
        <v>1718</v>
      </c>
      <c r="F135" s="228" t="s">
        <v>57</v>
      </c>
      <c r="G135" s="230">
        <v>42</v>
      </c>
      <c r="H135" s="239">
        <v>188</v>
      </c>
      <c r="I135" s="238">
        <v>7896</v>
      </c>
      <c r="J135" s="238">
        <f t="shared" si="2"/>
        <v>1579.2</v>
      </c>
      <c r="K135" s="238">
        <f t="shared" si="3"/>
        <v>9475.2000000000007</v>
      </c>
      <c r="L135" s="227" t="s">
        <v>8</v>
      </c>
      <c r="M135" s="77"/>
      <c r="N135" s="77"/>
      <c r="O135" s="77"/>
      <c r="P135" s="77"/>
    </row>
    <row r="136" spans="1:16" s="6" customFormat="1" ht="30" customHeight="1">
      <c r="A136" s="1">
        <v>116</v>
      </c>
      <c r="B136" s="228" t="s">
        <v>1444</v>
      </c>
      <c r="C136" s="228">
        <v>10012650</v>
      </c>
      <c r="D136" s="228" t="s">
        <v>55</v>
      </c>
      <c r="E136" s="229" t="s">
        <v>1719</v>
      </c>
      <c r="F136" s="228" t="s">
        <v>57</v>
      </c>
      <c r="G136" s="230">
        <v>31</v>
      </c>
      <c r="H136" s="239">
        <v>454</v>
      </c>
      <c r="I136" s="238">
        <v>14074</v>
      </c>
      <c r="J136" s="238">
        <f t="shared" si="2"/>
        <v>2814.8</v>
      </c>
      <c r="K136" s="238">
        <f t="shared" si="3"/>
        <v>16888.8</v>
      </c>
      <c r="L136" s="227" t="s">
        <v>8</v>
      </c>
      <c r="M136" s="77"/>
      <c r="N136" s="77"/>
      <c r="O136" s="77"/>
      <c r="P136" s="77"/>
    </row>
    <row r="137" spans="1:16" s="6" customFormat="1" ht="30" customHeight="1">
      <c r="A137" s="1">
        <v>117</v>
      </c>
      <c r="B137" s="228" t="s">
        <v>1445</v>
      </c>
      <c r="C137" s="228">
        <v>10012671</v>
      </c>
      <c r="D137" s="228" t="s">
        <v>55</v>
      </c>
      <c r="E137" s="229" t="s">
        <v>1720</v>
      </c>
      <c r="F137" s="228" t="s">
        <v>57</v>
      </c>
      <c r="G137" s="230">
        <v>33</v>
      </c>
      <c r="H137" s="239">
        <v>596</v>
      </c>
      <c r="I137" s="238">
        <v>19668</v>
      </c>
      <c r="J137" s="238">
        <f t="shared" si="2"/>
        <v>3933.6</v>
      </c>
      <c r="K137" s="238">
        <f t="shared" si="3"/>
        <v>23601.599999999999</v>
      </c>
      <c r="L137" s="227" t="s">
        <v>8</v>
      </c>
    </row>
    <row r="138" spans="1:16" s="6" customFormat="1" ht="30" customHeight="1">
      <c r="A138" s="1">
        <v>118</v>
      </c>
      <c r="B138" s="228" t="s">
        <v>1446</v>
      </c>
      <c r="C138" s="228">
        <v>10012699</v>
      </c>
      <c r="D138" s="228" t="s">
        <v>55</v>
      </c>
      <c r="E138" s="229" t="s">
        <v>1721</v>
      </c>
      <c r="F138" s="228" t="s">
        <v>57</v>
      </c>
      <c r="G138" s="230">
        <v>47</v>
      </c>
      <c r="H138" s="239">
        <v>145</v>
      </c>
      <c r="I138" s="238">
        <v>6815</v>
      </c>
      <c r="J138" s="238">
        <f t="shared" si="2"/>
        <v>1363</v>
      </c>
      <c r="K138" s="238">
        <f t="shared" si="3"/>
        <v>8178</v>
      </c>
      <c r="L138" s="227" t="s">
        <v>8</v>
      </c>
    </row>
    <row r="139" spans="1:16" s="6" customFormat="1" ht="30" customHeight="1">
      <c r="A139" s="1">
        <v>119</v>
      </c>
      <c r="B139" s="228" t="s">
        <v>1447</v>
      </c>
      <c r="C139" s="228">
        <v>10012703</v>
      </c>
      <c r="D139" s="228" t="s">
        <v>55</v>
      </c>
      <c r="E139" s="229" t="s">
        <v>1722</v>
      </c>
      <c r="F139" s="228" t="s">
        <v>57</v>
      </c>
      <c r="G139" s="230">
        <v>20</v>
      </c>
      <c r="H139" s="239">
        <v>541</v>
      </c>
      <c r="I139" s="238">
        <v>10820</v>
      </c>
      <c r="J139" s="238">
        <f t="shared" si="2"/>
        <v>2164</v>
      </c>
      <c r="K139" s="238">
        <f t="shared" si="3"/>
        <v>12984</v>
      </c>
      <c r="L139" s="227" t="s">
        <v>8</v>
      </c>
    </row>
    <row r="140" spans="1:16" s="6" customFormat="1" ht="30" customHeight="1">
      <c r="A140" s="1">
        <v>120</v>
      </c>
      <c r="B140" s="228" t="s">
        <v>1448</v>
      </c>
      <c r="C140" s="228">
        <v>10012708</v>
      </c>
      <c r="D140" s="228" t="s">
        <v>55</v>
      </c>
      <c r="E140" s="229" t="s">
        <v>1723</v>
      </c>
      <c r="F140" s="228" t="s">
        <v>57</v>
      </c>
      <c r="G140" s="230">
        <v>112</v>
      </c>
      <c r="H140" s="239">
        <v>77</v>
      </c>
      <c r="I140" s="238">
        <v>8624</v>
      </c>
      <c r="J140" s="238">
        <f t="shared" si="2"/>
        <v>1724.8</v>
      </c>
      <c r="K140" s="238">
        <f t="shared" si="3"/>
        <v>10348.799999999999</v>
      </c>
      <c r="L140" s="227" t="s">
        <v>8</v>
      </c>
      <c r="M140" s="77"/>
      <c r="N140" s="77"/>
      <c r="O140" s="77"/>
      <c r="P140" s="77"/>
    </row>
    <row r="141" spans="1:16" s="6" customFormat="1" ht="30" customHeight="1">
      <c r="A141" s="1">
        <v>121</v>
      </c>
      <c r="B141" s="228" t="s">
        <v>1449</v>
      </c>
      <c r="C141" s="228">
        <v>10012711</v>
      </c>
      <c r="D141" s="228" t="s">
        <v>55</v>
      </c>
      <c r="E141" s="229" t="s">
        <v>1724</v>
      </c>
      <c r="F141" s="228" t="s">
        <v>57</v>
      </c>
      <c r="G141" s="230">
        <v>19</v>
      </c>
      <c r="H141" s="239">
        <v>334</v>
      </c>
      <c r="I141" s="238">
        <v>6346</v>
      </c>
      <c r="J141" s="238">
        <f t="shared" si="2"/>
        <v>1269.2</v>
      </c>
      <c r="K141" s="238">
        <f t="shared" si="3"/>
        <v>7615.2</v>
      </c>
      <c r="L141" s="227" t="s">
        <v>8</v>
      </c>
    </row>
    <row r="142" spans="1:16" s="6" customFormat="1" ht="30" customHeight="1">
      <c r="A142" s="1">
        <v>122</v>
      </c>
      <c r="B142" s="228" t="s">
        <v>1450</v>
      </c>
      <c r="C142" s="228">
        <v>10012715</v>
      </c>
      <c r="D142" s="228" t="s">
        <v>55</v>
      </c>
      <c r="E142" s="229" t="s">
        <v>1725</v>
      </c>
      <c r="F142" s="228" t="s">
        <v>57</v>
      </c>
      <c r="G142" s="230">
        <v>10</v>
      </c>
      <c r="H142" s="239">
        <v>173</v>
      </c>
      <c r="I142" s="238">
        <v>1730</v>
      </c>
      <c r="J142" s="238">
        <f t="shared" si="2"/>
        <v>346</v>
      </c>
      <c r="K142" s="238">
        <f t="shared" si="3"/>
        <v>2076</v>
      </c>
      <c r="L142" s="227" t="s">
        <v>8</v>
      </c>
      <c r="M142" s="77"/>
      <c r="N142" s="77"/>
      <c r="O142" s="77"/>
      <c r="P142" s="77"/>
    </row>
    <row r="143" spans="1:16" s="6" customFormat="1" ht="30" customHeight="1">
      <c r="A143" s="1">
        <v>123</v>
      </c>
      <c r="B143" s="228" t="s">
        <v>1451</v>
      </c>
      <c r="C143" s="228">
        <v>10012718</v>
      </c>
      <c r="D143" s="228" t="s">
        <v>55</v>
      </c>
      <c r="E143" s="229" t="s">
        <v>1726</v>
      </c>
      <c r="F143" s="228" t="s">
        <v>57</v>
      </c>
      <c r="G143" s="230">
        <v>7</v>
      </c>
      <c r="H143" s="239">
        <v>86</v>
      </c>
      <c r="I143" s="238">
        <v>602</v>
      </c>
      <c r="J143" s="238">
        <f t="shared" si="2"/>
        <v>120.4</v>
      </c>
      <c r="K143" s="238">
        <f t="shared" si="3"/>
        <v>722.4</v>
      </c>
      <c r="L143" s="227" t="s">
        <v>8</v>
      </c>
    </row>
    <row r="144" spans="1:16" s="6" customFormat="1" ht="30" customHeight="1">
      <c r="A144" s="1">
        <v>124</v>
      </c>
      <c r="B144" s="228" t="s">
        <v>1452</v>
      </c>
      <c r="C144" s="228">
        <v>10012730</v>
      </c>
      <c r="D144" s="228" t="s">
        <v>55</v>
      </c>
      <c r="E144" s="229" t="s">
        <v>1727</v>
      </c>
      <c r="F144" s="228" t="s">
        <v>57</v>
      </c>
      <c r="G144" s="230">
        <v>52</v>
      </c>
      <c r="H144" s="239">
        <v>354</v>
      </c>
      <c r="I144" s="238">
        <v>18408</v>
      </c>
      <c r="J144" s="238">
        <f t="shared" si="2"/>
        <v>3681.6</v>
      </c>
      <c r="K144" s="238">
        <f t="shared" si="3"/>
        <v>22089.599999999999</v>
      </c>
      <c r="L144" s="227" t="s">
        <v>8</v>
      </c>
      <c r="M144" s="77"/>
      <c r="N144" s="77"/>
      <c r="O144" s="77"/>
      <c r="P144" s="77"/>
    </row>
    <row r="145" spans="1:16" s="6" customFormat="1" ht="30" customHeight="1">
      <c r="A145" s="1">
        <v>125</v>
      </c>
      <c r="B145" s="228" t="s">
        <v>1453</v>
      </c>
      <c r="C145" s="228">
        <v>10012743</v>
      </c>
      <c r="D145" s="228" t="s">
        <v>55</v>
      </c>
      <c r="E145" s="229" t="s">
        <v>1728</v>
      </c>
      <c r="F145" s="228" t="s">
        <v>57</v>
      </c>
      <c r="G145" s="230">
        <v>25</v>
      </c>
      <c r="H145" s="239">
        <v>504</v>
      </c>
      <c r="I145" s="238">
        <v>12600</v>
      </c>
      <c r="J145" s="238">
        <f t="shared" si="2"/>
        <v>2520</v>
      </c>
      <c r="K145" s="238">
        <f t="shared" si="3"/>
        <v>15120</v>
      </c>
      <c r="L145" s="227" t="s">
        <v>8</v>
      </c>
    </row>
    <row r="146" spans="1:16" s="6" customFormat="1" ht="30" customHeight="1">
      <c r="A146" s="1">
        <v>126</v>
      </c>
      <c r="B146" s="228" t="s">
        <v>1454</v>
      </c>
      <c r="C146" s="228">
        <v>10012747</v>
      </c>
      <c r="D146" s="228" t="s">
        <v>55</v>
      </c>
      <c r="E146" s="229" t="s">
        <v>1729</v>
      </c>
      <c r="F146" s="228" t="s">
        <v>57</v>
      </c>
      <c r="G146" s="230">
        <v>37</v>
      </c>
      <c r="H146" s="239">
        <v>535</v>
      </c>
      <c r="I146" s="238">
        <v>19795</v>
      </c>
      <c r="J146" s="238">
        <f t="shared" si="2"/>
        <v>3959</v>
      </c>
      <c r="K146" s="238">
        <f t="shared" si="3"/>
        <v>23754</v>
      </c>
      <c r="L146" s="227" t="s">
        <v>8</v>
      </c>
      <c r="M146" s="77"/>
      <c r="N146" s="77"/>
      <c r="O146" s="77"/>
      <c r="P146" s="77"/>
    </row>
    <row r="147" spans="1:16" s="6" customFormat="1" ht="30" customHeight="1">
      <c r="A147" s="1">
        <v>127</v>
      </c>
      <c r="B147" s="228" t="s">
        <v>1455</v>
      </c>
      <c r="C147" s="228">
        <v>10012751</v>
      </c>
      <c r="D147" s="228" t="s">
        <v>55</v>
      </c>
      <c r="E147" s="229" t="s">
        <v>1730</v>
      </c>
      <c r="F147" s="228" t="s">
        <v>57</v>
      </c>
      <c r="G147" s="230">
        <v>51</v>
      </c>
      <c r="H147" s="239">
        <v>656</v>
      </c>
      <c r="I147" s="238">
        <v>33456</v>
      </c>
      <c r="J147" s="238">
        <f t="shared" si="2"/>
        <v>6691.2</v>
      </c>
      <c r="K147" s="238">
        <f t="shared" si="3"/>
        <v>40147.199999999997</v>
      </c>
      <c r="L147" s="227" t="s">
        <v>8</v>
      </c>
    </row>
    <row r="148" spans="1:16" s="6" customFormat="1" ht="30" customHeight="1">
      <c r="A148" s="1">
        <v>128</v>
      </c>
      <c r="B148" s="228" t="s">
        <v>1456</v>
      </c>
      <c r="C148" s="228">
        <v>10012754</v>
      </c>
      <c r="D148" s="228" t="s">
        <v>55</v>
      </c>
      <c r="E148" s="229" t="s">
        <v>1731</v>
      </c>
      <c r="F148" s="228" t="s">
        <v>57</v>
      </c>
      <c r="G148" s="230">
        <v>18</v>
      </c>
      <c r="H148" s="239">
        <v>61</v>
      </c>
      <c r="I148" s="238">
        <v>1098</v>
      </c>
      <c r="J148" s="238">
        <f t="shared" si="2"/>
        <v>219.6</v>
      </c>
      <c r="K148" s="238">
        <f t="shared" si="3"/>
        <v>1317.6</v>
      </c>
      <c r="L148" s="227" t="s">
        <v>8</v>
      </c>
      <c r="M148" s="77"/>
      <c r="N148" s="77"/>
      <c r="O148" s="77"/>
      <c r="P148" s="77"/>
    </row>
    <row r="149" spans="1:16" s="6" customFormat="1" ht="30" customHeight="1">
      <c r="A149" s="1">
        <v>129</v>
      </c>
      <c r="B149" s="228" t="s">
        <v>1457</v>
      </c>
      <c r="C149" s="228">
        <v>10012760</v>
      </c>
      <c r="D149" s="228" t="s">
        <v>55</v>
      </c>
      <c r="E149" s="229" t="s">
        <v>1732</v>
      </c>
      <c r="F149" s="228" t="s">
        <v>57</v>
      </c>
      <c r="G149" s="230">
        <v>71</v>
      </c>
      <c r="H149" s="239">
        <v>66</v>
      </c>
      <c r="I149" s="238">
        <v>4686</v>
      </c>
      <c r="J149" s="238">
        <f t="shared" si="2"/>
        <v>937.2</v>
      </c>
      <c r="K149" s="238">
        <f t="shared" si="3"/>
        <v>5623.2</v>
      </c>
      <c r="L149" s="227" t="s">
        <v>8</v>
      </c>
    </row>
    <row r="150" spans="1:16" s="6" customFormat="1" ht="30" customHeight="1">
      <c r="A150" s="1">
        <v>130</v>
      </c>
      <c r="B150" s="228" t="s">
        <v>1458</v>
      </c>
      <c r="C150" s="228">
        <v>10012763</v>
      </c>
      <c r="D150" s="228" t="s">
        <v>55</v>
      </c>
      <c r="E150" s="229" t="s">
        <v>1733</v>
      </c>
      <c r="F150" s="228" t="s">
        <v>57</v>
      </c>
      <c r="G150" s="230">
        <v>30</v>
      </c>
      <c r="H150" s="239">
        <v>190</v>
      </c>
      <c r="I150" s="238">
        <v>5700</v>
      </c>
      <c r="J150" s="238">
        <f t="shared" ref="J150:J213" si="4">ROUND(I150*0.2,2)</f>
        <v>1140</v>
      </c>
      <c r="K150" s="238">
        <f t="shared" ref="K150:K213" si="5">ROUND(I150*1.2,2)</f>
        <v>6840</v>
      </c>
      <c r="L150" s="227" t="s">
        <v>8</v>
      </c>
      <c r="M150" s="77"/>
      <c r="N150" s="77"/>
      <c r="O150" s="77"/>
      <c r="P150" s="77"/>
    </row>
    <row r="151" spans="1:16" s="6" customFormat="1" ht="30" customHeight="1">
      <c r="A151" s="1">
        <v>131</v>
      </c>
      <c r="B151" s="228" t="s">
        <v>1459</v>
      </c>
      <c r="C151" s="228">
        <v>10012766</v>
      </c>
      <c r="D151" s="228" t="s">
        <v>55</v>
      </c>
      <c r="E151" s="229" t="s">
        <v>1734</v>
      </c>
      <c r="F151" s="228" t="s">
        <v>57</v>
      </c>
      <c r="G151" s="230">
        <v>40</v>
      </c>
      <c r="H151" s="239">
        <v>47</v>
      </c>
      <c r="I151" s="238">
        <v>1880</v>
      </c>
      <c r="J151" s="238">
        <f t="shared" si="4"/>
        <v>376</v>
      </c>
      <c r="K151" s="238">
        <f t="shared" si="5"/>
        <v>2256</v>
      </c>
      <c r="L151" s="227" t="s">
        <v>8</v>
      </c>
      <c r="M151" s="77"/>
      <c r="N151" s="77"/>
      <c r="O151" s="77"/>
      <c r="P151" s="77"/>
    </row>
    <row r="152" spans="1:16" s="6" customFormat="1" ht="30" customHeight="1">
      <c r="A152" s="1">
        <v>132</v>
      </c>
      <c r="B152" s="228" t="s">
        <v>1460</v>
      </c>
      <c r="C152" s="228">
        <v>10012769</v>
      </c>
      <c r="D152" s="228" t="s">
        <v>55</v>
      </c>
      <c r="E152" s="229" t="s">
        <v>1735</v>
      </c>
      <c r="F152" s="228" t="s">
        <v>57</v>
      </c>
      <c r="G152" s="230">
        <v>26</v>
      </c>
      <c r="H152" s="239">
        <v>395</v>
      </c>
      <c r="I152" s="238">
        <v>10270</v>
      </c>
      <c r="J152" s="238">
        <f t="shared" si="4"/>
        <v>2054</v>
      </c>
      <c r="K152" s="238">
        <f t="shared" si="5"/>
        <v>12324</v>
      </c>
      <c r="L152" s="227" t="s">
        <v>8</v>
      </c>
    </row>
    <row r="153" spans="1:16" s="6" customFormat="1" ht="30" customHeight="1">
      <c r="A153" s="1">
        <v>133</v>
      </c>
      <c r="B153" s="228" t="s">
        <v>1461</v>
      </c>
      <c r="C153" s="228">
        <v>10012772</v>
      </c>
      <c r="D153" s="228" t="s">
        <v>55</v>
      </c>
      <c r="E153" s="229" t="s">
        <v>1736</v>
      </c>
      <c r="F153" s="228" t="s">
        <v>57</v>
      </c>
      <c r="G153" s="230">
        <v>10</v>
      </c>
      <c r="H153" s="239">
        <v>544</v>
      </c>
      <c r="I153" s="238">
        <v>5440</v>
      </c>
      <c r="J153" s="238">
        <f t="shared" si="4"/>
        <v>1088</v>
      </c>
      <c r="K153" s="238">
        <f t="shared" si="5"/>
        <v>6528</v>
      </c>
      <c r="L153" s="227" t="s">
        <v>8</v>
      </c>
    </row>
    <row r="154" spans="1:16" s="6" customFormat="1" ht="30" customHeight="1">
      <c r="A154" s="1">
        <v>134</v>
      </c>
      <c r="B154" s="228" t="s">
        <v>1462</v>
      </c>
      <c r="C154" s="228">
        <v>10012774</v>
      </c>
      <c r="D154" s="228" t="s">
        <v>55</v>
      </c>
      <c r="E154" s="229" t="s">
        <v>1737</v>
      </c>
      <c r="F154" s="228" t="s">
        <v>57</v>
      </c>
      <c r="G154" s="230">
        <v>83</v>
      </c>
      <c r="H154" s="239">
        <v>431</v>
      </c>
      <c r="I154" s="238">
        <v>35773</v>
      </c>
      <c r="J154" s="238">
        <f t="shared" si="4"/>
        <v>7154.6</v>
      </c>
      <c r="K154" s="238">
        <f t="shared" si="5"/>
        <v>42927.6</v>
      </c>
      <c r="L154" s="227" t="s">
        <v>8</v>
      </c>
      <c r="M154" s="77"/>
      <c r="N154" s="77"/>
      <c r="O154" s="77"/>
      <c r="P154" s="77"/>
    </row>
    <row r="155" spans="1:16" s="6" customFormat="1" ht="30" customHeight="1">
      <c r="A155" s="1">
        <v>135</v>
      </c>
      <c r="B155" s="228" t="s">
        <v>1463</v>
      </c>
      <c r="C155" s="228">
        <v>10012777</v>
      </c>
      <c r="D155" s="228" t="s">
        <v>55</v>
      </c>
      <c r="E155" s="229" t="s">
        <v>1738</v>
      </c>
      <c r="F155" s="228" t="s">
        <v>57</v>
      </c>
      <c r="G155" s="230">
        <v>4</v>
      </c>
      <c r="H155" s="239">
        <v>291</v>
      </c>
      <c r="I155" s="238">
        <v>1164</v>
      </c>
      <c r="J155" s="238">
        <f t="shared" si="4"/>
        <v>232.8</v>
      </c>
      <c r="K155" s="238">
        <f t="shared" si="5"/>
        <v>1396.8</v>
      </c>
      <c r="L155" s="227" t="s">
        <v>8</v>
      </c>
      <c r="M155" s="77"/>
      <c r="N155" s="77"/>
      <c r="O155" s="77"/>
      <c r="P155" s="77"/>
    </row>
    <row r="156" spans="1:16" s="6" customFormat="1" ht="30" customHeight="1">
      <c r="A156" s="1">
        <v>136</v>
      </c>
      <c r="B156" s="228" t="s">
        <v>1464</v>
      </c>
      <c r="C156" s="228">
        <v>10012780</v>
      </c>
      <c r="D156" s="228" t="s">
        <v>55</v>
      </c>
      <c r="E156" s="229" t="s">
        <v>1739</v>
      </c>
      <c r="F156" s="228" t="s">
        <v>57</v>
      </c>
      <c r="G156" s="230">
        <v>10</v>
      </c>
      <c r="H156" s="239">
        <v>541</v>
      </c>
      <c r="I156" s="238">
        <v>5410</v>
      </c>
      <c r="J156" s="238">
        <f t="shared" si="4"/>
        <v>1082</v>
      </c>
      <c r="K156" s="238">
        <f t="shared" si="5"/>
        <v>6492</v>
      </c>
      <c r="L156" s="227" t="s">
        <v>8</v>
      </c>
    </row>
    <row r="157" spans="1:16" s="6" customFormat="1" ht="30" customHeight="1">
      <c r="A157" s="1">
        <v>137</v>
      </c>
      <c r="B157" s="228" t="s">
        <v>1465</v>
      </c>
      <c r="C157" s="228">
        <v>10012783</v>
      </c>
      <c r="D157" s="228" t="s">
        <v>55</v>
      </c>
      <c r="E157" s="229" t="s">
        <v>1740</v>
      </c>
      <c r="F157" s="228" t="s">
        <v>57</v>
      </c>
      <c r="G157" s="230">
        <v>83</v>
      </c>
      <c r="H157" s="239">
        <v>680</v>
      </c>
      <c r="I157" s="238">
        <v>56440</v>
      </c>
      <c r="J157" s="238">
        <f t="shared" si="4"/>
        <v>11288</v>
      </c>
      <c r="K157" s="238">
        <f t="shared" si="5"/>
        <v>67728</v>
      </c>
      <c r="L157" s="227" t="s">
        <v>8</v>
      </c>
    </row>
    <row r="158" spans="1:16" s="6" customFormat="1" ht="30" customHeight="1">
      <c r="A158" s="1">
        <v>138</v>
      </c>
      <c r="B158" s="228" t="s">
        <v>1466</v>
      </c>
      <c r="C158" s="228">
        <v>10012813</v>
      </c>
      <c r="D158" s="228" t="s">
        <v>55</v>
      </c>
      <c r="E158" s="229" t="s">
        <v>1741</v>
      </c>
      <c r="F158" s="228" t="s">
        <v>57</v>
      </c>
      <c r="G158" s="230">
        <v>33</v>
      </c>
      <c r="H158" s="239">
        <v>63</v>
      </c>
      <c r="I158" s="238">
        <v>2079</v>
      </c>
      <c r="J158" s="238">
        <f t="shared" si="4"/>
        <v>415.8</v>
      </c>
      <c r="K158" s="238">
        <f t="shared" si="5"/>
        <v>2494.8000000000002</v>
      </c>
      <c r="L158" s="227" t="s">
        <v>8</v>
      </c>
    </row>
    <row r="159" spans="1:16" s="6" customFormat="1" ht="30" customHeight="1">
      <c r="A159" s="1">
        <v>139</v>
      </c>
      <c r="B159" s="228" t="s">
        <v>1467</v>
      </c>
      <c r="C159" s="228">
        <v>10012825</v>
      </c>
      <c r="D159" s="228" t="s">
        <v>55</v>
      </c>
      <c r="E159" s="229" t="s">
        <v>1742</v>
      </c>
      <c r="F159" s="228" t="s">
        <v>57</v>
      </c>
      <c r="G159" s="230">
        <v>60</v>
      </c>
      <c r="H159" s="239">
        <v>819</v>
      </c>
      <c r="I159" s="238">
        <v>49140</v>
      </c>
      <c r="J159" s="238">
        <f t="shared" si="4"/>
        <v>9828</v>
      </c>
      <c r="K159" s="238">
        <f t="shared" si="5"/>
        <v>58968</v>
      </c>
      <c r="L159" s="227" t="s">
        <v>8</v>
      </c>
      <c r="M159" s="77"/>
      <c r="N159" s="77"/>
      <c r="O159" s="77"/>
      <c r="P159" s="77"/>
    </row>
    <row r="160" spans="1:16" s="6" customFormat="1" ht="30" customHeight="1">
      <c r="A160" s="1">
        <v>140</v>
      </c>
      <c r="B160" s="228" t="s">
        <v>1468</v>
      </c>
      <c r="C160" s="228">
        <v>10012829</v>
      </c>
      <c r="D160" s="228" t="s">
        <v>55</v>
      </c>
      <c r="E160" s="229" t="s">
        <v>1743</v>
      </c>
      <c r="F160" s="228" t="s">
        <v>57</v>
      </c>
      <c r="G160" s="230">
        <v>16</v>
      </c>
      <c r="H160" s="239">
        <v>516</v>
      </c>
      <c r="I160" s="238">
        <v>8256</v>
      </c>
      <c r="J160" s="238">
        <f t="shared" si="4"/>
        <v>1651.2</v>
      </c>
      <c r="K160" s="238">
        <f t="shared" si="5"/>
        <v>9907.2000000000007</v>
      </c>
      <c r="L160" s="227" t="s">
        <v>8</v>
      </c>
    </row>
    <row r="161" spans="1:16" s="6" customFormat="1" ht="30" customHeight="1">
      <c r="A161" s="1">
        <v>141</v>
      </c>
      <c r="B161" s="228" t="s">
        <v>1469</v>
      </c>
      <c r="C161" s="228">
        <v>10012833</v>
      </c>
      <c r="D161" s="228" t="s">
        <v>55</v>
      </c>
      <c r="E161" s="229" t="s">
        <v>1744</v>
      </c>
      <c r="F161" s="228" t="s">
        <v>57</v>
      </c>
      <c r="G161" s="230">
        <v>28</v>
      </c>
      <c r="H161" s="239">
        <v>552</v>
      </c>
      <c r="I161" s="238">
        <v>15456</v>
      </c>
      <c r="J161" s="238">
        <f t="shared" si="4"/>
        <v>3091.2</v>
      </c>
      <c r="K161" s="238">
        <f t="shared" si="5"/>
        <v>18547.2</v>
      </c>
      <c r="L161" s="227" t="s">
        <v>8</v>
      </c>
      <c r="M161" s="77"/>
      <c r="N161" s="77"/>
      <c r="O161" s="77"/>
      <c r="P161" s="77"/>
    </row>
    <row r="162" spans="1:16" s="6" customFormat="1" ht="30" customHeight="1">
      <c r="A162" s="1">
        <v>142</v>
      </c>
      <c r="B162" s="228" t="s">
        <v>1470</v>
      </c>
      <c r="C162" s="228">
        <v>10012836</v>
      </c>
      <c r="D162" s="228" t="s">
        <v>55</v>
      </c>
      <c r="E162" s="229" t="s">
        <v>1745</v>
      </c>
      <c r="F162" s="228" t="s">
        <v>57</v>
      </c>
      <c r="G162" s="230">
        <v>14</v>
      </c>
      <c r="H162" s="239">
        <v>567</v>
      </c>
      <c r="I162" s="238">
        <v>7938</v>
      </c>
      <c r="J162" s="238">
        <f t="shared" si="4"/>
        <v>1587.6</v>
      </c>
      <c r="K162" s="238">
        <f t="shared" si="5"/>
        <v>9525.6</v>
      </c>
      <c r="L162" s="227" t="s">
        <v>8</v>
      </c>
    </row>
    <row r="163" spans="1:16" s="6" customFormat="1" ht="30" customHeight="1">
      <c r="A163" s="1">
        <v>143</v>
      </c>
      <c r="B163" s="228" t="s">
        <v>1471</v>
      </c>
      <c r="C163" s="228">
        <v>10012840</v>
      </c>
      <c r="D163" s="228" t="s">
        <v>55</v>
      </c>
      <c r="E163" s="229" t="s">
        <v>1746</v>
      </c>
      <c r="F163" s="228" t="s">
        <v>57</v>
      </c>
      <c r="G163" s="230">
        <v>15</v>
      </c>
      <c r="H163" s="239">
        <v>586</v>
      </c>
      <c r="I163" s="238">
        <v>8790</v>
      </c>
      <c r="J163" s="238">
        <f t="shared" si="4"/>
        <v>1758</v>
      </c>
      <c r="K163" s="238">
        <f t="shared" si="5"/>
        <v>10548</v>
      </c>
      <c r="L163" s="227" t="s">
        <v>8</v>
      </c>
      <c r="M163" s="77"/>
      <c r="N163" s="77"/>
      <c r="O163" s="77"/>
      <c r="P163" s="77"/>
    </row>
    <row r="164" spans="1:16" s="6" customFormat="1" ht="30" customHeight="1">
      <c r="A164" s="1">
        <v>144</v>
      </c>
      <c r="B164" s="228" t="s">
        <v>1472</v>
      </c>
      <c r="C164" s="228">
        <v>10012916</v>
      </c>
      <c r="D164" s="228" t="s">
        <v>55</v>
      </c>
      <c r="E164" s="229" t="s">
        <v>1747</v>
      </c>
      <c r="F164" s="228" t="s">
        <v>57</v>
      </c>
      <c r="G164" s="230">
        <v>21</v>
      </c>
      <c r="H164" s="239">
        <v>371</v>
      </c>
      <c r="I164" s="238">
        <v>7791</v>
      </c>
      <c r="J164" s="238">
        <f t="shared" si="4"/>
        <v>1558.2</v>
      </c>
      <c r="K164" s="238">
        <f t="shared" si="5"/>
        <v>9349.2000000000007</v>
      </c>
      <c r="L164" s="227" t="s">
        <v>8</v>
      </c>
    </row>
    <row r="165" spans="1:16" s="6" customFormat="1" ht="30" customHeight="1">
      <c r="A165" s="1">
        <v>145</v>
      </c>
      <c r="B165" s="228" t="s">
        <v>1473</v>
      </c>
      <c r="C165" s="228">
        <v>10012924</v>
      </c>
      <c r="D165" s="228" t="s">
        <v>55</v>
      </c>
      <c r="E165" s="229" t="s">
        <v>1748</v>
      </c>
      <c r="F165" s="228" t="s">
        <v>57</v>
      </c>
      <c r="G165" s="230">
        <v>11</v>
      </c>
      <c r="H165" s="239">
        <v>21</v>
      </c>
      <c r="I165" s="238">
        <v>231</v>
      </c>
      <c r="J165" s="238">
        <f t="shared" si="4"/>
        <v>46.2</v>
      </c>
      <c r="K165" s="238">
        <f t="shared" si="5"/>
        <v>277.2</v>
      </c>
      <c r="L165" s="227" t="s">
        <v>8</v>
      </c>
      <c r="M165" s="77"/>
      <c r="N165" s="77"/>
      <c r="O165" s="77"/>
      <c r="P165" s="77"/>
    </row>
    <row r="166" spans="1:16" s="6" customFormat="1" ht="30" customHeight="1">
      <c r="A166" s="1">
        <v>146</v>
      </c>
      <c r="B166" s="228" t="s">
        <v>1474</v>
      </c>
      <c r="C166" s="228">
        <v>10012936</v>
      </c>
      <c r="D166" s="228" t="s">
        <v>55</v>
      </c>
      <c r="E166" s="229" t="s">
        <v>1749</v>
      </c>
      <c r="F166" s="228" t="s">
        <v>57</v>
      </c>
      <c r="G166" s="230">
        <v>4</v>
      </c>
      <c r="H166" s="239">
        <v>643</v>
      </c>
      <c r="I166" s="238">
        <v>2572</v>
      </c>
      <c r="J166" s="238">
        <f t="shared" si="4"/>
        <v>514.4</v>
      </c>
      <c r="K166" s="238">
        <f t="shared" si="5"/>
        <v>3086.4</v>
      </c>
      <c r="L166" s="227" t="s">
        <v>8</v>
      </c>
    </row>
    <row r="167" spans="1:16" s="6" customFormat="1" ht="30" customHeight="1">
      <c r="A167" s="1">
        <v>147</v>
      </c>
      <c r="B167" s="228" t="s">
        <v>1475</v>
      </c>
      <c r="C167" s="228">
        <v>10012940</v>
      </c>
      <c r="D167" s="228" t="s">
        <v>55</v>
      </c>
      <c r="E167" s="229" t="s">
        <v>1750</v>
      </c>
      <c r="F167" s="228" t="s">
        <v>57</v>
      </c>
      <c r="G167" s="230">
        <v>3</v>
      </c>
      <c r="H167" s="239">
        <v>422</v>
      </c>
      <c r="I167" s="238">
        <v>1266</v>
      </c>
      <c r="J167" s="238">
        <f t="shared" si="4"/>
        <v>253.2</v>
      </c>
      <c r="K167" s="238">
        <f t="shared" si="5"/>
        <v>1519.2</v>
      </c>
      <c r="L167" s="227" t="s">
        <v>8</v>
      </c>
      <c r="M167" s="77"/>
      <c r="N167" s="77"/>
      <c r="O167" s="77"/>
      <c r="P167" s="77"/>
    </row>
    <row r="168" spans="1:16" s="6" customFormat="1" ht="30" customHeight="1">
      <c r="A168" s="1">
        <v>148</v>
      </c>
      <c r="B168" s="228" t="s">
        <v>1476</v>
      </c>
      <c r="C168" s="228">
        <v>10012943</v>
      </c>
      <c r="D168" s="228" t="s">
        <v>55</v>
      </c>
      <c r="E168" s="229" t="s">
        <v>1751</v>
      </c>
      <c r="F168" s="228" t="s">
        <v>57</v>
      </c>
      <c r="G168" s="230">
        <v>9</v>
      </c>
      <c r="H168" s="239">
        <v>71</v>
      </c>
      <c r="I168" s="238">
        <v>639</v>
      </c>
      <c r="J168" s="238">
        <f t="shared" si="4"/>
        <v>127.8</v>
      </c>
      <c r="K168" s="238">
        <f t="shared" si="5"/>
        <v>766.8</v>
      </c>
      <c r="L168" s="227" t="s">
        <v>8</v>
      </c>
    </row>
    <row r="169" spans="1:16" s="6" customFormat="1" ht="30" customHeight="1">
      <c r="A169" s="1">
        <v>149</v>
      </c>
      <c r="B169" s="228" t="s">
        <v>1477</v>
      </c>
      <c r="C169" s="228">
        <v>10012948</v>
      </c>
      <c r="D169" s="228" t="s">
        <v>55</v>
      </c>
      <c r="E169" s="229" t="s">
        <v>1752</v>
      </c>
      <c r="F169" s="228" t="s">
        <v>57</v>
      </c>
      <c r="G169" s="230">
        <v>288</v>
      </c>
      <c r="H169" s="239">
        <v>79</v>
      </c>
      <c r="I169" s="238">
        <v>22752</v>
      </c>
      <c r="J169" s="238">
        <f t="shared" si="4"/>
        <v>4550.3999999999996</v>
      </c>
      <c r="K169" s="238">
        <f t="shared" si="5"/>
        <v>27302.400000000001</v>
      </c>
      <c r="L169" s="227" t="s">
        <v>8</v>
      </c>
      <c r="M169" s="77"/>
      <c r="N169" s="77"/>
      <c r="O169" s="77"/>
      <c r="P169" s="77"/>
    </row>
    <row r="170" spans="1:16" s="6" customFormat="1" ht="30" customHeight="1">
      <c r="A170" s="1">
        <v>150</v>
      </c>
      <c r="B170" s="228" t="s">
        <v>1478</v>
      </c>
      <c r="C170" s="228">
        <v>10012953</v>
      </c>
      <c r="D170" s="228" t="s">
        <v>55</v>
      </c>
      <c r="E170" s="229" t="s">
        <v>1753</v>
      </c>
      <c r="F170" s="228" t="s">
        <v>57</v>
      </c>
      <c r="G170" s="230">
        <v>10</v>
      </c>
      <c r="H170" s="239">
        <v>541</v>
      </c>
      <c r="I170" s="238">
        <v>5410</v>
      </c>
      <c r="J170" s="238">
        <f t="shared" si="4"/>
        <v>1082</v>
      </c>
      <c r="K170" s="238">
        <f t="shared" si="5"/>
        <v>6492</v>
      </c>
      <c r="L170" s="227" t="s">
        <v>8</v>
      </c>
    </row>
    <row r="171" spans="1:16" s="6" customFormat="1" ht="30" customHeight="1">
      <c r="A171" s="1">
        <v>151</v>
      </c>
      <c r="B171" s="228" t="s">
        <v>1479</v>
      </c>
      <c r="C171" s="228">
        <v>10013022</v>
      </c>
      <c r="D171" s="228" t="s">
        <v>55</v>
      </c>
      <c r="E171" s="229" t="s">
        <v>1754</v>
      </c>
      <c r="F171" s="228" t="s">
        <v>57</v>
      </c>
      <c r="G171" s="230">
        <v>3</v>
      </c>
      <c r="H171" s="239">
        <v>791</v>
      </c>
      <c r="I171" s="238">
        <v>2373</v>
      </c>
      <c r="J171" s="238">
        <f t="shared" si="4"/>
        <v>474.6</v>
      </c>
      <c r="K171" s="238">
        <f t="shared" si="5"/>
        <v>2847.6</v>
      </c>
      <c r="L171" s="227" t="s">
        <v>8</v>
      </c>
    </row>
    <row r="172" spans="1:16" s="6" customFormat="1" ht="30" customHeight="1">
      <c r="A172" s="1">
        <v>152</v>
      </c>
      <c r="B172" s="228" t="s">
        <v>1480</v>
      </c>
      <c r="C172" s="228">
        <v>10013026</v>
      </c>
      <c r="D172" s="228" t="s">
        <v>55</v>
      </c>
      <c r="E172" s="229" t="s">
        <v>1755</v>
      </c>
      <c r="F172" s="228" t="s">
        <v>57</v>
      </c>
      <c r="G172" s="230">
        <v>4</v>
      </c>
      <c r="H172" s="239">
        <v>171</v>
      </c>
      <c r="I172" s="238">
        <v>684</v>
      </c>
      <c r="J172" s="238">
        <f t="shared" si="4"/>
        <v>136.80000000000001</v>
      </c>
      <c r="K172" s="238">
        <f t="shared" si="5"/>
        <v>820.8</v>
      </c>
      <c r="L172" s="227" t="s">
        <v>8</v>
      </c>
      <c r="M172" s="77"/>
      <c r="N172" s="77"/>
      <c r="O172" s="77"/>
      <c r="P172" s="77"/>
    </row>
    <row r="173" spans="1:16" s="6" customFormat="1" ht="30" customHeight="1">
      <c r="A173" s="1">
        <v>153</v>
      </c>
      <c r="B173" s="228" t="s">
        <v>1481</v>
      </c>
      <c r="C173" s="228">
        <v>10013030</v>
      </c>
      <c r="D173" s="228" t="s">
        <v>55</v>
      </c>
      <c r="E173" s="229" t="s">
        <v>1756</v>
      </c>
      <c r="F173" s="228" t="s">
        <v>57</v>
      </c>
      <c r="G173" s="230">
        <v>12</v>
      </c>
      <c r="H173" s="239">
        <v>37</v>
      </c>
      <c r="I173" s="238">
        <v>444</v>
      </c>
      <c r="J173" s="238">
        <f t="shared" si="4"/>
        <v>88.8</v>
      </c>
      <c r="K173" s="238">
        <f t="shared" si="5"/>
        <v>532.79999999999995</v>
      </c>
      <c r="L173" s="227" t="s">
        <v>8</v>
      </c>
      <c r="M173" s="77"/>
      <c r="N173" s="77"/>
      <c r="O173" s="77"/>
      <c r="P173" s="77"/>
    </row>
    <row r="174" spans="1:16" s="6" customFormat="1" ht="30" customHeight="1">
      <c r="A174" s="1">
        <v>154</v>
      </c>
      <c r="B174" s="228" t="s">
        <v>1482</v>
      </c>
      <c r="C174" s="228">
        <v>10013038</v>
      </c>
      <c r="D174" s="228" t="s">
        <v>55</v>
      </c>
      <c r="E174" s="229" t="s">
        <v>1757</v>
      </c>
      <c r="F174" s="228" t="s">
        <v>57</v>
      </c>
      <c r="G174" s="230">
        <v>32</v>
      </c>
      <c r="H174" s="239">
        <v>544</v>
      </c>
      <c r="I174" s="238">
        <v>17408</v>
      </c>
      <c r="J174" s="238">
        <f t="shared" si="4"/>
        <v>3481.6</v>
      </c>
      <c r="K174" s="238">
        <f t="shared" si="5"/>
        <v>20889.599999999999</v>
      </c>
      <c r="L174" s="227" t="s">
        <v>8</v>
      </c>
    </row>
    <row r="175" spans="1:16" s="6" customFormat="1" ht="30" customHeight="1">
      <c r="A175" s="1">
        <v>155</v>
      </c>
      <c r="B175" s="228" t="s">
        <v>1483</v>
      </c>
      <c r="C175" s="228">
        <v>10013041</v>
      </c>
      <c r="D175" s="228" t="s">
        <v>55</v>
      </c>
      <c r="E175" s="229" t="s">
        <v>1758</v>
      </c>
      <c r="F175" s="228" t="s">
        <v>57</v>
      </c>
      <c r="G175" s="230">
        <v>13</v>
      </c>
      <c r="H175" s="239">
        <v>257</v>
      </c>
      <c r="I175" s="238">
        <v>3341</v>
      </c>
      <c r="J175" s="238">
        <f t="shared" si="4"/>
        <v>668.2</v>
      </c>
      <c r="K175" s="238">
        <f t="shared" si="5"/>
        <v>4009.2</v>
      </c>
      <c r="L175" s="227" t="s">
        <v>8</v>
      </c>
    </row>
    <row r="176" spans="1:16" s="6" customFormat="1" ht="30" customHeight="1">
      <c r="A176" s="1">
        <v>156</v>
      </c>
      <c r="B176" s="228" t="s">
        <v>1484</v>
      </c>
      <c r="C176" s="228">
        <v>10013049</v>
      </c>
      <c r="D176" s="228" t="s">
        <v>55</v>
      </c>
      <c r="E176" s="229" t="s">
        <v>1759</v>
      </c>
      <c r="F176" s="228" t="s">
        <v>57</v>
      </c>
      <c r="G176" s="230">
        <v>6</v>
      </c>
      <c r="H176" s="239">
        <v>644</v>
      </c>
      <c r="I176" s="238">
        <v>3864</v>
      </c>
      <c r="J176" s="238">
        <f t="shared" si="4"/>
        <v>772.8</v>
      </c>
      <c r="K176" s="238">
        <f t="shared" si="5"/>
        <v>4636.8</v>
      </c>
      <c r="L176" s="227" t="s">
        <v>8</v>
      </c>
    </row>
    <row r="177" spans="1:16" s="6" customFormat="1" ht="30" customHeight="1">
      <c r="A177" s="1">
        <v>157</v>
      </c>
      <c r="B177" s="228" t="s">
        <v>1485</v>
      </c>
      <c r="C177" s="228">
        <v>10013057</v>
      </c>
      <c r="D177" s="228" t="s">
        <v>55</v>
      </c>
      <c r="E177" s="229" t="s">
        <v>1760</v>
      </c>
      <c r="F177" s="228" t="s">
        <v>57</v>
      </c>
      <c r="G177" s="230">
        <v>8</v>
      </c>
      <c r="H177" s="239">
        <v>595</v>
      </c>
      <c r="I177" s="238">
        <v>4760</v>
      </c>
      <c r="J177" s="238">
        <f t="shared" si="4"/>
        <v>952</v>
      </c>
      <c r="K177" s="238">
        <f t="shared" si="5"/>
        <v>5712</v>
      </c>
      <c r="L177" s="227" t="s">
        <v>8</v>
      </c>
      <c r="M177" s="77"/>
      <c r="N177" s="77"/>
      <c r="O177" s="77"/>
      <c r="P177" s="77"/>
    </row>
    <row r="178" spans="1:16" s="6" customFormat="1" ht="30" customHeight="1">
      <c r="A178" s="1">
        <v>158</v>
      </c>
      <c r="B178" s="228" t="s">
        <v>1486</v>
      </c>
      <c r="C178" s="228">
        <v>10013133</v>
      </c>
      <c r="D178" s="228" t="s">
        <v>55</v>
      </c>
      <c r="E178" s="229" t="s">
        <v>1761</v>
      </c>
      <c r="F178" s="228" t="s">
        <v>57</v>
      </c>
      <c r="G178" s="230">
        <v>38</v>
      </c>
      <c r="H178" s="239">
        <v>162</v>
      </c>
      <c r="I178" s="238">
        <v>6156</v>
      </c>
      <c r="J178" s="238">
        <f t="shared" si="4"/>
        <v>1231.2</v>
      </c>
      <c r="K178" s="238">
        <f t="shared" si="5"/>
        <v>7387.2</v>
      </c>
      <c r="L178" s="227" t="s">
        <v>8</v>
      </c>
    </row>
    <row r="179" spans="1:16" s="6" customFormat="1" ht="30" customHeight="1">
      <c r="A179" s="1">
        <v>159</v>
      </c>
      <c r="B179" s="228" t="s">
        <v>1487</v>
      </c>
      <c r="C179" s="228">
        <v>10013169</v>
      </c>
      <c r="D179" s="228" t="s">
        <v>55</v>
      </c>
      <c r="E179" s="229" t="s">
        <v>1762</v>
      </c>
      <c r="F179" s="228" t="s">
        <v>57</v>
      </c>
      <c r="G179" s="230">
        <v>12</v>
      </c>
      <c r="H179" s="239">
        <v>680</v>
      </c>
      <c r="I179" s="238">
        <v>8160</v>
      </c>
      <c r="J179" s="238">
        <f t="shared" si="4"/>
        <v>1632</v>
      </c>
      <c r="K179" s="238">
        <f t="shared" si="5"/>
        <v>9792</v>
      </c>
      <c r="L179" s="227" t="s">
        <v>8</v>
      </c>
      <c r="M179" s="77"/>
      <c r="N179" s="77"/>
      <c r="O179" s="77"/>
      <c r="P179" s="77"/>
    </row>
    <row r="180" spans="1:16" s="6" customFormat="1" ht="30" customHeight="1">
      <c r="A180" s="1">
        <v>160</v>
      </c>
      <c r="B180" s="228" t="s">
        <v>1488</v>
      </c>
      <c r="C180" s="228">
        <v>10013209</v>
      </c>
      <c r="D180" s="228" t="s">
        <v>55</v>
      </c>
      <c r="E180" s="229" t="s">
        <v>1763</v>
      </c>
      <c r="F180" s="228" t="s">
        <v>57</v>
      </c>
      <c r="G180" s="230">
        <v>28</v>
      </c>
      <c r="H180" s="239">
        <v>552</v>
      </c>
      <c r="I180" s="238">
        <v>15456</v>
      </c>
      <c r="J180" s="238">
        <f t="shared" si="4"/>
        <v>3091.2</v>
      </c>
      <c r="K180" s="238">
        <f t="shared" si="5"/>
        <v>18547.2</v>
      </c>
      <c r="L180" s="227" t="s">
        <v>8</v>
      </c>
    </row>
    <row r="181" spans="1:16" s="6" customFormat="1" ht="30" customHeight="1">
      <c r="A181" s="1">
        <v>161</v>
      </c>
      <c r="B181" s="228" t="s">
        <v>1489</v>
      </c>
      <c r="C181" s="228">
        <v>10013214</v>
      </c>
      <c r="D181" s="228" t="s">
        <v>55</v>
      </c>
      <c r="E181" s="229" t="s">
        <v>1764</v>
      </c>
      <c r="F181" s="228" t="s">
        <v>57</v>
      </c>
      <c r="G181" s="230">
        <v>440</v>
      </c>
      <c r="H181" s="239">
        <v>54</v>
      </c>
      <c r="I181" s="238">
        <v>23760</v>
      </c>
      <c r="J181" s="238">
        <f t="shared" si="4"/>
        <v>4752</v>
      </c>
      <c r="K181" s="238">
        <f t="shared" si="5"/>
        <v>28512</v>
      </c>
      <c r="L181" s="227" t="s">
        <v>8</v>
      </c>
      <c r="M181" s="77"/>
      <c r="N181" s="77"/>
      <c r="O181" s="77"/>
      <c r="P181" s="77"/>
    </row>
    <row r="182" spans="1:16" s="6" customFormat="1" ht="30" customHeight="1">
      <c r="A182" s="1">
        <v>162</v>
      </c>
      <c r="B182" s="228" t="s">
        <v>1490</v>
      </c>
      <c r="C182" s="228">
        <v>10013217</v>
      </c>
      <c r="D182" s="228" t="s">
        <v>55</v>
      </c>
      <c r="E182" s="229" t="s">
        <v>1765</v>
      </c>
      <c r="F182" s="228" t="s">
        <v>57</v>
      </c>
      <c r="G182" s="230">
        <v>22</v>
      </c>
      <c r="H182" s="239">
        <v>539</v>
      </c>
      <c r="I182" s="238">
        <v>11858</v>
      </c>
      <c r="J182" s="238">
        <f t="shared" si="4"/>
        <v>2371.6</v>
      </c>
      <c r="K182" s="238">
        <f t="shared" si="5"/>
        <v>14229.6</v>
      </c>
      <c r="L182" s="227" t="s">
        <v>8</v>
      </c>
    </row>
    <row r="183" spans="1:16" s="6" customFormat="1" ht="30" customHeight="1">
      <c r="A183" s="1">
        <v>163</v>
      </c>
      <c r="B183" s="228" t="s">
        <v>1491</v>
      </c>
      <c r="C183" s="228">
        <v>10013223</v>
      </c>
      <c r="D183" s="228" t="s">
        <v>55</v>
      </c>
      <c r="E183" s="229" t="s">
        <v>1766</v>
      </c>
      <c r="F183" s="228" t="s">
        <v>57</v>
      </c>
      <c r="G183" s="230">
        <v>32</v>
      </c>
      <c r="H183" s="239">
        <v>559</v>
      </c>
      <c r="I183" s="238">
        <v>17888</v>
      </c>
      <c r="J183" s="238">
        <f t="shared" si="4"/>
        <v>3577.6</v>
      </c>
      <c r="K183" s="238">
        <f t="shared" si="5"/>
        <v>21465.599999999999</v>
      </c>
      <c r="L183" s="227" t="s">
        <v>8</v>
      </c>
      <c r="M183" s="77"/>
      <c r="N183" s="77"/>
      <c r="O183" s="77"/>
      <c r="P183" s="77"/>
    </row>
    <row r="184" spans="1:16" s="6" customFormat="1" ht="30" customHeight="1">
      <c r="A184" s="1">
        <v>164</v>
      </c>
      <c r="B184" s="228" t="s">
        <v>1492</v>
      </c>
      <c r="C184" s="228">
        <v>10013226</v>
      </c>
      <c r="D184" s="228" t="s">
        <v>55</v>
      </c>
      <c r="E184" s="229" t="s">
        <v>1767</v>
      </c>
      <c r="F184" s="228" t="s">
        <v>57</v>
      </c>
      <c r="G184" s="230">
        <v>66</v>
      </c>
      <c r="H184" s="239">
        <v>1241</v>
      </c>
      <c r="I184" s="238">
        <v>81906</v>
      </c>
      <c r="J184" s="238">
        <f t="shared" si="4"/>
        <v>16381.2</v>
      </c>
      <c r="K184" s="238">
        <f t="shared" si="5"/>
        <v>98287.2</v>
      </c>
      <c r="L184" s="227" t="s">
        <v>8</v>
      </c>
    </row>
    <row r="185" spans="1:16" s="6" customFormat="1" ht="30" customHeight="1">
      <c r="A185" s="1">
        <v>165</v>
      </c>
      <c r="B185" s="228" t="s">
        <v>1493</v>
      </c>
      <c r="C185" s="228">
        <v>10013234</v>
      </c>
      <c r="D185" s="228" t="s">
        <v>55</v>
      </c>
      <c r="E185" s="229" t="s">
        <v>1768</v>
      </c>
      <c r="F185" s="228" t="s">
        <v>57</v>
      </c>
      <c r="G185" s="230">
        <v>77</v>
      </c>
      <c r="H185" s="239">
        <v>205</v>
      </c>
      <c r="I185" s="238">
        <v>15785</v>
      </c>
      <c r="J185" s="238">
        <f t="shared" si="4"/>
        <v>3157</v>
      </c>
      <c r="K185" s="238">
        <f t="shared" si="5"/>
        <v>18942</v>
      </c>
      <c r="L185" s="227" t="s">
        <v>8</v>
      </c>
    </row>
    <row r="186" spans="1:16" s="6" customFormat="1" ht="30" customHeight="1">
      <c r="A186" s="1">
        <v>166</v>
      </c>
      <c r="B186" s="228" t="s">
        <v>1494</v>
      </c>
      <c r="C186" s="228">
        <v>10013252</v>
      </c>
      <c r="D186" s="228" t="s">
        <v>55</v>
      </c>
      <c r="E186" s="229" t="s">
        <v>1769</v>
      </c>
      <c r="F186" s="228" t="s">
        <v>57</v>
      </c>
      <c r="G186" s="230">
        <v>371</v>
      </c>
      <c r="H186" s="239">
        <v>904</v>
      </c>
      <c r="I186" s="238">
        <v>335384</v>
      </c>
      <c r="J186" s="238">
        <f t="shared" si="4"/>
        <v>67076.800000000003</v>
      </c>
      <c r="K186" s="238">
        <f t="shared" si="5"/>
        <v>402460.8</v>
      </c>
      <c r="L186" s="227" t="s">
        <v>8</v>
      </c>
      <c r="M186" s="77"/>
      <c r="N186" s="77"/>
      <c r="O186" s="77"/>
      <c r="P186" s="77"/>
    </row>
    <row r="187" spans="1:16" s="6" customFormat="1" ht="30" customHeight="1">
      <c r="A187" s="1">
        <v>167</v>
      </c>
      <c r="B187" s="228" t="s">
        <v>1495</v>
      </c>
      <c r="C187" s="228">
        <v>10013256</v>
      </c>
      <c r="D187" s="228" t="s">
        <v>55</v>
      </c>
      <c r="E187" s="229" t="s">
        <v>1770</v>
      </c>
      <c r="F187" s="228" t="s">
        <v>57</v>
      </c>
      <c r="G187" s="230">
        <v>20</v>
      </c>
      <c r="H187" s="239">
        <v>548</v>
      </c>
      <c r="I187" s="238">
        <v>10960</v>
      </c>
      <c r="J187" s="238">
        <f t="shared" si="4"/>
        <v>2192</v>
      </c>
      <c r="K187" s="238">
        <f t="shared" si="5"/>
        <v>13152</v>
      </c>
      <c r="L187" s="227" t="s">
        <v>8</v>
      </c>
      <c r="M187" s="77"/>
      <c r="N187" s="77"/>
      <c r="O187" s="77"/>
      <c r="P187" s="77"/>
    </row>
    <row r="188" spans="1:16" s="6" customFormat="1" ht="30" customHeight="1">
      <c r="A188" s="1">
        <v>168</v>
      </c>
      <c r="B188" s="228" t="s">
        <v>1496</v>
      </c>
      <c r="C188" s="228">
        <v>10013262</v>
      </c>
      <c r="D188" s="228" t="s">
        <v>55</v>
      </c>
      <c r="E188" s="229" t="s">
        <v>1771</v>
      </c>
      <c r="F188" s="228" t="s">
        <v>57</v>
      </c>
      <c r="G188" s="230">
        <v>28</v>
      </c>
      <c r="H188" s="239">
        <v>1786</v>
      </c>
      <c r="I188" s="238">
        <v>50008</v>
      </c>
      <c r="J188" s="238">
        <f t="shared" si="4"/>
        <v>10001.6</v>
      </c>
      <c r="K188" s="238">
        <f t="shared" si="5"/>
        <v>60009.599999999999</v>
      </c>
      <c r="L188" s="227" t="s">
        <v>8</v>
      </c>
    </row>
    <row r="189" spans="1:16" s="6" customFormat="1" ht="30" customHeight="1">
      <c r="A189" s="1">
        <v>169</v>
      </c>
      <c r="B189" s="228" t="s">
        <v>1497</v>
      </c>
      <c r="C189" s="228">
        <v>10013274</v>
      </c>
      <c r="D189" s="228" t="s">
        <v>55</v>
      </c>
      <c r="E189" s="229" t="s">
        <v>1772</v>
      </c>
      <c r="F189" s="228" t="s">
        <v>57</v>
      </c>
      <c r="G189" s="230">
        <v>26</v>
      </c>
      <c r="H189" s="239">
        <v>184</v>
      </c>
      <c r="I189" s="238">
        <v>4784</v>
      </c>
      <c r="J189" s="238">
        <f t="shared" si="4"/>
        <v>956.8</v>
      </c>
      <c r="K189" s="238">
        <f t="shared" si="5"/>
        <v>5740.8</v>
      </c>
      <c r="L189" s="227" t="s">
        <v>8</v>
      </c>
    </row>
    <row r="190" spans="1:16" s="6" customFormat="1" ht="30" customHeight="1">
      <c r="A190" s="1">
        <v>170</v>
      </c>
      <c r="B190" s="228" t="s">
        <v>1498</v>
      </c>
      <c r="C190" s="228">
        <v>10013287</v>
      </c>
      <c r="D190" s="228" t="s">
        <v>55</v>
      </c>
      <c r="E190" s="229" t="s">
        <v>1773</v>
      </c>
      <c r="F190" s="228" t="s">
        <v>57</v>
      </c>
      <c r="G190" s="230">
        <v>5</v>
      </c>
      <c r="H190" s="239">
        <v>102</v>
      </c>
      <c r="I190" s="238">
        <v>510</v>
      </c>
      <c r="J190" s="238">
        <f t="shared" si="4"/>
        <v>102</v>
      </c>
      <c r="K190" s="238">
        <f t="shared" si="5"/>
        <v>612</v>
      </c>
      <c r="L190" s="227" t="s">
        <v>8</v>
      </c>
    </row>
    <row r="191" spans="1:16" s="6" customFormat="1" ht="30" customHeight="1">
      <c r="A191" s="1">
        <v>171</v>
      </c>
      <c r="B191" s="228" t="s">
        <v>1499</v>
      </c>
      <c r="C191" s="228">
        <v>10013417</v>
      </c>
      <c r="D191" s="228" t="s">
        <v>55</v>
      </c>
      <c r="E191" s="229" t="s">
        <v>1774</v>
      </c>
      <c r="F191" s="228" t="s">
        <v>57</v>
      </c>
      <c r="G191" s="230">
        <v>14</v>
      </c>
      <c r="H191" s="239">
        <v>910</v>
      </c>
      <c r="I191" s="238">
        <v>12740</v>
      </c>
      <c r="J191" s="238">
        <f t="shared" si="4"/>
        <v>2548</v>
      </c>
      <c r="K191" s="238">
        <f t="shared" si="5"/>
        <v>15288</v>
      </c>
      <c r="L191" s="227" t="s">
        <v>8</v>
      </c>
    </row>
    <row r="192" spans="1:16" s="6" customFormat="1" ht="30" customHeight="1">
      <c r="A192" s="1">
        <v>172</v>
      </c>
      <c r="B192" s="228" t="s">
        <v>1500</v>
      </c>
      <c r="C192" s="228">
        <v>10013420</v>
      </c>
      <c r="D192" s="228" t="s">
        <v>55</v>
      </c>
      <c r="E192" s="229" t="s">
        <v>1775</v>
      </c>
      <c r="F192" s="228" t="s">
        <v>57</v>
      </c>
      <c r="G192" s="230">
        <v>12</v>
      </c>
      <c r="H192" s="239">
        <v>4967</v>
      </c>
      <c r="I192" s="238">
        <v>59604</v>
      </c>
      <c r="J192" s="238">
        <f t="shared" si="4"/>
        <v>11920.8</v>
      </c>
      <c r="K192" s="238">
        <f t="shared" si="5"/>
        <v>71524.800000000003</v>
      </c>
      <c r="L192" s="227" t="s">
        <v>8</v>
      </c>
      <c r="M192" s="77"/>
      <c r="N192" s="77"/>
      <c r="O192" s="77"/>
      <c r="P192" s="77"/>
    </row>
    <row r="193" spans="1:16" s="6" customFormat="1" ht="30" customHeight="1">
      <c r="A193" s="1">
        <v>173</v>
      </c>
      <c r="B193" s="228" t="s">
        <v>1501</v>
      </c>
      <c r="C193" s="228">
        <v>10013423</v>
      </c>
      <c r="D193" s="228" t="s">
        <v>55</v>
      </c>
      <c r="E193" s="229" t="s">
        <v>1776</v>
      </c>
      <c r="F193" s="228" t="s">
        <v>57</v>
      </c>
      <c r="G193" s="230">
        <v>19</v>
      </c>
      <c r="H193" s="239">
        <v>628</v>
      </c>
      <c r="I193" s="238">
        <v>11932</v>
      </c>
      <c r="J193" s="238">
        <f t="shared" si="4"/>
        <v>2386.4</v>
      </c>
      <c r="K193" s="238">
        <f t="shared" si="5"/>
        <v>14318.4</v>
      </c>
      <c r="L193" s="227" t="s">
        <v>8</v>
      </c>
    </row>
    <row r="194" spans="1:16" s="6" customFormat="1" ht="30" customHeight="1">
      <c r="A194" s="1">
        <v>174</v>
      </c>
      <c r="B194" s="228" t="s">
        <v>1502</v>
      </c>
      <c r="C194" s="228">
        <v>10013426</v>
      </c>
      <c r="D194" s="228" t="s">
        <v>55</v>
      </c>
      <c r="E194" s="229" t="s">
        <v>1777</v>
      </c>
      <c r="F194" s="228" t="s">
        <v>57</v>
      </c>
      <c r="G194" s="230">
        <v>207</v>
      </c>
      <c r="H194" s="239">
        <v>2310</v>
      </c>
      <c r="I194" s="238">
        <v>478170</v>
      </c>
      <c r="J194" s="238">
        <f t="shared" si="4"/>
        <v>95634</v>
      </c>
      <c r="K194" s="238">
        <f t="shared" si="5"/>
        <v>573804</v>
      </c>
      <c r="L194" s="227" t="s">
        <v>8</v>
      </c>
      <c r="M194" s="77"/>
      <c r="N194" s="77"/>
      <c r="O194" s="77"/>
      <c r="P194" s="77"/>
    </row>
    <row r="195" spans="1:16" s="6" customFormat="1" ht="30" customHeight="1">
      <c r="A195" s="1">
        <v>175</v>
      </c>
      <c r="B195" s="228" t="s">
        <v>1503</v>
      </c>
      <c r="C195" s="228">
        <v>10013432</v>
      </c>
      <c r="D195" s="228" t="s">
        <v>55</v>
      </c>
      <c r="E195" s="229" t="s">
        <v>1778</v>
      </c>
      <c r="F195" s="228" t="s">
        <v>57</v>
      </c>
      <c r="G195" s="230">
        <v>103</v>
      </c>
      <c r="H195" s="239">
        <v>65</v>
      </c>
      <c r="I195" s="238">
        <v>6695</v>
      </c>
      <c r="J195" s="238">
        <f t="shared" si="4"/>
        <v>1339</v>
      </c>
      <c r="K195" s="238">
        <f t="shared" si="5"/>
        <v>8034</v>
      </c>
      <c r="L195" s="227" t="s">
        <v>8</v>
      </c>
    </row>
    <row r="196" spans="1:16" s="6" customFormat="1" ht="30" customHeight="1">
      <c r="A196" s="1">
        <v>176</v>
      </c>
      <c r="B196" s="228" t="s">
        <v>1504</v>
      </c>
      <c r="C196" s="228">
        <v>10013434</v>
      </c>
      <c r="D196" s="228" t="s">
        <v>55</v>
      </c>
      <c r="E196" s="229" t="s">
        <v>1779</v>
      </c>
      <c r="F196" s="228" t="s">
        <v>57</v>
      </c>
      <c r="G196" s="230">
        <v>21</v>
      </c>
      <c r="H196" s="239">
        <v>95</v>
      </c>
      <c r="I196" s="238">
        <v>1995</v>
      </c>
      <c r="J196" s="238">
        <f t="shared" si="4"/>
        <v>399</v>
      </c>
      <c r="K196" s="238">
        <f t="shared" si="5"/>
        <v>2394</v>
      </c>
      <c r="L196" s="227" t="s">
        <v>8</v>
      </c>
      <c r="M196" s="77"/>
      <c r="N196" s="77"/>
      <c r="O196" s="77"/>
      <c r="P196" s="77"/>
    </row>
    <row r="197" spans="1:16" s="6" customFormat="1" ht="30" customHeight="1">
      <c r="A197" s="1">
        <v>177</v>
      </c>
      <c r="B197" s="228" t="s">
        <v>1505</v>
      </c>
      <c r="C197" s="228">
        <v>10013445</v>
      </c>
      <c r="D197" s="228" t="s">
        <v>55</v>
      </c>
      <c r="E197" s="229" t="s">
        <v>1780</v>
      </c>
      <c r="F197" s="228" t="s">
        <v>57</v>
      </c>
      <c r="G197" s="230">
        <v>12</v>
      </c>
      <c r="H197" s="239">
        <v>545</v>
      </c>
      <c r="I197" s="238">
        <v>6540</v>
      </c>
      <c r="J197" s="238">
        <f t="shared" si="4"/>
        <v>1308</v>
      </c>
      <c r="K197" s="238">
        <f t="shared" si="5"/>
        <v>7848</v>
      </c>
      <c r="L197" s="227" t="s">
        <v>8</v>
      </c>
    </row>
    <row r="198" spans="1:16" s="6" customFormat="1" ht="30" customHeight="1">
      <c r="A198" s="1">
        <v>178</v>
      </c>
      <c r="B198" s="228" t="s">
        <v>1506</v>
      </c>
      <c r="C198" s="228">
        <v>10013448</v>
      </c>
      <c r="D198" s="228" t="s">
        <v>55</v>
      </c>
      <c r="E198" s="229" t="s">
        <v>1781</v>
      </c>
      <c r="F198" s="228" t="s">
        <v>57</v>
      </c>
      <c r="G198" s="230">
        <v>136</v>
      </c>
      <c r="H198" s="239">
        <v>66</v>
      </c>
      <c r="I198" s="238">
        <v>8976</v>
      </c>
      <c r="J198" s="238">
        <f t="shared" si="4"/>
        <v>1795.2</v>
      </c>
      <c r="K198" s="238">
        <f t="shared" si="5"/>
        <v>10771.2</v>
      </c>
      <c r="L198" s="227" t="s">
        <v>8</v>
      </c>
      <c r="M198" s="77"/>
      <c r="N198" s="77"/>
      <c r="O198" s="77"/>
      <c r="P198" s="77"/>
    </row>
    <row r="199" spans="1:16" s="6" customFormat="1" ht="30" customHeight="1">
      <c r="A199" s="1">
        <v>179</v>
      </c>
      <c r="B199" s="228" t="s">
        <v>1507</v>
      </c>
      <c r="C199" s="228">
        <v>10013454</v>
      </c>
      <c r="D199" s="228" t="s">
        <v>55</v>
      </c>
      <c r="E199" s="229" t="s">
        <v>1782</v>
      </c>
      <c r="F199" s="228" t="s">
        <v>57</v>
      </c>
      <c r="G199" s="230">
        <v>40</v>
      </c>
      <c r="H199" s="239">
        <v>724</v>
      </c>
      <c r="I199" s="238">
        <v>28960</v>
      </c>
      <c r="J199" s="238">
        <f t="shared" si="4"/>
        <v>5792</v>
      </c>
      <c r="K199" s="238">
        <f t="shared" si="5"/>
        <v>34752</v>
      </c>
      <c r="L199" s="227" t="s">
        <v>8</v>
      </c>
    </row>
    <row r="200" spans="1:16" s="6" customFormat="1" ht="30" customHeight="1">
      <c r="A200" s="1">
        <v>180</v>
      </c>
      <c r="B200" s="228" t="s">
        <v>1508</v>
      </c>
      <c r="C200" s="228">
        <v>10013456</v>
      </c>
      <c r="D200" s="228" t="s">
        <v>55</v>
      </c>
      <c r="E200" s="229" t="s">
        <v>1783</v>
      </c>
      <c r="F200" s="228" t="s">
        <v>57</v>
      </c>
      <c r="G200" s="230">
        <v>44</v>
      </c>
      <c r="H200" s="239">
        <v>102</v>
      </c>
      <c r="I200" s="238">
        <v>4488</v>
      </c>
      <c r="J200" s="238">
        <f t="shared" si="4"/>
        <v>897.6</v>
      </c>
      <c r="K200" s="238">
        <f t="shared" si="5"/>
        <v>5385.6</v>
      </c>
      <c r="L200" s="227" t="s">
        <v>8</v>
      </c>
    </row>
    <row r="201" spans="1:16" s="6" customFormat="1" ht="30" customHeight="1">
      <c r="A201" s="1">
        <v>181</v>
      </c>
      <c r="B201" s="228" t="s">
        <v>1509</v>
      </c>
      <c r="C201" s="228">
        <v>10013461</v>
      </c>
      <c r="D201" s="228" t="s">
        <v>55</v>
      </c>
      <c r="E201" s="229" t="s">
        <v>1784</v>
      </c>
      <c r="F201" s="228" t="s">
        <v>57</v>
      </c>
      <c r="G201" s="230">
        <v>65</v>
      </c>
      <c r="H201" s="239">
        <v>932</v>
      </c>
      <c r="I201" s="238">
        <v>60580</v>
      </c>
      <c r="J201" s="238">
        <f t="shared" si="4"/>
        <v>12116</v>
      </c>
      <c r="K201" s="238">
        <f t="shared" si="5"/>
        <v>72696</v>
      </c>
      <c r="L201" s="227" t="s">
        <v>8</v>
      </c>
      <c r="M201" s="77"/>
      <c r="N201" s="77"/>
      <c r="O201" s="77"/>
      <c r="P201" s="77"/>
    </row>
    <row r="202" spans="1:16" s="6" customFormat="1" ht="30" customHeight="1">
      <c r="A202" s="1">
        <v>182</v>
      </c>
      <c r="B202" s="228" t="s">
        <v>1510</v>
      </c>
      <c r="C202" s="228">
        <v>10013464</v>
      </c>
      <c r="D202" s="228" t="s">
        <v>55</v>
      </c>
      <c r="E202" s="229" t="s">
        <v>1785</v>
      </c>
      <c r="F202" s="228" t="s">
        <v>57</v>
      </c>
      <c r="G202" s="230">
        <v>117</v>
      </c>
      <c r="H202" s="239">
        <v>189</v>
      </c>
      <c r="I202" s="238">
        <v>22113</v>
      </c>
      <c r="J202" s="238">
        <f t="shared" si="4"/>
        <v>4422.6000000000004</v>
      </c>
      <c r="K202" s="238">
        <f t="shared" si="5"/>
        <v>26535.599999999999</v>
      </c>
      <c r="L202" s="227" t="s">
        <v>8</v>
      </c>
      <c r="M202" s="77"/>
      <c r="N202" s="77"/>
      <c r="O202" s="77"/>
      <c r="P202" s="77"/>
    </row>
    <row r="203" spans="1:16" s="6" customFormat="1" ht="30" customHeight="1">
      <c r="A203" s="1">
        <v>183</v>
      </c>
      <c r="B203" s="228" t="s">
        <v>1511</v>
      </c>
      <c r="C203" s="228">
        <v>10013467</v>
      </c>
      <c r="D203" s="228" t="s">
        <v>55</v>
      </c>
      <c r="E203" s="229" t="s">
        <v>1786</v>
      </c>
      <c r="F203" s="228" t="s">
        <v>57</v>
      </c>
      <c r="G203" s="230">
        <v>21</v>
      </c>
      <c r="H203" s="239">
        <v>303</v>
      </c>
      <c r="I203" s="238">
        <v>6363</v>
      </c>
      <c r="J203" s="238">
        <f t="shared" si="4"/>
        <v>1272.5999999999999</v>
      </c>
      <c r="K203" s="238">
        <f t="shared" si="5"/>
        <v>7635.6</v>
      </c>
      <c r="L203" s="227" t="s">
        <v>8</v>
      </c>
    </row>
    <row r="204" spans="1:16" s="6" customFormat="1" ht="30" customHeight="1">
      <c r="A204" s="1">
        <v>184</v>
      </c>
      <c r="B204" s="228" t="s">
        <v>1512</v>
      </c>
      <c r="C204" s="228">
        <v>10013470</v>
      </c>
      <c r="D204" s="228" t="s">
        <v>55</v>
      </c>
      <c r="E204" s="229" t="s">
        <v>1787</v>
      </c>
      <c r="F204" s="228" t="s">
        <v>57</v>
      </c>
      <c r="G204" s="230">
        <v>23</v>
      </c>
      <c r="H204" s="239">
        <v>556</v>
      </c>
      <c r="I204" s="238">
        <v>12788</v>
      </c>
      <c r="J204" s="238">
        <f t="shared" si="4"/>
        <v>2557.6</v>
      </c>
      <c r="K204" s="238">
        <f t="shared" si="5"/>
        <v>15345.6</v>
      </c>
      <c r="L204" s="227" t="s">
        <v>8</v>
      </c>
    </row>
    <row r="205" spans="1:16" s="6" customFormat="1" ht="30" customHeight="1">
      <c r="A205" s="1">
        <v>185</v>
      </c>
      <c r="B205" s="228" t="s">
        <v>1513</v>
      </c>
      <c r="C205" s="228">
        <v>10013482</v>
      </c>
      <c r="D205" s="228" t="s">
        <v>55</v>
      </c>
      <c r="E205" s="229" t="s">
        <v>1788</v>
      </c>
      <c r="F205" s="228" t="s">
        <v>57</v>
      </c>
      <c r="G205" s="230">
        <v>28</v>
      </c>
      <c r="H205" s="239">
        <v>213</v>
      </c>
      <c r="I205" s="238">
        <v>5964</v>
      </c>
      <c r="J205" s="238">
        <f t="shared" si="4"/>
        <v>1192.8</v>
      </c>
      <c r="K205" s="238">
        <f t="shared" si="5"/>
        <v>7156.8</v>
      </c>
      <c r="L205" s="227" t="s">
        <v>8</v>
      </c>
      <c r="M205" s="77"/>
      <c r="N205" s="77"/>
      <c r="O205" s="77"/>
      <c r="P205" s="77"/>
    </row>
    <row r="206" spans="1:16" s="6" customFormat="1" ht="30" customHeight="1">
      <c r="A206" s="1">
        <v>186</v>
      </c>
      <c r="B206" s="228" t="s">
        <v>1514</v>
      </c>
      <c r="C206" s="228">
        <v>10013485</v>
      </c>
      <c r="D206" s="228" t="s">
        <v>55</v>
      </c>
      <c r="E206" s="229" t="s">
        <v>1789</v>
      </c>
      <c r="F206" s="228" t="s">
        <v>57</v>
      </c>
      <c r="G206" s="230">
        <v>6</v>
      </c>
      <c r="H206" s="239">
        <v>80</v>
      </c>
      <c r="I206" s="238">
        <v>480</v>
      </c>
      <c r="J206" s="238">
        <f t="shared" si="4"/>
        <v>96</v>
      </c>
      <c r="K206" s="238">
        <f t="shared" si="5"/>
        <v>576</v>
      </c>
      <c r="L206" s="227" t="s">
        <v>8</v>
      </c>
      <c r="M206" s="77"/>
      <c r="N206" s="77"/>
      <c r="O206" s="77"/>
      <c r="P206" s="77"/>
    </row>
    <row r="207" spans="1:16" s="6" customFormat="1" ht="30" customHeight="1">
      <c r="A207" s="1">
        <v>187</v>
      </c>
      <c r="B207" s="228" t="s">
        <v>1515</v>
      </c>
      <c r="C207" s="228">
        <v>10013489</v>
      </c>
      <c r="D207" s="228" t="s">
        <v>55</v>
      </c>
      <c r="E207" s="229" t="s">
        <v>1790</v>
      </c>
      <c r="F207" s="228" t="s">
        <v>57</v>
      </c>
      <c r="G207" s="230">
        <v>40</v>
      </c>
      <c r="H207" s="239">
        <v>403</v>
      </c>
      <c r="I207" s="238">
        <v>16120</v>
      </c>
      <c r="J207" s="238">
        <f t="shared" si="4"/>
        <v>3224</v>
      </c>
      <c r="K207" s="238">
        <f t="shared" si="5"/>
        <v>19344</v>
      </c>
      <c r="L207" s="227" t="s">
        <v>8</v>
      </c>
    </row>
    <row r="208" spans="1:16" s="6" customFormat="1" ht="30" customHeight="1">
      <c r="A208" s="1">
        <v>188</v>
      </c>
      <c r="B208" s="228" t="s">
        <v>1516</v>
      </c>
      <c r="C208" s="228">
        <v>10013492</v>
      </c>
      <c r="D208" s="228" t="s">
        <v>55</v>
      </c>
      <c r="E208" s="229" t="s">
        <v>1791</v>
      </c>
      <c r="F208" s="228" t="s">
        <v>57</v>
      </c>
      <c r="G208" s="230">
        <v>17</v>
      </c>
      <c r="H208" s="239">
        <v>545</v>
      </c>
      <c r="I208" s="238">
        <v>9265</v>
      </c>
      <c r="J208" s="238">
        <f t="shared" si="4"/>
        <v>1853</v>
      </c>
      <c r="K208" s="238">
        <f t="shared" si="5"/>
        <v>11118</v>
      </c>
      <c r="L208" s="227" t="s">
        <v>8</v>
      </c>
    </row>
    <row r="209" spans="1:16" s="6" customFormat="1" ht="30" customHeight="1">
      <c r="A209" s="1">
        <v>189</v>
      </c>
      <c r="B209" s="228" t="s">
        <v>1517</v>
      </c>
      <c r="C209" s="228">
        <v>10013503</v>
      </c>
      <c r="D209" s="228" t="s">
        <v>55</v>
      </c>
      <c r="E209" s="229" t="s">
        <v>1792</v>
      </c>
      <c r="F209" s="228" t="s">
        <v>57</v>
      </c>
      <c r="G209" s="230">
        <v>125</v>
      </c>
      <c r="H209" s="239">
        <v>309</v>
      </c>
      <c r="I209" s="238">
        <v>38625</v>
      </c>
      <c r="J209" s="238">
        <f t="shared" si="4"/>
        <v>7725</v>
      </c>
      <c r="K209" s="238">
        <f t="shared" si="5"/>
        <v>46350</v>
      </c>
      <c r="L209" s="227" t="s">
        <v>8</v>
      </c>
      <c r="M209" s="77"/>
      <c r="N209" s="77"/>
      <c r="O209" s="77"/>
      <c r="P209" s="77"/>
    </row>
    <row r="210" spans="1:16" s="6" customFormat="1" ht="30" customHeight="1">
      <c r="A210" s="1">
        <v>190</v>
      </c>
      <c r="B210" s="228" t="s">
        <v>1518</v>
      </c>
      <c r="C210" s="228">
        <v>10013527</v>
      </c>
      <c r="D210" s="228" t="s">
        <v>55</v>
      </c>
      <c r="E210" s="229" t="s">
        <v>1793</v>
      </c>
      <c r="F210" s="228" t="s">
        <v>57</v>
      </c>
      <c r="G210" s="230">
        <v>40</v>
      </c>
      <c r="H210" s="239">
        <v>424</v>
      </c>
      <c r="I210" s="238">
        <v>16960</v>
      </c>
      <c r="J210" s="238">
        <f t="shared" si="4"/>
        <v>3392</v>
      </c>
      <c r="K210" s="238">
        <f t="shared" si="5"/>
        <v>20352</v>
      </c>
      <c r="L210" s="227" t="s">
        <v>8</v>
      </c>
    </row>
    <row r="211" spans="1:16" s="6" customFormat="1" ht="30" customHeight="1">
      <c r="A211" s="1">
        <v>191</v>
      </c>
      <c r="B211" s="228" t="s">
        <v>1519</v>
      </c>
      <c r="C211" s="228">
        <v>10013538</v>
      </c>
      <c r="D211" s="228" t="s">
        <v>55</v>
      </c>
      <c r="E211" s="229" t="s">
        <v>1794</v>
      </c>
      <c r="F211" s="228" t="s">
        <v>57</v>
      </c>
      <c r="G211" s="230">
        <v>22</v>
      </c>
      <c r="H211" s="239">
        <v>588</v>
      </c>
      <c r="I211" s="238">
        <v>12936</v>
      </c>
      <c r="J211" s="238">
        <f t="shared" si="4"/>
        <v>2587.1999999999998</v>
      </c>
      <c r="K211" s="238">
        <f t="shared" si="5"/>
        <v>15523.2</v>
      </c>
      <c r="L211" s="227" t="s">
        <v>8</v>
      </c>
      <c r="M211" s="77"/>
      <c r="N211" s="77"/>
      <c r="O211" s="77"/>
      <c r="P211" s="77"/>
    </row>
    <row r="212" spans="1:16" s="6" customFormat="1" ht="30" customHeight="1">
      <c r="A212" s="1">
        <v>192</v>
      </c>
      <c r="B212" s="228" t="s">
        <v>1520</v>
      </c>
      <c r="C212" s="228">
        <v>10013549</v>
      </c>
      <c r="D212" s="228" t="s">
        <v>55</v>
      </c>
      <c r="E212" s="229" t="s">
        <v>1795</v>
      </c>
      <c r="F212" s="228" t="s">
        <v>57</v>
      </c>
      <c r="G212" s="230">
        <v>27</v>
      </c>
      <c r="H212" s="239">
        <v>231</v>
      </c>
      <c r="I212" s="238">
        <v>6237</v>
      </c>
      <c r="J212" s="238">
        <f t="shared" si="4"/>
        <v>1247.4000000000001</v>
      </c>
      <c r="K212" s="238">
        <f t="shared" si="5"/>
        <v>7484.4</v>
      </c>
      <c r="L212" s="227" t="s">
        <v>8</v>
      </c>
    </row>
    <row r="213" spans="1:16" s="6" customFormat="1" ht="30" customHeight="1">
      <c r="A213" s="1">
        <v>193</v>
      </c>
      <c r="B213" s="228" t="s">
        <v>1521</v>
      </c>
      <c r="C213" s="228">
        <v>10013551</v>
      </c>
      <c r="D213" s="228" t="s">
        <v>55</v>
      </c>
      <c r="E213" s="229" t="s">
        <v>1796</v>
      </c>
      <c r="F213" s="228" t="s">
        <v>57</v>
      </c>
      <c r="G213" s="230">
        <v>12</v>
      </c>
      <c r="H213" s="239">
        <v>571</v>
      </c>
      <c r="I213" s="238">
        <v>6852</v>
      </c>
      <c r="J213" s="238">
        <f t="shared" si="4"/>
        <v>1370.4</v>
      </c>
      <c r="K213" s="238">
        <f t="shared" si="5"/>
        <v>8222.4</v>
      </c>
      <c r="L213" s="227" t="s">
        <v>8</v>
      </c>
      <c r="M213" s="77"/>
      <c r="N213" s="77"/>
      <c r="O213" s="77"/>
      <c r="P213" s="77"/>
    </row>
    <row r="214" spans="1:16" s="6" customFormat="1" ht="30" customHeight="1">
      <c r="A214" s="1">
        <v>194</v>
      </c>
      <c r="B214" s="228" t="s">
        <v>1522</v>
      </c>
      <c r="C214" s="228">
        <v>10013557</v>
      </c>
      <c r="D214" s="228" t="s">
        <v>55</v>
      </c>
      <c r="E214" s="229" t="s">
        <v>1797</v>
      </c>
      <c r="F214" s="228" t="s">
        <v>57</v>
      </c>
      <c r="G214" s="230">
        <v>8</v>
      </c>
      <c r="H214" s="239">
        <v>42</v>
      </c>
      <c r="I214" s="238">
        <v>336</v>
      </c>
      <c r="J214" s="238">
        <f t="shared" ref="J214:J277" si="6">ROUND(I214*0.2,2)</f>
        <v>67.2</v>
      </c>
      <c r="K214" s="238">
        <f t="shared" ref="K214:K277" si="7">ROUND(I214*1.2,2)</f>
        <v>403.2</v>
      </c>
      <c r="L214" s="227" t="s">
        <v>8</v>
      </c>
    </row>
    <row r="215" spans="1:16" s="6" customFormat="1" ht="30" customHeight="1">
      <c r="A215" s="1">
        <v>195</v>
      </c>
      <c r="B215" s="228" t="s">
        <v>1523</v>
      </c>
      <c r="C215" s="228">
        <v>10013560</v>
      </c>
      <c r="D215" s="228" t="s">
        <v>55</v>
      </c>
      <c r="E215" s="229" t="s">
        <v>1798</v>
      </c>
      <c r="F215" s="228" t="s">
        <v>57</v>
      </c>
      <c r="G215" s="230">
        <v>71</v>
      </c>
      <c r="H215" s="239">
        <v>212</v>
      </c>
      <c r="I215" s="238">
        <v>15052</v>
      </c>
      <c r="J215" s="238">
        <f t="shared" si="6"/>
        <v>3010.4</v>
      </c>
      <c r="K215" s="238">
        <f t="shared" si="7"/>
        <v>18062.400000000001</v>
      </c>
      <c r="L215" s="227" t="s">
        <v>8</v>
      </c>
      <c r="M215" s="77"/>
      <c r="N215" s="77"/>
      <c r="O215" s="77"/>
      <c r="P215" s="77"/>
    </row>
    <row r="216" spans="1:16" s="6" customFormat="1" ht="30" customHeight="1">
      <c r="A216" s="1">
        <v>196</v>
      </c>
      <c r="B216" s="228" t="s">
        <v>1524</v>
      </c>
      <c r="C216" s="228">
        <v>10013565</v>
      </c>
      <c r="D216" s="228" t="s">
        <v>55</v>
      </c>
      <c r="E216" s="229" t="s">
        <v>1799</v>
      </c>
      <c r="F216" s="228" t="s">
        <v>57</v>
      </c>
      <c r="G216" s="230">
        <v>47</v>
      </c>
      <c r="H216" s="239">
        <v>273</v>
      </c>
      <c r="I216" s="238">
        <v>12831</v>
      </c>
      <c r="J216" s="238">
        <f t="shared" si="6"/>
        <v>2566.1999999999998</v>
      </c>
      <c r="K216" s="238">
        <f t="shared" si="7"/>
        <v>15397.2</v>
      </c>
      <c r="L216" s="227" t="s">
        <v>8</v>
      </c>
    </row>
    <row r="217" spans="1:16" s="6" customFormat="1" ht="30" customHeight="1">
      <c r="A217" s="1">
        <v>197</v>
      </c>
      <c r="B217" s="228" t="s">
        <v>1525</v>
      </c>
      <c r="C217" s="228">
        <v>10013567</v>
      </c>
      <c r="D217" s="228" t="s">
        <v>55</v>
      </c>
      <c r="E217" s="229" t="s">
        <v>1800</v>
      </c>
      <c r="F217" s="228" t="s">
        <v>57</v>
      </c>
      <c r="G217" s="230">
        <v>10</v>
      </c>
      <c r="H217" s="239">
        <v>129</v>
      </c>
      <c r="I217" s="238">
        <v>1290</v>
      </c>
      <c r="J217" s="238">
        <f t="shared" si="6"/>
        <v>258</v>
      </c>
      <c r="K217" s="238">
        <f t="shared" si="7"/>
        <v>1548</v>
      </c>
      <c r="L217" s="227" t="s">
        <v>8</v>
      </c>
    </row>
    <row r="218" spans="1:16" s="6" customFormat="1" ht="30" customHeight="1">
      <c r="A218" s="1">
        <v>198</v>
      </c>
      <c r="B218" s="228" t="s">
        <v>1526</v>
      </c>
      <c r="C218" s="228">
        <v>10013570</v>
      </c>
      <c r="D218" s="228" t="s">
        <v>55</v>
      </c>
      <c r="E218" s="229" t="s">
        <v>1801</v>
      </c>
      <c r="F218" s="228" t="s">
        <v>57</v>
      </c>
      <c r="G218" s="230">
        <v>56</v>
      </c>
      <c r="H218" s="239">
        <v>368</v>
      </c>
      <c r="I218" s="238">
        <v>20608</v>
      </c>
      <c r="J218" s="238">
        <f t="shared" si="6"/>
        <v>4121.6000000000004</v>
      </c>
      <c r="K218" s="238">
        <f t="shared" si="7"/>
        <v>24729.599999999999</v>
      </c>
      <c r="L218" s="227" t="s">
        <v>8</v>
      </c>
      <c r="M218" s="77"/>
      <c r="N218" s="77"/>
      <c r="O218" s="77"/>
      <c r="P218" s="77"/>
    </row>
    <row r="219" spans="1:16" s="6" customFormat="1" ht="30" customHeight="1">
      <c r="A219" s="1">
        <v>199</v>
      </c>
      <c r="B219" s="228" t="s">
        <v>1527</v>
      </c>
      <c r="C219" s="228">
        <v>10013573</v>
      </c>
      <c r="D219" s="228" t="s">
        <v>55</v>
      </c>
      <c r="E219" s="229" t="s">
        <v>1802</v>
      </c>
      <c r="F219" s="228" t="s">
        <v>57</v>
      </c>
      <c r="G219" s="230">
        <v>23</v>
      </c>
      <c r="H219" s="239">
        <v>383</v>
      </c>
      <c r="I219" s="238">
        <v>8809</v>
      </c>
      <c r="J219" s="238">
        <f t="shared" si="6"/>
        <v>1761.8</v>
      </c>
      <c r="K219" s="238">
        <f t="shared" si="7"/>
        <v>10570.8</v>
      </c>
      <c r="L219" s="227" t="s">
        <v>8</v>
      </c>
      <c r="M219" s="77"/>
      <c r="N219" s="77"/>
      <c r="O219" s="77"/>
      <c r="P219" s="77"/>
    </row>
    <row r="220" spans="1:16" s="6" customFormat="1" ht="30" customHeight="1">
      <c r="A220" s="1">
        <v>200</v>
      </c>
      <c r="B220" s="228" t="s">
        <v>1528</v>
      </c>
      <c r="C220" s="228">
        <v>10013592</v>
      </c>
      <c r="D220" s="228" t="s">
        <v>55</v>
      </c>
      <c r="E220" s="229" t="s">
        <v>1803</v>
      </c>
      <c r="F220" s="228" t="s">
        <v>57</v>
      </c>
      <c r="G220" s="230">
        <v>5</v>
      </c>
      <c r="H220" s="239">
        <v>298</v>
      </c>
      <c r="I220" s="238">
        <v>1490</v>
      </c>
      <c r="J220" s="238">
        <f t="shared" si="6"/>
        <v>298</v>
      </c>
      <c r="K220" s="238">
        <f t="shared" si="7"/>
        <v>1788</v>
      </c>
      <c r="L220" s="227" t="s">
        <v>8</v>
      </c>
    </row>
    <row r="221" spans="1:16" s="6" customFormat="1" ht="30" customHeight="1">
      <c r="A221" s="1">
        <v>201</v>
      </c>
      <c r="B221" s="228" t="s">
        <v>1529</v>
      </c>
      <c r="C221" s="228">
        <v>10013598</v>
      </c>
      <c r="D221" s="228" t="s">
        <v>55</v>
      </c>
      <c r="E221" s="229" t="s">
        <v>1804</v>
      </c>
      <c r="F221" s="228" t="s">
        <v>57</v>
      </c>
      <c r="G221" s="230">
        <v>29</v>
      </c>
      <c r="H221" s="239">
        <v>544</v>
      </c>
      <c r="I221" s="238">
        <v>15776</v>
      </c>
      <c r="J221" s="238">
        <f t="shared" si="6"/>
        <v>3155.2</v>
      </c>
      <c r="K221" s="238">
        <f t="shared" si="7"/>
        <v>18931.2</v>
      </c>
      <c r="L221" s="227" t="s">
        <v>8</v>
      </c>
    </row>
    <row r="222" spans="1:16" s="6" customFormat="1" ht="30" customHeight="1">
      <c r="A222" s="1">
        <v>202</v>
      </c>
      <c r="B222" s="228" t="s">
        <v>1530</v>
      </c>
      <c r="C222" s="228">
        <v>10013611</v>
      </c>
      <c r="D222" s="228" t="s">
        <v>55</v>
      </c>
      <c r="E222" s="229" t="s">
        <v>1805</v>
      </c>
      <c r="F222" s="228" t="s">
        <v>57</v>
      </c>
      <c r="G222" s="230">
        <v>10</v>
      </c>
      <c r="H222" s="239">
        <v>244</v>
      </c>
      <c r="I222" s="238">
        <v>2440</v>
      </c>
      <c r="J222" s="238">
        <f t="shared" si="6"/>
        <v>488</v>
      </c>
      <c r="K222" s="238">
        <f t="shared" si="7"/>
        <v>2928</v>
      </c>
      <c r="L222" s="227" t="s">
        <v>8</v>
      </c>
    </row>
    <row r="223" spans="1:16" s="6" customFormat="1" ht="30" customHeight="1">
      <c r="A223" s="1">
        <v>203</v>
      </c>
      <c r="B223" s="228" t="s">
        <v>1531</v>
      </c>
      <c r="C223" s="228">
        <v>10013615</v>
      </c>
      <c r="D223" s="228" t="s">
        <v>55</v>
      </c>
      <c r="E223" s="229" t="s">
        <v>1806</v>
      </c>
      <c r="F223" s="228" t="s">
        <v>57</v>
      </c>
      <c r="G223" s="230">
        <v>18</v>
      </c>
      <c r="H223" s="239">
        <v>155</v>
      </c>
      <c r="I223" s="238">
        <v>2790</v>
      </c>
      <c r="J223" s="238">
        <f t="shared" si="6"/>
        <v>558</v>
      </c>
      <c r="K223" s="238">
        <f t="shared" si="7"/>
        <v>3348</v>
      </c>
      <c r="L223" s="227" t="s">
        <v>8</v>
      </c>
      <c r="M223" s="77"/>
      <c r="N223" s="77"/>
      <c r="O223" s="77"/>
      <c r="P223" s="77"/>
    </row>
    <row r="224" spans="1:16" s="6" customFormat="1" ht="30" customHeight="1">
      <c r="A224" s="1">
        <v>204</v>
      </c>
      <c r="B224" s="228" t="s">
        <v>1532</v>
      </c>
      <c r="C224" s="228">
        <v>10013621</v>
      </c>
      <c r="D224" s="228" t="s">
        <v>55</v>
      </c>
      <c r="E224" s="229" t="s">
        <v>1807</v>
      </c>
      <c r="F224" s="228" t="s">
        <v>57</v>
      </c>
      <c r="G224" s="230">
        <v>40</v>
      </c>
      <c r="H224" s="239">
        <v>533</v>
      </c>
      <c r="I224" s="238">
        <v>21320</v>
      </c>
      <c r="J224" s="238">
        <f t="shared" si="6"/>
        <v>4264</v>
      </c>
      <c r="K224" s="238">
        <f t="shared" si="7"/>
        <v>25584</v>
      </c>
      <c r="L224" s="227" t="s">
        <v>8</v>
      </c>
    </row>
    <row r="225" spans="1:16" s="6" customFormat="1" ht="30" customHeight="1">
      <c r="A225" s="1">
        <v>205</v>
      </c>
      <c r="B225" s="228" t="s">
        <v>1533</v>
      </c>
      <c r="C225" s="228">
        <v>10013627</v>
      </c>
      <c r="D225" s="228" t="s">
        <v>55</v>
      </c>
      <c r="E225" s="229" t="s">
        <v>1808</v>
      </c>
      <c r="F225" s="228" t="s">
        <v>57</v>
      </c>
      <c r="G225" s="230">
        <v>7</v>
      </c>
      <c r="H225" s="239">
        <v>53</v>
      </c>
      <c r="I225" s="238">
        <v>371</v>
      </c>
      <c r="J225" s="238">
        <f t="shared" si="6"/>
        <v>74.2</v>
      </c>
      <c r="K225" s="238">
        <f t="shared" si="7"/>
        <v>445.2</v>
      </c>
      <c r="L225" s="227" t="s">
        <v>8</v>
      </c>
      <c r="M225" s="77"/>
      <c r="N225" s="77"/>
      <c r="O225" s="77"/>
      <c r="P225" s="77"/>
    </row>
    <row r="226" spans="1:16" s="6" customFormat="1" ht="30" customHeight="1">
      <c r="A226" s="1">
        <v>206</v>
      </c>
      <c r="B226" s="228" t="s">
        <v>1534</v>
      </c>
      <c r="C226" s="228">
        <v>10013632</v>
      </c>
      <c r="D226" s="228" t="s">
        <v>55</v>
      </c>
      <c r="E226" s="229" t="s">
        <v>1809</v>
      </c>
      <c r="F226" s="228" t="s">
        <v>57</v>
      </c>
      <c r="G226" s="230">
        <v>40</v>
      </c>
      <c r="H226" s="239">
        <v>534</v>
      </c>
      <c r="I226" s="238">
        <v>21360</v>
      </c>
      <c r="J226" s="238">
        <f t="shared" si="6"/>
        <v>4272</v>
      </c>
      <c r="K226" s="238">
        <f t="shared" si="7"/>
        <v>25632</v>
      </c>
      <c r="L226" s="227" t="s">
        <v>8</v>
      </c>
    </row>
    <row r="227" spans="1:16" s="6" customFormat="1" ht="30" customHeight="1">
      <c r="A227" s="1">
        <v>207</v>
      </c>
      <c r="B227" s="228" t="s">
        <v>1535</v>
      </c>
      <c r="C227" s="228">
        <v>10013634</v>
      </c>
      <c r="D227" s="228" t="s">
        <v>55</v>
      </c>
      <c r="E227" s="229" t="s">
        <v>1810</v>
      </c>
      <c r="F227" s="228" t="s">
        <v>57</v>
      </c>
      <c r="G227" s="230">
        <v>13</v>
      </c>
      <c r="H227" s="239">
        <v>550</v>
      </c>
      <c r="I227" s="238">
        <v>7150</v>
      </c>
      <c r="J227" s="238">
        <f t="shared" si="6"/>
        <v>1430</v>
      </c>
      <c r="K227" s="238">
        <f t="shared" si="7"/>
        <v>8580</v>
      </c>
      <c r="L227" s="227" t="s">
        <v>8</v>
      </c>
      <c r="M227" s="77"/>
      <c r="N227" s="77"/>
      <c r="O227" s="77"/>
      <c r="P227" s="77"/>
    </row>
    <row r="228" spans="1:16" s="6" customFormat="1" ht="30" customHeight="1">
      <c r="A228" s="1">
        <v>208</v>
      </c>
      <c r="B228" s="228" t="s">
        <v>1536</v>
      </c>
      <c r="C228" s="228">
        <v>10013640</v>
      </c>
      <c r="D228" s="228" t="s">
        <v>55</v>
      </c>
      <c r="E228" s="229" t="s">
        <v>1811</v>
      </c>
      <c r="F228" s="228" t="s">
        <v>57</v>
      </c>
      <c r="G228" s="230">
        <v>15</v>
      </c>
      <c r="H228" s="239">
        <v>566</v>
      </c>
      <c r="I228" s="238">
        <v>8490</v>
      </c>
      <c r="J228" s="238">
        <f t="shared" si="6"/>
        <v>1698</v>
      </c>
      <c r="K228" s="238">
        <f t="shared" si="7"/>
        <v>10188</v>
      </c>
      <c r="L228" s="227" t="s">
        <v>8</v>
      </c>
    </row>
    <row r="229" spans="1:16" s="6" customFormat="1" ht="30" customHeight="1">
      <c r="A229" s="1">
        <v>209</v>
      </c>
      <c r="B229" s="228" t="s">
        <v>1537</v>
      </c>
      <c r="C229" s="228">
        <v>10013645</v>
      </c>
      <c r="D229" s="228" t="s">
        <v>55</v>
      </c>
      <c r="E229" s="229" t="s">
        <v>1812</v>
      </c>
      <c r="F229" s="228" t="s">
        <v>57</v>
      </c>
      <c r="G229" s="230">
        <v>31</v>
      </c>
      <c r="H229" s="239">
        <v>79</v>
      </c>
      <c r="I229" s="238">
        <v>2449</v>
      </c>
      <c r="J229" s="238">
        <f t="shared" si="6"/>
        <v>489.8</v>
      </c>
      <c r="K229" s="238">
        <f t="shared" si="7"/>
        <v>2938.8</v>
      </c>
      <c r="L229" s="227" t="s">
        <v>8</v>
      </c>
    </row>
    <row r="230" spans="1:16" s="6" customFormat="1" ht="30" customHeight="1">
      <c r="A230" s="1">
        <v>210</v>
      </c>
      <c r="B230" s="228" t="s">
        <v>1538</v>
      </c>
      <c r="C230" s="228">
        <v>10013648</v>
      </c>
      <c r="D230" s="228" t="s">
        <v>55</v>
      </c>
      <c r="E230" s="229" t="s">
        <v>1813</v>
      </c>
      <c r="F230" s="228" t="s">
        <v>57</v>
      </c>
      <c r="G230" s="230">
        <v>13</v>
      </c>
      <c r="H230" s="239">
        <v>227</v>
      </c>
      <c r="I230" s="238">
        <v>2951</v>
      </c>
      <c r="J230" s="238">
        <f t="shared" si="6"/>
        <v>590.20000000000005</v>
      </c>
      <c r="K230" s="238">
        <f t="shared" si="7"/>
        <v>3541.2</v>
      </c>
      <c r="L230" s="227" t="s">
        <v>8</v>
      </c>
      <c r="M230" s="77"/>
      <c r="N230" s="77"/>
      <c r="O230" s="77"/>
      <c r="P230" s="77"/>
    </row>
    <row r="231" spans="1:16" s="6" customFormat="1" ht="30" customHeight="1">
      <c r="A231" s="1">
        <v>211</v>
      </c>
      <c r="B231" s="1" t="s">
        <v>1539</v>
      </c>
      <c r="C231" s="91">
        <v>10013670</v>
      </c>
      <c r="D231" s="92" t="s">
        <v>55</v>
      </c>
      <c r="E231" s="218" t="s">
        <v>1814</v>
      </c>
      <c r="F231" s="91" t="s">
        <v>57</v>
      </c>
      <c r="G231" s="91">
        <v>55</v>
      </c>
      <c r="H231" s="236">
        <v>590</v>
      </c>
      <c r="I231" s="237">
        <v>32450</v>
      </c>
      <c r="J231" s="238">
        <f t="shared" si="6"/>
        <v>6490</v>
      </c>
      <c r="K231" s="238">
        <f t="shared" si="7"/>
        <v>38940</v>
      </c>
      <c r="L231" s="1" t="s">
        <v>8</v>
      </c>
    </row>
    <row r="232" spans="1:16" s="6" customFormat="1" ht="30" customHeight="1">
      <c r="A232" s="1">
        <v>212</v>
      </c>
      <c r="B232" s="1" t="s">
        <v>1540</v>
      </c>
      <c r="C232" s="91">
        <v>10013672</v>
      </c>
      <c r="D232" s="92" t="s">
        <v>55</v>
      </c>
      <c r="E232" s="218" t="s">
        <v>1815</v>
      </c>
      <c r="F232" s="91" t="s">
        <v>57</v>
      </c>
      <c r="G232" s="91">
        <v>46</v>
      </c>
      <c r="H232" s="236">
        <v>113</v>
      </c>
      <c r="I232" s="237">
        <v>5198</v>
      </c>
      <c r="J232" s="238">
        <f t="shared" si="6"/>
        <v>1039.5999999999999</v>
      </c>
      <c r="K232" s="238">
        <f t="shared" si="7"/>
        <v>6237.6</v>
      </c>
      <c r="L232" s="1" t="s">
        <v>8</v>
      </c>
    </row>
    <row r="233" spans="1:16" s="6" customFormat="1" ht="30" customHeight="1">
      <c r="A233" s="1">
        <v>213</v>
      </c>
      <c r="B233" s="1" t="s">
        <v>1541</v>
      </c>
      <c r="C233" s="91">
        <v>10013677</v>
      </c>
      <c r="D233" s="92" t="s">
        <v>55</v>
      </c>
      <c r="E233" s="218" t="s">
        <v>1816</v>
      </c>
      <c r="F233" s="91" t="s">
        <v>57</v>
      </c>
      <c r="G233" s="91">
        <v>160</v>
      </c>
      <c r="H233" s="236">
        <v>38</v>
      </c>
      <c r="I233" s="237">
        <v>6080</v>
      </c>
      <c r="J233" s="238">
        <f t="shared" si="6"/>
        <v>1216</v>
      </c>
      <c r="K233" s="238">
        <f t="shared" si="7"/>
        <v>7296</v>
      </c>
      <c r="L233" s="1" t="s">
        <v>8</v>
      </c>
    </row>
    <row r="234" spans="1:16" s="6" customFormat="1" ht="30" customHeight="1">
      <c r="A234" s="1">
        <v>214</v>
      </c>
      <c r="B234" s="1" t="s">
        <v>1542</v>
      </c>
      <c r="C234" s="91">
        <v>10013705</v>
      </c>
      <c r="D234" s="92" t="s">
        <v>55</v>
      </c>
      <c r="E234" s="218" t="s">
        <v>1817</v>
      </c>
      <c r="F234" s="91" t="s">
        <v>57</v>
      </c>
      <c r="G234" s="91">
        <v>61</v>
      </c>
      <c r="H234" s="236">
        <v>818</v>
      </c>
      <c r="I234" s="237">
        <v>49898</v>
      </c>
      <c r="J234" s="238">
        <f t="shared" si="6"/>
        <v>9979.6</v>
      </c>
      <c r="K234" s="238">
        <f t="shared" si="7"/>
        <v>59877.599999999999</v>
      </c>
      <c r="L234" s="1" t="s">
        <v>8</v>
      </c>
    </row>
    <row r="235" spans="1:16" s="6" customFormat="1" ht="30" customHeight="1">
      <c r="A235" s="1">
        <v>215</v>
      </c>
      <c r="B235" s="1" t="s">
        <v>1543</v>
      </c>
      <c r="C235" s="91">
        <v>10013720</v>
      </c>
      <c r="D235" s="92" t="s">
        <v>55</v>
      </c>
      <c r="E235" s="218" t="s">
        <v>1818</v>
      </c>
      <c r="F235" s="91" t="s">
        <v>57</v>
      </c>
      <c r="G235" s="91">
        <v>89</v>
      </c>
      <c r="H235" s="236">
        <v>408</v>
      </c>
      <c r="I235" s="237">
        <v>36312</v>
      </c>
      <c r="J235" s="238">
        <f t="shared" si="6"/>
        <v>7262.4</v>
      </c>
      <c r="K235" s="238">
        <f t="shared" si="7"/>
        <v>43574.400000000001</v>
      </c>
      <c r="L235" s="1" t="s">
        <v>8</v>
      </c>
    </row>
    <row r="236" spans="1:16" s="6" customFormat="1" ht="30" customHeight="1">
      <c r="A236" s="1">
        <v>216</v>
      </c>
      <c r="B236" s="1" t="s">
        <v>1544</v>
      </c>
      <c r="C236" s="91">
        <v>10013726</v>
      </c>
      <c r="D236" s="92" t="s">
        <v>55</v>
      </c>
      <c r="E236" s="218" t="s">
        <v>1819</v>
      </c>
      <c r="F236" s="91" t="s">
        <v>57</v>
      </c>
      <c r="G236" s="91">
        <v>21</v>
      </c>
      <c r="H236" s="236">
        <v>731</v>
      </c>
      <c r="I236" s="237">
        <v>15351</v>
      </c>
      <c r="J236" s="238">
        <f t="shared" si="6"/>
        <v>3070.2</v>
      </c>
      <c r="K236" s="238">
        <f t="shared" si="7"/>
        <v>18421.2</v>
      </c>
      <c r="L236" s="1" t="s">
        <v>8</v>
      </c>
    </row>
    <row r="237" spans="1:16" s="6" customFormat="1" ht="30" customHeight="1">
      <c r="A237" s="1">
        <v>217</v>
      </c>
      <c r="B237" s="1" t="s">
        <v>1545</v>
      </c>
      <c r="C237" s="91">
        <v>10013736</v>
      </c>
      <c r="D237" s="92" t="s">
        <v>55</v>
      </c>
      <c r="E237" s="218" t="s">
        <v>1820</v>
      </c>
      <c r="F237" s="91" t="s">
        <v>57</v>
      </c>
      <c r="G237" s="91">
        <v>16</v>
      </c>
      <c r="H237" s="236">
        <v>106</v>
      </c>
      <c r="I237" s="237">
        <v>1696</v>
      </c>
      <c r="J237" s="238">
        <f t="shared" si="6"/>
        <v>339.2</v>
      </c>
      <c r="K237" s="238">
        <f t="shared" si="7"/>
        <v>2035.2</v>
      </c>
      <c r="L237" s="1" t="s">
        <v>8</v>
      </c>
    </row>
    <row r="238" spans="1:16" s="6" customFormat="1" ht="30" customHeight="1">
      <c r="A238" s="1">
        <v>218</v>
      </c>
      <c r="B238" s="1" t="s">
        <v>1546</v>
      </c>
      <c r="C238" s="91">
        <v>10013746</v>
      </c>
      <c r="D238" s="92" t="s">
        <v>55</v>
      </c>
      <c r="E238" s="218" t="s">
        <v>1821</v>
      </c>
      <c r="F238" s="91" t="s">
        <v>57</v>
      </c>
      <c r="G238" s="91">
        <v>11</v>
      </c>
      <c r="H238" s="236">
        <v>542</v>
      </c>
      <c r="I238" s="237">
        <v>5962</v>
      </c>
      <c r="J238" s="238">
        <f t="shared" si="6"/>
        <v>1192.4000000000001</v>
      </c>
      <c r="K238" s="238">
        <f t="shared" si="7"/>
        <v>7154.4</v>
      </c>
      <c r="L238" s="1" t="s">
        <v>8</v>
      </c>
    </row>
    <row r="239" spans="1:16" s="6" customFormat="1" ht="30" customHeight="1">
      <c r="A239" s="1">
        <v>219</v>
      </c>
      <c r="B239" s="1" t="s">
        <v>1547</v>
      </c>
      <c r="C239" s="91">
        <v>10013760</v>
      </c>
      <c r="D239" s="92" t="s">
        <v>55</v>
      </c>
      <c r="E239" s="218" t="s">
        <v>1822</v>
      </c>
      <c r="F239" s="91" t="s">
        <v>57</v>
      </c>
      <c r="G239" s="91">
        <v>1</v>
      </c>
      <c r="H239" s="236">
        <v>610</v>
      </c>
      <c r="I239" s="237">
        <v>610</v>
      </c>
      <c r="J239" s="238">
        <f t="shared" si="6"/>
        <v>122</v>
      </c>
      <c r="K239" s="238">
        <f t="shared" si="7"/>
        <v>732</v>
      </c>
      <c r="L239" s="1" t="s">
        <v>8</v>
      </c>
    </row>
    <row r="240" spans="1:16" s="6" customFormat="1" ht="30" customHeight="1">
      <c r="A240" s="1">
        <v>220</v>
      </c>
      <c r="B240" s="1" t="s">
        <v>1548</v>
      </c>
      <c r="C240" s="91">
        <v>10013763</v>
      </c>
      <c r="D240" s="92" t="s">
        <v>55</v>
      </c>
      <c r="E240" s="218" t="s">
        <v>1823</v>
      </c>
      <c r="F240" s="91" t="s">
        <v>57</v>
      </c>
      <c r="G240" s="91">
        <v>26</v>
      </c>
      <c r="H240" s="236">
        <v>321</v>
      </c>
      <c r="I240" s="237">
        <v>8346</v>
      </c>
      <c r="J240" s="238">
        <f t="shared" si="6"/>
        <v>1669.2</v>
      </c>
      <c r="K240" s="238">
        <f t="shared" si="7"/>
        <v>10015.200000000001</v>
      </c>
      <c r="L240" s="1" t="s">
        <v>8</v>
      </c>
    </row>
    <row r="241" spans="1:12" s="6" customFormat="1" ht="30" customHeight="1">
      <c r="A241" s="1">
        <v>221</v>
      </c>
      <c r="B241" s="1" t="s">
        <v>1549</v>
      </c>
      <c r="C241" s="91">
        <v>10013797</v>
      </c>
      <c r="D241" s="92" t="s">
        <v>55</v>
      </c>
      <c r="E241" s="218" t="s">
        <v>1824</v>
      </c>
      <c r="F241" s="91" t="s">
        <v>57</v>
      </c>
      <c r="G241" s="91">
        <v>14</v>
      </c>
      <c r="H241" s="236">
        <v>270</v>
      </c>
      <c r="I241" s="237">
        <v>3780</v>
      </c>
      <c r="J241" s="238">
        <f t="shared" si="6"/>
        <v>756</v>
      </c>
      <c r="K241" s="238">
        <f t="shared" si="7"/>
        <v>4536</v>
      </c>
      <c r="L241" s="1" t="s">
        <v>8</v>
      </c>
    </row>
    <row r="242" spans="1:12" s="6" customFormat="1" ht="30" customHeight="1">
      <c r="A242" s="1">
        <v>222</v>
      </c>
      <c r="B242" s="1" t="s">
        <v>1550</v>
      </c>
      <c r="C242" s="91">
        <v>10013800</v>
      </c>
      <c r="D242" s="92" t="s">
        <v>55</v>
      </c>
      <c r="E242" s="218" t="s">
        <v>1825</v>
      </c>
      <c r="F242" s="91" t="s">
        <v>57</v>
      </c>
      <c r="G242" s="91">
        <v>6</v>
      </c>
      <c r="H242" s="236">
        <v>428</v>
      </c>
      <c r="I242" s="237">
        <v>2568</v>
      </c>
      <c r="J242" s="238">
        <f t="shared" si="6"/>
        <v>513.6</v>
      </c>
      <c r="K242" s="238">
        <f t="shared" si="7"/>
        <v>3081.6</v>
      </c>
      <c r="L242" s="1" t="s">
        <v>8</v>
      </c>
    </row>
    <row r="243" spans="1:12" s="6" customFormat="1" ht="30" customHeight="1">
      <c r="A243" s="1">
        <v>223</v>
      </c>
      <c r="B243" s="1" t="s">
        <v>1551</v>
      </c>
      <c r="C243" s="91">
        <v>10013811</v>
      </c>
      <c r="D243" s="92" t="s">
        <v>55</v>
      </c>
      <c r="E243" s="218" t="s">
        <v>1826</v>
      </c>
      <c r="F243" s="91" t="s">
        <v>57</v>
      </c>
      <c r="G243" s="91">
        <v>42</v>
      </c>
      <c r="H243" s="236">
        <v>267</v>
      </c>
      <c r="I243" s="237">
        <v>11214</v>
      </c>
      <c r="J243" s="238">
        <f t="shared" si="6"/>
        <v>2242.8000000000002</v>
      </c>
      <c r="K243" s="238">
        <f t="shared" si="7"/>
        <v>13456.8</v>
      </c>
      <c r="L243" s="1" t="s">
        <v>8</v>
      </c>
    </row>
    <row r="244" spans="1:12" s="6" customFormat="1" ht="30" customHeight="1">
      <c r="A244" s="1">
        <v>224</v>
      </c>
      <c r="B244" s="1" t="s">
        <v>1552</v>
      </c>
      <c r="C244" s="91">
        <v>10013818</v>
      </c>
      <c r="D244" s="92" t="s">
        <v>55</v>
      </c>
      <c r="E244" s="218" t="s">
        <v>1827</v>
      </c>
      <c r="F244" s="91" t="s">
        <v>57</v>
      </c>
      <c r="G244" s="91">
        <v>16</v>
      </c>
      <c r="H244" s="236">
        <v>595</v>
      </c>
      <c r="I244" s="237">
        <v>9520</v>
      </c>
      <c r="J244" s="238">
        <f t="shared" si="6"/>
        <v>1904</v>
      </c>
      <c r="K244" s="238">
        <f t="shared" si="7"/>
        <v>11424</v>
      </c>
      <c r="L244" s="1" t="s">
        <v>8</v>
      </c>
    </row>
    <row r="245" spans="1:12" s="6" customFormat="1" ht="30" customHeight="1">
      <c r="A245" s="1">
        <v>225</v>
      </c>
      <c r="B245" s="1" t="s">
        <v>1553</v>
      </c>
      <c r="C245" s="91">
        <v>10013824</v>
      </c>
      <c r="D245" s="92" t="s">
        <v>55</v>
      </c>
      <c r="E245" s="218" t="s">
        <v>1828</v>
      </c>
      <c r="F245" s="91" t="s">
        <v>57</v>
      </c>
      <c r="G245" s="91">
        <v>55</v>
      </c>
      <c r="H245" s="236">
        <v>587</v>
      </c>
      <c r="I245" s="237">
        <v>32285</v>
      </c>
      <c r="J245" s="238">
        <f t="shared" si="6"/>
        <v>6457</v>
      </c>
      <c r="K245" s="238">
        <f t="shared" si="7"/>
        <v>38742</v>
      </c>
      <c r="L245" s="1" t="s">
        <v>8</v>
      </c>
    </row>
    <row r="246" spans="1:12" s="6" customFormat="1" ht="30" customHeight="1">
      <c r="A246" s="1">
        <v>226</v>
      </c>
      <c r="B246" s="1" t="s">
        <v>1554</v>
      </c>
      <c r="C246" s="91">
        <v>10013858</v>
      </c>
      <c r="D246" s="92" t="s">
        <v>55</v>
      </c>
      <c r="E246" s="218" t="s">
        <v>1829</v>
      </c>
      <c r="F246" s="91" t="s">
        <v>57</v>
      </c>
      <c r="G246" s="91">
        <v>61</v>
      </c>
      <c r="H246" s="236">
        <v>637</v>
      </c>
      <c r="I246" s="237">
        <v>38857</v>
      </c>
      <c r="J246" s="238">
        <f t="shared" si="6"/>
        <v>7771.4</v>
      </c>
      <c r="K246" s="238">
        <f t="shared" si="7"/>
        <v>46628.4</v>
      </c>
      <c r="L246" s="1" t="s">
        <v>8</v>
      </c>
    </row>
    <row r="247" spans="1:12" s="6" customFormat="1" ht="30" customHeight="1">
      <c r="A247" s="1">
        <v>227</v>
      </c>
      <c r="B247" s="1" t="s">
        <v>1555</v>
      </c>
      <c r="C247" s="91">
        <v>10013865</v>
      </c>
      <c r="D247" s="92" t="s">
        <v>55</v>
      </c>
      <c r="E247" s="218" t="s">
        <v>1830</v>
      </c>
      <c r="F247" s="91" t="s">
        <v>57</v>
      </c>
      <c r="G247" s="91">
        <v>2</v>
      </c>
      <c r="H247" s="236">
        <v>631</v>
      </c>
      <c r="I247" s="237">
        <v>1262</v>
      </c>
      <c r="J247" s="238">
        <f t="shared" si="6"/>
        <v>252.4</v>
      </c>
      <c r="K247" s="238">
        <f t="shared" si="7"/>
        <v>1514.4</v>
      </c>
      <c r="L247" s="1" t="s">
        <v>8</v>
      </c>
    </row>
    <row r="248" spans="1:12" s="6" customFormat="1" ht="30" customHeight="1">
      <c r="A248" s="1">
        <v>228</v>
      </c>
      <c r="B248" s="1" t="s">
        <v>1556</v>
      </c>
      <c r="C248" s="91">
        <v>10013891</v>
      </c>
      <c r="D248" s="92" t="s">
        <v>55</v>
      </c>
      <c r="E248" s="218" t="s">
        <v>1831</v>
      </c>
      <c r="F248" s="91" t="s">
        <v>57</v>
      </c>
      <c r="G248" s="91">
        <v>49</v>
      </c>
      <c r="H248" s="236">
        <v>473</v>
      </c>
      <c r="I248" s="237">
        <v>23177</v>
      </c>
      <c r="J248" s="238">
        <f t="shared" si="6"/>
        <v>4635.3999999999996</v>
      </c>
      <c r="K248" s="238">
        <f t="shared" si="7"/>
        <v>27812.400000000001</v>
      </c>
      <c r="L248" s="1" t="s">
        <v>8</v>
      </c>
    </row>
    <row r="249" spans="1:12" s="6" customFormat="1" ht="30" customHeight="1">
      <c r="A249" s="1">
        <v>229</v>
      </c>
      <c r="B249" s="1" t="s">
        <v>1557</v>
      </c>
      <c r="C249" s="91">
        <v>10013895</v>
      </c>
      <c r="D249" s="92" t="s">
        <v>55</v>
      </c>
      <c r="E249" s="218" t="s">
        <v>1832</v>
      </c>
      <c r="F249" s="91" t="s">
        <v>57</v>
      </c>
      <c r="G249" s="91">
        <v>53</v>
      </c>
      <c r="H249" s="236">
        <v>572</v>
      </c>
      <c r="I249" s="237">
        <v>30316</v>
      </c>
      <c r="J249" s="238">
        <f t="shared" si="6"/>
        <v>6063.2</v>
      </c>
      <c r="K249" s="238">
        <f t="shared" si="7"/>
        <v>36379.199999999997</v>
      </c>
      <c r="L249" s="1" t="s">
        <v>8</v>
      </c>
    </row>
    <row r="250" spans="1:12" s="6" customFormat="1" ht="30" customHeight="1">
      <c r="A250" s="1">
        <v>230</v>
      </c>
      <c r="B250" s="1" t="s">
        <v>1558</v>
      </c>
      <c r="C250" s="91">
        <v>10013902</v>
      </c>
      <c r="D250" s="92" t="s">
        <v>55</v>
      </c>
      <c r="E250" s="218" t="s">
        <v>1833</v>
      </c>
      <c r="F250" s="91" t="s">
        <v>57</v>
      </c>
      <c r="G250" s="91">
        <v>78</v>
      </c>
      <c r="H250" s="236">
        <v>455</v>
      </c>
      <c r="I250" s="237">
        <v>35490</v>
      </c>
      <c r="J250" s="238">
        <f t="shared" si="6"/>
        <v>7098</v>
      </c>
      <c r="K250" s="238">
        <f t="shared" si="7"/>
        <v>42588</v>
      </c>
      <c r="L250" s="1" t="s">
        <v>8</v>
      </c>
    </row>
    <row r="251" spans="1:12" s="6" customFormat="1" ht="30" customHeight="1">
      <c r="A251" s="1">
        <v>231</v>
      </c>
      <c r="B251" s="1" t="s">
        <v>1559</v>
      </c>
      <c r="C251" s="91">
        <v>10013906</v>
      </c>
      <c r="D251" s="92" t="s">
        <v>55</v>
      </c>
      <c r="E251" s="218" t="s">
        <v>1834</v>
      </c>
      <c r="F251" s="91" t="s">
        <v>57</v>
      </c>
      <c r="G251" s="91">
        <v>11</v>
      </c>
      <c r="H251" s="236">
        <v>80</v>
      </c>
      <c r="I251" s="237">
        <v>880</v>
      </c>
      <c r="J251" s="238">
        <f t="shared" si="6"/>
        <v>176</v>
      </c>
      <c r="K251" s="238">
        <f t="shared" si="7"/>
        <v>1056</v>
      </c>
      <c r="L251" s="1" t="s">
        <v>8</v>
      </c>
    </row>
    <row r="252" spans="1:12" s="6" customFormat="1" ht="30" customHeight="1">
      <c r="A252" s="1">
        <v>232</v>
      </c>
      <c r="B252" s="1" t="s">
        <v>1560</v>
      </c>
      <c r="C252" s="91">
        <v>10013908</v>
      </c>
      <c r="D252" s="92" t="s">
        <v>55</v>
      </c>
      <c r="E252" s="218" t="s">
        <v>1835</v>
      </c>
      <c r="F252" s="91" t="s">
        <v>57</v>
      </c>
      <c r="G252" s="91">
        <v>29</v>
      </c>
      <c r="H252" s="236">
        <v>89</v>
      </c>
      <c r="I252" s="237">
        <v>2581</v>
      </c>
      <c r="J252" s="238">
        <f t="shared" si="6"/>
        <v>516.20000000000005</v>
      </c>
      <c r="K252" s="238">
        <f t="shared" si="7"/>
        <v>3097.2</v>
      </c>
      <c r="L252" s="1" t="s">
        <v>8</v>
      </c>
    </row>
    <row r="253" spans="1:12" s="6" customFormat="1" ht="30" customHeight="1">
      <c r="A253" s="1">
        <v>233</v>
      </c>
      <c r="B253" s="1" t="s">
        <v>1561</v>
      </c>
      <c r="C253" s="91">
        <v>10013911</v>
      </c>
      <c r="D253" s="92" t="s">
        <v>55</v>
      </c>
      <c r="E253" s="218" t="s">
        <v>1836</v>
      </c>
      <c r="F253" s="91" t="s">
        <v>57</v>
      </c>
      <c r="G253" s="91">
        <v>45</v>
      </c>
      <c r="H253" s="236">
        <v>511</v>
      </c>
      <c r="I253" s="237">
        <v>22995</v>
      </c>
      <c r="J253" s="238">
        <f t="shared" si="6"/>
        <v>4599</v>
      </c>
      <c r="K253" s="238">
        <f t="shared" si="7"/>
        <v>27594</v>
      </c>
      <c r="L253" s="1" t="s">
        <v>8</v>
      </c>
    </row>
    <row r="254" spans="1:12" s="6" customFormat="1" ht="30" customHeight="1">
      <c r="A254" s="1">
        <v>234</v>
      </c>
      <c r="B254" s="1" t="s">
        <v>1562</v>
      </c>
      <c r="C254" s="91">
        <v>10013932</v>
      </c>
      <c r="D254" s="92" t="s">
        <v>55</v>
      </c>
      <c r="E254" s="218" t="s">
        <v>1837</v>
      </c>
      <c r="F254" s="91" t="s">
        <v>57</v>
      </c>
      <c r="G254" s="91">
        <v>4</v>
      </c>
      <c r="H254" s="236">
        <v>122</v>
      </c>
      <c r="I254" s="237">
        <v>488</v>
      </c>
      <c r="J254" s="238">
        <f t="shared" si="6"/>
        <v>97.6</v>
      </c>
      <c r="K254" s="238">
        <f t="shared" si="7"/>
        <v>585.6</v>
      </c>
      <c r="L254" s="1" t="s">
        <v>8</v>
      </c>
    </row>
    <row r="255" spans="1:12" s="6" customFormat="1" ht="30" customHeight="1">
      <c r="A255" s="1">
        <v>235</v>
      </c>
      <c r="B255" s="1" t="s">
        <v>1563</v>
      </c>
      <c r="C255" s="91">
        <v>10013935</v>
      </c>
      <c r="D255" s="92" t="s">
        <v>55</v>
      </c>
      <c r="E255" s="218" t="s">
        <v>1838</v>
      </c>
      <c r="F255" s="91" t="s">
        <v>57</v>
      </c>
      <c r="G255" s="91">
        <v>5</v>
      </c>
      <c r="H255" s="236">
        <v>60</v>
      </c>
      <c r="I255" s="237">
        <v>300</v>
      </c>
      <c r="J255" s="238">
        <f t="shared" si="6"/>
        <v>60</v>
      </c>
      <c r="K255" s="238">
        <f t="shared" si="7"/>
        <v>360</v>
      </c>
      <c r="L255" s="1" t="s">
        <v>8</v>
      </c>
    </row>
    <row r="256" spans="1:12" s="6" customFormat="1" ht="30" customHeight="1">
      <c r="A256" s="1">
        <v>236</v>
      </c>
      <c r="B256" s="1" t="s">
        <v>1564</v>
      </c>
      <c r="C256" s="91">
        <v>10013961</v>
      </c>
      <c r="D256" s="92" t="s">
        <v>55</v>
      </c>
      <c r="E256" s="218" t="s">
        <v>1839</v>
      </c>
      <c r="F256" s="91" t="s">
        <v>57</v>
      </c>
      <c r="G256" s="91">
        <v>10</v>
      </c>
      <c r="H256" s="236">
        <v>192</v>
      </c>
      <c r="I256" s="237">
        <v>1920</v>
      </c>
      <c r="J256" s="238">
        <f t="shared" si="6"/>
        <v>384</v>
      </c>
      <c r="K256" s="238">
        <f t="shared" si="7"/>
        <v>2304</v>
      </c>
      <c r="L256" s="1" t="s">
        <v>8</v>
      </c>
    </row>
    <row r="257" spans="1:12" s="6" customFormat="1" ht="30" customHeight="1">
      <c r="A257" s="1">
        <v>237</v>
      </c>
      <c r="B257" s="1" t="s">
        <v>1565</v>
      </c>
      <c r="C257" s="91">
        <v>10013965</v>
      </c>
      <c r="D257" s="92" t="s">
        <v>55</v>
      </c>
      <c r="E257" s="218" t="s">
        <v>1840</v>
      </c>
      <c r="F257" s="91" t="s">
        <v>57</v>
      </c>
      <c r="G257" s="91">
        <v>3</v>
      </c>
      <c r="H257" s="236">
        <v>85</v>
      </c>
      <c r="I257" s="237">
        <v>255</v>
      </c>
      <c r="J257" s="238">
        <f t="shared" si="6"/>
        <v>51</v>
      </c>
      <c r="K257" s="238">
        <f t="shared" si="7"/>
        <v>306</v>
      </c>
      <c r="L257" s="1" t="s">
        <v>8</v>
      </c>
    </row>
    <row r="258" spans="1:12" s="6" customFormat="1" ht="30" customHeight="1">
      <c r="A258" s="1">
        <v>238</v>
      </c>
      <c r="B258" s="1" t="s">
        <v>1566</v>
      </c>
      <c r="C258" s="91">
        <v>10013968</v>
      </c>
      <c r="D258" s="92" t="s">
        <v>55</v>
      </c>
      <c r="E258" s="218" t="s">
        <v>1841</v>
      </c>
      <c r="F258" s="91" t="s">
        <v>57</v>
      </c>
      <c r="G258" s="91">
        <v>12</v>
      </c>
      <c r="H258" s="236">
        <v>67</v>
      </c>
      <c r="I258" s="237">
        <v>804</v>
      </c>
      <c r="J258" s="238">
        <f t="shared" si="6"/>
        <v>160.80000000000001</v>
      </c>
      <c r="K258" s="238">
        <f t="shared" si="7"/>
        <v>964.8</v>
      </c>
      <c r="L258" s="1" t="s">
        <v>8</v>
      </c>
    </row>
    <row r="259" spans="1:12" s="6" customFormat="1" ht="30" customHeight="1">
      <c r="A259" s="1">
        <v>239</v>
      </c>
      <c r="B259" s="1" t="s">
        <v>1567</v>
      </c>
      <c r="C259" s="91">
        <v>10013990</v>
      </c>
      <c r="D259" s="92" t="s">
        <v>55</v>
      </c>
      <c r="E259" s="218" t="s">
        <v>1842</v>
      </c>
      <c r="F259" s="91" t="s">
        <v>57</v>
      </c>
      <c r="G259" s="91">
        <v>24</v>
      </c>
      <c r="H259" s="236">
        <v>586</v>
      </c>
      <c r="I259" s="237">
        <v>14064</v>
      </c>
      <c r="J259" s="238">
        <f t="shared" si="6"/>
        <v>2812.8</v>
      </c>
      <c r="K259" s="238">
        <f t="shared" si="7"/>
        <v>16876.8</v>
      </c>
      <c r="L259" s="1" t="s">
        <v>8</v>
      </c>
    </row>
    <row r="260" spans="1:12" s="6" customFormat="1" ht="30" customHeight="1">
      <c r="A260" s="1">
        <v>240</v>
      </c>
      <c r="B260" s="1" t="s">
        <v>1568</v>
      </c>
      <c r="C260" s="91">
        <v>10013997</v>
      </c>
      <c r="D260" s="92" t="s">
        <v>55</v>
      </c>
      <c r="E260" s="218" t="s">
        <v>1843</v>
      </c>
      <c r="F260" s="91" t="s">
        <v>57</v>
      </c>
      <c r="G260" s="91">
        <v>188</v>
      </c>
      <c r="H260" s="236">
        <v>305</v>
      </c>
      <c r="I260" s="237">
        <v>57340</v>
      </c>
      <c r="J260" s="238">
        <f t="shared" si="6"/>
        <v>11468</v>
      </c>
      <c r="K260" s="238">
        <f t="shared" si="7"/>
        <v>68808</v>
      </c>
      <c r="L260" s="1" t="s">
        <v>8</v>
      </c>
    </row>
    <row r="261" spans="1:12" s="6" customFormat="1" ht="30" customHeight="1">
      <c r="A261" s="1">
        <v>241</v>
      </c>
      <c r="B261" s="1" t="s">
        <v>1569</v>
      </c>
      <c r="C261" s="91">
        <v>10014000</v>
      </c>
      <c r="D261" s="92" t="s">
        <v>55</v>
      </c>
      <c r="E261" s="218" t="s">
        <v>1844</v>
      </c>
      <c r="F261" s="91" t="s">
        <v>57</v>
      </c>
      <c r="G261" s="91">
        <v>68</v>
      </c>
      <c r="H261" s="236">
        <v>1019</v>
      </c>
      <c r="I261" s="237">
        <v>69292</v>
      </c>
      <c r="J261" s="238">
        <f t="shared" si="6"/>
        <v>13858.4</v>
      </c>
      <c r="K261" s="238">
        <f t="shared" si="7"/>
        <v>83150.399999999994</v>
      </c>
      <c r="L261" s="1" t="s">
        <v>8</v>
      </c>
    </row>
    <row r="262" spans="1:12" s="6" customFormat="1" ht="30" customHeight="1">
      <c r="A262" s="1">
        <v>242</v>
      </c>
      <c r="B262" s="1" t="s">
        <v>1570</v>
      </c>
      <c r="C262" s="91">
        <v>10014004</v>
      </c>
      <c r="D262" s="92" t="s">
        <v>55</v>
      </c>
      <c r="E262" s="218" t="s">
        <v>1845</v>
      </c>
      <c r="F262" s="91" t="s">
        <v>57</v>
      </c>
      <c r="G262" s="91">
        <v>6</v>
      </c>
      <c r="H262" s="236">
        <v>280</v>
      </c>
      <c r="I262" s="237">
        <v>1680</v>
      </c>
      <c r="J262" s="238">
        <f t="shared" si="6"/>
        <v>336</v>
      </c>
      <c r="K262" s="238">
        <f t="shared" si="7"/>
        <v>2016</v>
      </c>
      <c r="L262" s="1" t="s">
        <v>8</v>
      </c>
    </row>
    <row r="263" spans="1:12" s="6" customFormat="1" ht="30" customHeight="1">
      <c r="A263" s="1">
        <v>243</v>
      </c>
      <c r="B263" s="1" t="s">
        <v>1571</v>
      </c>
      <c r="C263" s="91">
        <v>10014016</v>
      </c>
      <c r="D263" s="92" t="s">
        <v>55</v>
      </c>
      <c r="E263" s="218" t="s">
        <v>1846</v>
      </c>
      <c r="F263" s="91" t="s">
        <v>57</v>
      </c>
      <c r="G263" s="91">
        <v>60</v>
      </c>
      <c r="H263" s="236">
        <v>823</v>
      </c>
      <c r="I263" s="237">
        <v>49380</v>
      </c>
      <c r="J263" s="238">
        <f t="shared" si="6"/>
        <v>9876</v>
      </c>
      <c r="K263" s="238">
        <f t="shared" si="7"/>
        <v>59256</v>
      </c>
      <c r="L263" s="1" t="s">
        <v>8</v>
      </c>
    </row>
    <row r="264" spans="1:12" s="6" customFormat="1" ht="30" customHeight="1">
      <c r="A264" s="1">
        <v>244</v>
      </c>
      <c r="B264" s="1" t="s">
        <v>1572</v>
      </c>
      <c r="C264" s="91">
        <v>10014023</v>
      </c>
      <c r="D264" s="92" t="s">
        <v>55</v>
      </c>
      <c r="E264" s="218" t="s">
        <v>1847</v>
      </c>
      <c r="F264" s="91" t="s">
        <v>57</v>
      </c>
      <c r="G264" s="91">
        <v>37</v>
      </c>
      <c r="H264" s="236">
        <v>458</v>
      </c>
      <c r="I264" s="237">
        <v>16946</v>
      </c>
      <c r="J264" s="238">
        <f t="shared" si="6"/>
        <v>3389.2</v>
      </c>
      <c r="K264" s="238">
        <f t="shared" si="7"/>
        <v>20335.2</v>
      </c>
      <c r="L264" s="1" t="s">
        <v>8</v>
      </c>
    </row>
    <row r="265" spans="1:12" s="6" customFormat="1" ht="30" customHeight="1">
      <c r="A265" s="1">
        <v>245</v>
      </c>
      <c r="B265" s="1" t="s">
        <v>1573</v>
      </c>
      <c r="C265" s="91">
        <v>10014027</v>
      </c>
      <c r="D265" s="92" t="s">
        <v>55</v>
      </c>
      <c r="E265" s="218" t="s">
        <v>1848</v>
      </c>
      <c r="F265" s="91" t="s">
        <v>57</v>
      </c>
      <c r="G265" s="91">
        <v>40</v>
      </c>
      <c r="H265" s="236">
        <v>198</v>
      </c>
      <c r="I265" s="237">
        <v>7920</v>
      </c>
      <c r="J265" s="238">
        <f t="shared" si="6"/>
        <v>1584</v>
      </c>
      <c r="K265" s="238">
        <f t="shared" si="7"/>
        <v>9504</v>
      </c>
      <c r="L265" s="1" t="s">
        <v>8</v>
      </c>
    </row>
    <row r="266" spans="1:12" s="6" customFormat="1" ht="30" customHeight="1">
      <c r="A266" s="1">
        <v>246</v>
      </c>
      <c r="B266" s="1" t="s">
        <v>1574</v>
      </c>
      <c r="C266" s="91">
        <v>10014034</v>
      </c>
      <c r="D266" s="92" t="s">
        <v>55</v>
      </c>
      <c r="E266" s="218" t="s">
        <v>1849</v>
      </c>
      <c r="F266" s="91" t="s">
        <v>57</v>
      </c>
      <c r="G266" s="91">
        <v>54</v>
      </c>
      <c r="H266" s="236">
        <v>348</v>
      </c>
      <c r="I266" s="237">
        <v>18792</v>
      </c>
      <c r="J266" s="238">
        <f t="shared" si="6"/>
        <v>3758.4</v>
      </c>
      <c r="K266" s="238">
        <f t="shared" si="7"/>
        <v>22550.400000000001</v>
      </c>
      <c r="L266" s="1" t="s">
        <v>8</v>
      </c>
    </row>
    <row r="267" spans="1:12" s="6" customFormat="1" ht="30" customHeight="1">
      <c r="A267" s="1">
        <v>247</v>
      </c>
      <c r="B267" s="1" t="s">
        <v>1575</v>
      </c>
      <c r="C267" s="91">
        <v>10014038</v>
      </c>
      <c r="D267" s="92" t="s">
        <v>55</v>
      </c>
      <c r="E267" s="218" t="s">
        <v>1850</v>
      </c>
      <c r="F267" s="91" t="s">
        <v>57</v>
      </c>
      <c r="G267" s="91">
        <v>13</v>
      </c>
      <c r="H267" s="236">
        <v>432</v>
      </c>
      <c r="I267" s="237">
        <v>5616</v>
      </c>
      <c r="J267" s="238">
        <f t="shared" si="6"/>
        <v>1123.2</v>
      </c>
      <c r="K267" s="238">
        <f t="shared" si="7"/>
        <v>6739.2</v>
      </c>
      <c r="L267" s="1" t="s">
        <v>8</v>
      </c>
    </row>
    <row r="268" spans="1:12" s="6" customFormat="1" ht="30" customHeight="1">
      <c r="A268" s="1">
        <v>248</v>
      </c>
      <c r="B268" s="1" t="s">
        <v>1576</v>
      </c>
      <c r="C268" s="91">
        <v>10014042</v>
      </c>
      <c r="D268" s="92" t="s">
        <v>55</v>
      </c>
      <c r="E268" s="218" t="s">
        <v>1851</v>
      </c>
      <c r="F268" s="91" t="s">
        <v>57</v>
      </c>
      <c r="G268" s="91">
        <v>45</v>
      </c>
      <c r="H268" s="236">
        <v>404</v>
      </c>
      <c r="I268" s="237">
        <v>18180</v>
      </c>
      <c r="J268" s="238">
        <f t="shared" si="6"/>
        <v>3636</v>
      </c>
      <c r="K268" s="238">
        <f t="shared" si="7"/>
        <v>21816</v>
      </c>
      <c r="L268" s="1" t="s">
        <v>8</v>
      </c>
    </row>
    <row r="269" spans="1:12" s="6" customFormat="1" ht="30" customHeight="1">
      <c r="A269" s="1">
        <v>249</v>
      </c>
      <c r="B269" s="1" t="s">
        <v>1577</v>
      </c>
      <c r="C269" s="91">
        <v>10014046</v>
      </c>
      <c r="D269" s="92" t="s">
        <v>55</v>
      </c>
      <c r="E269" s="218" t="s">
        <v>1852</v>
      </c>
      <c r="F269" s="91" t="s">
        <v>57</v>
      </c>
      <c r="G269" s="91">
        <v>11</v>
      </c>
      <c r="H269" s="236">
        <v>567</v>
      </c>
      <c r="I269" s="237">
        <v>6237</v>
      </c>
      <c r="J269" s="238">
        <f t="shared" si="6"/>
        <v>1247.4000000000001</v>
      </c>
      <c r="K269" s="238">
        <f t="shared" si="7"/>
        <v>7484.4</v>
      </c>
      <c r="L269" s="1" t="s">
        <v>8</v>
      </c>
    </row>
    <row r="270" spans="1:12" s="6" customFormat="1" ht="30" customHeight="1">
      <c r="A270" s="1">
        <v>250</v>
      </c>
      <c r="B270" s="1" t="s">
        <v>1578</v>
      </c>
      <c r="C270" s="91">
        <v>10014059</v>
      </c>
      <c r="D270" s="92" t="s">
        <v>55</v>
      </c>
      <c r="E270" s="218" t="s">
        <v>1853</v>
      </c>
      <c r="F270" s="91" t="s">
        <v>57</v>
      </c>
      <c r="G270" s="91">
        <v>9</v>
      </c>
      <c r="H270" s="236">
        <v>56</v>
      </c>
      <c r="I270" s="237">
        <v>504</v>
      </c>
      <c r="J270" s="238">
        <f t="shared" si="6"/>
        <v>100.8</v>
      </c>
      <c r="K270" s="238">
        <f t="shared" si="7"/>
        <v>604.79999999999995</v>
      </c>
      <c r="L270" s="1" t="s">
        <v>8</v>
      </c>
    </row>
    <row r="271" spans="1:12" s="6" customFormat="1" ht="30" customHeight="1">
      <c r="A271" s="1">
        <v>251</v>
      </c>
      <c r="B271" s="1" t="s">
        <v>1579</v>
      </c>
      <c r="C271" s="91">
        <v>10014067</v>
      </c>
      <c r="D271" s="92" t="s">
        <v>55</v>
      </c>
      <c r="E271" s="218" t="s">
        <v>1854</v>
      </c>
      <c r="F271" s="91" t="s">
        <v>57</v>
      </c>
      <c r="G271" s="91">
        <v>12</v>
      </c>
      <c r="H271" s="236">
        <v>12090</v>
      </c>
      <c r="I271" s="237">
        <v>145080</v>
      </c>
      <c r="J271" s="238">
        <f t="shared" si="6"/>
        <v>29016</v>
      </c>
      <c r="K271" s="238">
        <f t="shared" si="7"/>
        <v>174096</v>
      </c>
      <c r="L271" s="1" t="s">
        <v>8</v>
      </c>
    </row>
    <row r="272" spans="1:12" s="6" customFormat="1" ht="30" customHeight="1">
      <c r="A272" s="1">
        <v>252</v>
      </c>
      <c r="B272" s="1" t="s">
        <v>1580</v>
      </c>
      <c r="C272" s="91">
        <v>10014075</v>
      </c>
      <c r="D272" s="92" t="s">
        <v>55</v>
      </c>
      <c r="E272" s="218" t="s">
        <v>1855</v>
      </c>
      <c r="F272" s="91" t="s">
        <v>57</v>
      </c>
      <c r="G272" s="91">
        <v>14</v>
      </c>
      <c r="H272" s="236">
        <v>573</v>
      </c>
      <c r="I272" s="237">
        <v>8022</v>
      </c>
      <c r="J272" s="238">
        <f t="shared" si="6"/>
        <v>1604.4</v>
      </c>
      <c r="K272" s="238">
        <f t="shared" si="7"/>
        <v>9626.4</v>
      </c>
      <c r="L272" s="1" t="s">
        <v>8</v>
      </c>
    </row>
    <row r="273" spans="1:12" s="6" customFormat="1" ht="30" customHeight="1">
      <c r="A273" s="1">
        <v>253</v>
      </c>
      <c r="B273" s="1" t="s">
        <v>1581</v>
      </c>
      <c r="C273" s="91">
        <v>10014078</v>
      </c>
      <c r="D273" s="92" t="s">
        <v>55</v>
      </c>
      <c r="E273" s="218" t="s">
        <v>1856</v>
      </c>
      <c r="F273" s="91" t="s">
        <v>57</v>
      </c>
      <c r="G273" s="91">
        <v>40</v>
      </c>
      <c r="H273" s="236">
        <v>563</v>
      </c>
      <c r="I273" s="237">
        <v>22520</v>
      </c>
      <c r="J273" s="238">
        <f t="shared" si="6"/>
        <v>4504</v>
      </c>
      <c r="K273" s="238">
        <f t="shared" si="7"/>
        <v>27024</v>
      </c>
      <c r="L273" s="1" t="s">
        <v>8</v>
      </c>
    </row>
    <row r="274" spans="1:12" s="6" customFormat="1" ht="30" customHeight="1">
      <c r="A274" s="1">
        <v>254</v>
      </c>
      <c r="B274" s="1" t="s">
        <v>1582</v>
      </c>
      <c r="C274" s="91">
        <v>10014081</v>
      </c>
      <c r="D274" s="92" t="s">
        <v>55</v>
      </c>
      <c r="E274" s="218" t="s">
        <v>1857</v>
      </c>
      <c r="F274" s="91" t="s">
        <v>57</v>
      </c>
      <c r="G274" s="91">
        <v>37</v>
      </c>
      <c r="H274" s="236">
        <v>565</v>
      </c>
      <c r="I274" s="237">
        <v>20905</v>
      </c>
      <c r="J274" s="238">
        <f t="shared" si="6"/>
        <v>4181</v>
      </c>
      <c r="K274" s="238">
        <f t="shared" si="7"/>
        <v>25086</v>
      </c>
      <c r="L274" s="1" t="s">
        <v>8</v>
      </c>
    </row>
    <row r="275" spans="1:12" s="6" customFormat="1" ht="30" customHeight="1">
      <c r="A275" s="1">
        <v>255</v>
      </c>
      <c r="B275" s="1" t="s">
        <v>1583</v>
      </c>
      <c r="C275" s="91">
        <v>10014089</v>
      </c>
      <c r="D275" s="92" t="s">
        <v>55</v>
      </c>
      <c r="E275" s="218" t="s">
        <v>1858</v>
      </c>
      <c r="F275" s="91" t="s">
        <v>57</v>
      </c>
      <c r="G275" s="91">
        <v>49</v>
      </c>
      <c r="H275" s="236">
        <v>459</v>
      </c>
      <c r="I275" s="237">
        <v>22491</v>
      </c>
      <c r="J275" s="238">
        <f t="shared" si="6"/>
        <v>4498.2</v>
      </c>
      <c r="K275" s="238">
        <f t="shared" si="7"/>
        <v>26989.200000000001</v>
      </c>
      <c r="L275" s="1" t="s">
        <v>8</v>
      </c>
    </row>
    <row r="276" spans="1:12" s="6" customFormat="1" ht="30" customHeight="1">
      <c r="A276" s="1">
        <v>256</v>
      </c>
      <c r="B276" s="1" t="s">
        <v>1584</v>
      </c>
      <c r="C276" s="91">
        <v>10014092</v>
      </c>
      <c r="D276" s="92" t="s">
        <v>55</v>
      </c>
      <c r="E276" s="218" t="s">
        <v>1859</v>
      </c>
      <c r="F276" s="91" t="s">
        <v>57</v>
      </c>
      <c r="G276" s="91">
        <v>15</v>
      </c>
      <c r="H276" s="236">
        <v>340</v>
      </c>
      <c r="I276" s="237">
        <v>5100</v>
      </c>
      <c r="J276" s="238">
        <f t="shared" si="6"/>
        <v>1020</v>
      </c>
      <c r="K276" s="238">
        <f t="shared" si="7"/>
        <v>6120</v>
      </c>
      <c r="L276" s="1" t="s">
        <v>8</v>
      </c>
    </row>
    <row r="277" spans="1:12" s="6" customFormat="1" ht="30" customHeight="1">
      <c r="A277" s="1">
        <v>257</v>
      </c>
      <c r="B277" s="1" t="s">
        <v>1585</v>
      </c>
      <c r="C277" s="91">
        <v>10014096</v>
      </c>
      <c r="D277" s="92" t="s">
        <v>55</v>
      </c>
      <c r="E277" s="218" t="s">
        <v>1860</v>
      </c>
      <c r="F277" s="91" t="s">
        <v>57</v>
      </c>
      <c r="G277" s="91">
        <v>21</v>
      </c>
      <c r="H277" s="236">
        <v>571</v>
      </c>
      <c r="I277" s="237">
        <v>11991</v>
      </c>
      <c r="J277" s="238">
        <f t="shared" si="6"/>
        <v>2398.1999999999998</v>
      </c>
      <c r="K277" s="238">
        <f t="shared" si="7"/>
        <v>14389.2</v>
      </c>
      <c r="L277" s="1" t="s">
        <v>8</v>
      </c>
    </row>
    <row r="278" spans="1:12" s="6" customFormat="1" ht="30" customHeight="1">
      <c r="A278" s="1">
        <v>258</v>
      </c>
      <c r="B278" s="1" t="s">
        <v>1586</v>
      </c>
      <c r="C278" s="91">
        <v>10014100</v>
      </c>
      <c r="D278" s="92" t="s">
        <v>55</v>
      </c>
      <c r="E278" s="218" t="s">
        <v>1861</v>
      </c>
      <c r="F278" s="91" t="s">
        <v>57</v>
      </c>
      <c r="G278" s="91">
        <v>2</v>
      </c>
      <c r="H278" s="236">
        <v>643</v>
      </c>
      <c r="I278" s="237">
        <v>1286</v>
      </c>
      <c r="J278" s="238">
        <f t="shared" ref="J278:J297" si="8">ROUND(I278*0.2,2)</f>
        <v>257.2</v>
      </c>
      <c r="K278" s="238">
        <f t="shared" ref="K278:K297" si="9">ROUND(I278*1.2,2)</f>
        <v>1543.2</v>
      </c>
      <c r="L278" s="1" t="s">
        <v>8</v>
      </c>
    </row>
    <row r="279" spans="1:12" s="6" customFormat="1" ht="30" customHeight="1">
      <c r="A279" s="1">
        <v>259</v>
      </c>
      <c r="B279" s="1" t="s">
        <v>1587</v>
      </c>
      <c r="C279" s="91">
        <v>10014104</v>
      </c>
      <c r="D279" s="92" t="s">
        <v>55</v>
      </c>
      <c r="E279" s="218" t="s">
        <v>113</v>
      </c>
      <c r="F279" s="91" t="s">
        <v>57</v>
      </c>
      <c r="G279" s="91">
        <v>37</v>
      </c>
      <c r="H279" s="236">
        <v>303</v>
      </c>
      <c r="I279" s="237">
        <v>11211</v>
      </c>
      <c r="J279" s="238">
        <f t="shared" si="8"/>
        <v>2242.1999999999998</v>
      </c>
      <c r="K279" s="238">
        <f t="shared" si="9"/>
        <v>13453.2</v>
      </c>
      <c r="L279" s="1" t="s">
        <v>8</v>
      </c>
    </row>
    <row r="280" spans="1:12" s="6" customFormat="1" ht="30" customHeight="1">
      <c r="A280" s="1">
        <v>260</v>
      </c>
      <c r="B280" s="1" t="s">
        <v>1588</v>
      </c>
      <c r="C280" s="91">
        <v>10014107</v>
      </c>
      <c r="D280" s="92" t="s">
        <v>55</v>
      </c>
      <c r="E280" s="218" t="s">
        <v>1862</v>
      </c>
      <c r="F280" s="91" t="s">
        <v>57</v>
      </c>
      <c r="G280" s="91">
        <v>46</v>
      </c>
      <c r="H280" s="236">
        <v>80</v>
      </c>
      <c r="I280" s="237">
        <v>3680</v>
      </c>
      <c r="J280" s="238">
        <f t="shared" si="8"/>
        <v>736</v>
      </c>
      <c r="K280" s="238">
        <f t="shared" si="9"/>
        <v>4416</v>
      </c>
      <c r="L280" s="1" t="s">
        <v>8</v>
      </c>
    </row>
    <row r="281" spans="1:12" s="6" customFormat="1" ht="30" customHeight="1">
      <c r="A281" s="1">
        <v>261</v>
      </c>
      <c r="B281" s="1" t="s">
        <v>1589</v>
      </c>
      <c r="C281" s="91">
        <v>10014110</v>
      </c>
      <c r="D281" s="92" t="s">
        <v>55</v>
      </c>
      <c r="E281" s="218" t="s">
        <v>114</v>
      </c>
      <c r="F281" s="91" t="s">
        <v>57</v>
      </c>
      <c r="G281" s="91">
        <v>59</v>
      </c>
      <c r="H281" s="236">
        <v>100</v>
      </c>
      <c r="I281" s="237">
        <v>5900</v>
      </c>
      <c r="J281" s="238">
        <f t="shared" si="8"/>
        <v>1180</v>
      </c>
      <c r="K281" s="238">
        <f t="shared" si="9"/>
        <v>7080</v>
      </c>
      <c r="L281" s="1" t="s">
        <v>8</v>
      </c>
    </row>
    <row r="282" spans="1:12" s="6" customFormat="1" ht="30" customHeight="1">
      <c r="A282" s="1">
        <v>262</v>
      </c>
      <c r="B282" s="1" t="s">
        <v>1590</v>
      </c>
      <c r="C282" s="91">
        <v>10014115</v>
      </c>
      <c r="D282" s="92" t="s">
        <v>55</v>
      </c>
      <c r="E282" s="218" t="s">
        <v>115</v>
      </c>
      <c r="F282" s="91" t="s">
        <v>57</v>
      </c>
      <c r="G282" s="91">
        <v>45</v>
      </c>
      <c r="H282" s="236">
        <v>404</v>
      </c>
      <c r="I282" s="237">
        <v>18180</v>
      </c>
      <c r="J282" s="238">
        <f t="shared" si="8"/>
        <v>3636</v>
      </c>
      <c r="K282" s="238">
        <f t="shared" si="9"/>
        <v>21816</v>
      </c>
      <c r="L282" s="1" t="s">
        <v>8</v>
      </c>
    </row>
    <row r="283" spans="1:12" s="6" customFormat="1" ht="30" customHeight="1">
      <c r="A283" s="1">
        <v>263</v>
      </c>
      <c r="B283" s="1" t="s">
        <v>1591</v>
      </c>
      <c r="C283" s="91">
        <v>10014119</v>
      </c>
      <c r="D283" s="92" t="s">
        <v>55</v>
      </c>
      <c r="E283" s="218" t="s">
        <v>1863</v>
      </c>
      <c r="F283" s="91" t="s">
        <v>57</v>
      </c>
      <c r="G283" s="91">
        <v>15</v>
      </c>
      <c r="H283" s="236">
        <v>567</v>
      </c>
      <c r="I283" s="237">
        <v>8505</v>
      </c>
      <c r="J283" s="238">
        <f t="shared" si="8"/>
        <v>1701</v>
      </c>
      <c r="K283" s="238">
        <f t="shared" si="9"/>
        <v>10206</v>
      </c>
      <c r="L283" s="1" t="s">
        <v>8</v>
      </c>
    </row>
    <row r="284" spans="1:12" s="6" customFormat="1" ht="30" customHeight="1">
      <c r="A284" s="1">
        <v>264</v>
      </c>
      <c r="B284" s="1" t="s">
        <v>1592</v>
      </c>
      <c r="C284" s="91">
        <v>10014123</v>
      </c>
      <c r="D284" s="92" t="s">
        <v>55</v>
      </c>
      <c r="E284" s="218" t="s">
        <v>1864</v>
      </c>
      <c r="F284" s="91" t="s">
        <v>57</v>
      </c>
      <c r="G284" s="91">
        <v>9</v>
      </c>
      <c r="H284" s="236">
        <v>70</v>
      </c>
      <c r="I284" s="237">
        <v>630</v>
      </c>
      <c r="J284" s="238">
        <f t="shared" si="8"/>
        <v>126</v>
      </c>
      <c r="K284" s="238">
        <f t="shared" si="9"/>
        <v>756</v>
      </c>
      <c r="L284" s="1" t="s">
        <v>8</v>
      </c>
    </row>
    <row r="285" spans="1:12" s="6" customFormat="1" ht="30" customHeight="1">
      <c r="A285" s="1">
        <v>265</v>
      </c>
      <c r="B285" s="1" t="s">
        <v>1593</v>
      </c>
      <c r="C285" s="91">
        <v>10014137</v>
      </c>
      <c r="D285" s="92" t="s">
        <v>55</v>
      </c>
      <c r="E285" s="218" t="s">
        <v>1865</v>
      </c>
      <c r="F285" s="91" t="s">
        <v>57</v>
      </c>
      <c r="G285" s="91">
        <v>34</v>
      </c>
      <c r="H285" s="236">
        <v>558</v>
      </c>
      <c r="I285" s="237">
        <v>18972</v>
      </c>
      <c r="J285" s="238">
        <f t="shared" si="8"/>
        <v>3794.4</v>
      </c>
      <c r="K285" s="238">
        <f t="shared" si="9"/>
        <v>22766.400000000001</v>
      </c>
      <c r="L285" s="1" t="s">
        <v>8</v>
      </c>
    </row>
    <row r="286" spans="1:12" s="6" customFormat="1" ht="30" customHeight="1">
      <c r="A286" s="1">
        <v>266</v>
      </c>
      <c r="B286" s="1" t="s">
        <v>1594</v>
      </c>
      <c r="C286" s="91">
        <v>10014148</v>
      </c>
      <c r="D286" s="92" t="s">
        <v>55</v>
      </c>
      <c r="E286" s="218" t="s">
        <v>116</v>
      </c>
      <c r="F286" s="91" t="s">
        <v>57</v>
      </c>
      <c r="G286" s="91">
        <v>14</v>
      </c>
      <c r="H286" s="236">
        <v>402</v>
      </c>
      <c r="I286" s="237">
        <v>5628</v>
      </c>
      <c r="J286" s="238">
        <f t="shared" si="8"/>
        <v>1125.5999999999999</v>
      </c>
      <c r="K286" s="238">
        <f t="shared" si="9"/>
        <v>6753.6</v>
      </c>
      <c r="L286" s="1" t="s">
        <v>8</v>
      </c>
    </row>
    <row r="287" spans="1:12" s="6" customFormat="1" ht="30" customHeight="1">
      <c r="A287" s="1">
        <v>267</v>
      </c>
      <c r="B287" s="1" t="s">
        <v>1595</v>
      </c>
      <c r="C287" s="91">
        <v>10014177</v>
      </c>
      <c r="D287" s="92" t="s">
        <v>55</v>
      </c>
      <c r="E287" s="218" t="s">
        <v>1866</v>
      </c>
      <c r="F287" s="91" t="s">
        <v>57</v>
      </c>
      <c r="G287" s="91">
        <v>27</v>
      </c>
      <c r="H287" s="236">
        <v>28</v>
      </c>
      <c r="I287" s="237">
        <v>756</v>
      </c>
      <c r="J287" s="238">
        <f t="shared" si="8"/>
        <v>151.19999999999999</v>
      </c>
      <c r="K287" s="238">
        <f t="shared" si="9"/>
        <v>907.2</v>
      </c>
      <c r="L287" s="1" t="s">
        <v>8</v>
      </c>
    </row>
    <row r="288" spans="1:12" s="6" customFormat="1" ht="30" customHeight="1">
      <c r="A288" s="1">
        <v>268</v>
      </c>
      <c r="B288" s="1" t="s">
        <v>1596</v>
      </c>
      <c r="C288" s="91">
        <v>10014188</v>
      </c>
      <c r="D288" s="92" t="s">
        <v>55</v>
      </c>
      <c r="E288" s="218" t="s">
        <v>117</v>
      </c>
      <c r="F288" s="91" t="s">
        <v>57</v>
      </c>
      <c r="G288" s="91">
        <v>20</v>
      </c>
      <c r="H288" s="236">
        <v>405</v>
      </c>
      <c r="I288" s="237">
        <v>8100</v>
      </c>
      <c r="J288" s="238">
        <f t="shared" si="8"/>
        <v>1620</v>
      </c>
      <c r="K288" s="238">
        <f t="shared" si="9"/>
        <v>9720</v>
      </c>
      <c r="L288" s="1" t="s">
        <v>8</v>
      </c>
    </row>
    <row r="289" spans="1:12" s="6" customFormat="1" ht="30" customHeight="1">
      <c r="A289" s="1">
        <v>269</v>
      </c>
      <c r="B289" s="1" t="s">
        <v>1597</v>
      </c>
      <c r="C289" s="91">
        <v>10014191</v>
      </c>
      <c r="D289" s="92" t="s">
        <v>55</v>
      </c>
      <c r="E289" s="218" t="s">
        <v>1867</v>
      </c>
      <c r="F289" s="91" t="s">
        <v>57</v>
      </c>
      <c r="G289" s="91">
        <v>10</v>
      </c>
      <c r="H289" s="236">
        <v>542</v>
      </c>
      <c r="I289" s="237">
        <v>5420</v>
      </c>
      <c r="J289" s="238">
        <f t="shared" si="8"/>
        <v>1084</v>
      </c>
      <c r="K289" s="238">
        <f t="shared" si="9"/>
        <v>6504</v>
      </c>
      <c r="L289" s="1" t="s">
        <v>8</v>
      </c>
    </row>
    <row r="290" spans="1:12" s="6" customFormat="1" ht="30" customHeight="1">
      <c r="A290" s="1">
        <v>270</v>
      </c>
      <c r="B290" s="1" t="s">
        <v>1598</v>
      </c>
      <c r="C290" s="91">
        <v>10014208</v>
      </c>
      <c r="D290" s="92" t="s">
        <v>55</v>
      </c>
      <c r="E290" s="218" t="s">
        <v>1868</v>
      </c>
      <c r="F290" s="91" t="s">
        <v>57</v>
      </c>
      <c r="G290" s="91">
        <v>6</v>
      </c>
      <c r="H290" s="236">
        <v>2649</v>
      </c>
      <c r="I290" s="237">
        <v>15894</v>
      </c>
      <c r="J290" s="238">
        <f t="shared" si="8"/>
        <v>3178.8</v>
      </c>
      <c r="K290" s="238">
        <f t="shared" si="9"/>
        <v>19072.8</v>
      </c>
      <c r="L290" s="1" t="s">
        <v>8</v>
      </c>
    </row>
    <row r="291" spans="1:12" s="6" customFormat="1" ht="30" customHeight="1">
      <c r="A291" s="1">
        <v>271</v>
      </c>
      <c r="B291" s="1" t="s">
        <v>1599</v>
      </c>
      <c r="C291" s="91">
        <v>10014223</v>
      </c>
      <c r="D291" s="92" t="s">
        <v>55</v>
      </c>
      <c r="E291" s="218" t="s">
        <v>1869</v>
      </c>
      <c r="F291" s="91" t="s">
        <v>57</v>
      </c>
      <c r="G291" s="91">
        <v>23</v>
      </c>
      <c r="H291" s="236">
        <v>548</v>
      </c>
      <c r="I291" s="237">
        <v>12604</v>
      </c>
      <c r="J291" s="238">
        <f t="shared" si="8"/>
        <v>2520.8000000000002</v>
      </c>
      <c r="K291" s="238">
        <f t="shared" si="9"/>
        <v>15124.8</v>
      </c>
      <c r="L291" s="1" t="s">
        <v>8</v>
      </c>
    </row>
    <row r="292" spans="1:12" s="6" customFormat="1" ht="30" customHeight="1">
      <c r="A292" s="1">
        <v>272</v>
      </c>
      <c r="B292" s="1" t="s">
        <v>1600</v>
      </c>
      <c r="C292" s="91">
        <v>10014227</v>
      </c>
      <c r="D292" s="92" t="s">
        <v>55</v>
      </c>
      <c r="E292" s="218" t="s">
        <v>1870</v>
      </c>
      <c r="F292" s="91" t="s">
        <v>57</v>
      </c>
      <c r="G292" s="91">
        <v>82</v>
      </c>
      <c r="H292" s="236">
        <v>156</v>
      </c>
      <c r="I292" s="237">
        <v>12792</v>
      </c>
      <c r="J292" s="238">
        <f t="shared" si="8"/>
        <v>2558.4</v>
      </c>
      <c r="K292" s="238">
        <f t="shared" si="9"/>
        <v>15350.4</v>
      </c>
      <c r="L292" s="1" t="s">
        <v>8</v>
      </c>
    </row>
    <row r="293" spans="1:12" s="6" customFormat="1" ht="30" customHeight="1">
      <c r="A293" s="1">
        <v>273</v>
      </c>
      <c r="B293" s="1" t="s">
        <v>1601</v>
      </c>
      <c r="C293" s="91">
        <v>10014342</v>
      </c>
      <c r="D293" s="92" t="s">
        <v>55</v>
      </c>
      <c r="E293" s="218" t="s">
        <v>1871</v>
      </c>
      <c r="F293" s="91" t="s">
        <v>57</v>
      </c>
      <c r="G293" s="91">
        <v>20</v>
      </c>
      <c r="H293" s="236">
        <v>533</v>
      </c>
      <c r="I293" s="237">
        <v>10660</v>
      </c>
      <c r="J293" s="238">
        <f t="shared" si="8"/>
        <v>2132</v>
      </c>
      <c r="K293" s="238">
        <f t="shared" si="9"/>
        <v>12792</v>
      </c>
      <c r="L293" s="1" t="s">
        <v>8</v>
      </c>
    </row>
    <row r="294" spans="1:12" s="6" customFormat="1" ht="30" customHeight="1">
      <c r="A294" s="1">
        <v>274</v>
      </c>
      <c r="B294" s="1" t="s">
        <v>1602</v>
      </c>
      <c r="C294" s="91">
        <v>10014361</v>
      </c>
      <c r="D294" s="92" t="s">
        <v>55</v>
      </c>
      <c r="E294" s="218" t="s">
        <v>1872</v>
      </c>
      <c r="F294" s="91" t="s">
        <v>57</v>
      </c>
      <c r="G294" s="91">
        <v>32</v>
      </c>
      <c r="H294" s="236">
        <v>263</v>
      </c>
      <c r="I294" s="237">
        <v>8416</v>
      </c>
      <c r="J294" s="238">
        <f t="shared" si="8"/>
        <v>1683.2</v>
      </c>
      <c r="K294" s="238">
        <f t="shared" si="9"/>
        <v>10099.200000000001</v>
      </c>
      <c r="L294" s="1" t="s">
        <v>8</v>
      </c>
    </row>
    <row r="295" spans="1:12" s="6" customFormat="1" ht="30" customHeight="1">
      <c r="A295" s="1">
        <v>275</v>
      </c>
      <c r="B295" s="1" t="s">
        <v>1603</v>
      </c>
      <c r="C295" s="91">
        <v>10014365</v>
      </c>
      <c r="D295" s="92" t="s">
        <v>55</v>
      </c>
      <c r="E295" s="218" t="s">
        <v>1873</v>
      </c>
      <c r="F295" s="91" t="s">
        <v>57</v>
      </c>
      <c r="G295" s="91">
        <v>10</v>
      </c>
      <c r="H295" s="236">
        <v>541</v>
      </c>
      <c r="I295" s="237">
        <v>5410</v>
      </c>
      <c r="J295" s="238">
        <f t="shared" si="8"/>
        <v>1082</v>
      </c>
      <c r="K295" s="238">
        <f t="shared" si="9"/>
        <v>6492</v>
      </c>
      <c r="L295" s="1" t="s">
        <v>8</v>
      </c>
    </row>
    <row r="296" spans="1:12" s="6" customFormat="1" ht="30" customHeight="1">
      <c r="A296" s="1">
        <v>276</v>
      </c>
      <c r="B296" s="1" t="s">
        <v>1604</v>
      </c>
      <c r="C296" s="91">
        <v>10014371</v>
      </c>
      <c r="D296" s="92" t="s">
        <v>55</v>
      </c>
      <c r="E296" s="218" t="s">
        <v>1874</v>
      </c>
      <c r="F296" s="91" t="s">
        <v>57</v>
      </c>
      <c r="G296" s="91">
        <v>10</v>
      </c>
      <c r="H296" s="236">
        <v>179</v>
      </c>
      <c r="I296" s="237">
        <v>1790</v>
      </c>
      <c r="J296" s="238">
        <f t="shared" si="8"/>
        <v>358</v>
      </c>
      <c r="K296" s="238">
        <f t="shared" si="9"/>
        <v>2148</v>
      </c>
      <c r="L296" s="1" t="s">
        <v>8</v>
      </c>
    </row>
    <row r="297" spans="1:12" s="6" customFormat="1" ht="30" customHeight="1">
      <c r="A297" s="1">
        <v>277</v>
      </c>
      <c r="B297" s="1" t="s">
        <v>1605</v>
      </c>
      <c r="C297" s="91">
        <v>10014375</v>
      </c>
      <c r="D297" s="92" t="s">
        <v>55</v>
      </c>
      <c r="E297" s="218" t="s">
        <v>1875</v>
      </c>
      <c r="F297" s="91" t="s">
        <v>57</v>
      </c>
      <c r="G297" s="91">
        <v>47</v>
      </c>
      <c r="H297" s="236">
        <v>313</v>
      </c>
      <c r="I297" s="237">
        <v>14711</v>
      </c>
      <c r="J297" s="238">
        <f t="shared" si="8"/>
        <v>2942.2</v>
      </c>
      <c r="K297" s="238">
        <f t="shared" si="9"/>
        <v>17653.2</v>
      </c>
      <c r="L297" s="1" t="s">
        <v>8</v>
      </c>
    </row>
    <row r="298" spans="1:12" s="6" customFormat="1" ht="20.100000000000001" customHeight="1">
      <c r="A298" s="96"/>
      <c r="B298" s="96"/>
      <c r="C298" s="96"/>
      <c r="D298" s="96"/>
      <c r="E298" s="97"/>
      <c r="F298" s="96"/>
      <c r="G298" s="96"/>
      <c r="H298" s="96"/>
      <c r="I298" s="98">
        <f>SUM(I21:I297)</f>
        <v>5497875</v>
      </c>
      <c r="J298" s="98">
        <f>SUM(J21:J297)</f>
        <v>1099574.9999999991</v>
      </c>
      <c r="K298" s="98">
        <f>SUM(K21:K297)</f>
        <v>6597450.0000000056</v>
      </c>
      <c r="L298" s="96"/>
    </row>
    <row r="300" spans="1:12" ht="18.75">
      <c r="A300" s="67" t="s">
        <v>34</v>
      </c>
      <c r="B300" s="220"/>
      <c r="C300" s="220"/>
      <c r="D300" s="127"/>
      <c r="E300" s="128"/>
      <c r="F300" s="128"/>
      <c r="G300" s="128"/>
      <c r="H300" s="129"/>
      <c r="I300" s="128"/>
      <c r="J300" s="67" t="s">
        <v>35</v>
      </c>
      <c r="K300" s="23"/>
    </row>
    <row r="301" spans="1:12" ht="18.75">
      <c r="A301" s="67" t="s">
        <v>36</v>
      </c>
      <c r="B301" s="67"/>
      <c r="C301" s="67"/>
      <c r="D301" s="127"/>
      <c r="E301" s="128"/>
      <c r="F301" s="128"/>
      <c r="G301" s="128"/>
      <c r="H301" s="129"/>
      <c r="I301" s="128"/>
      <c r="J301" s="204" t="s">
        <v>181</v>
      </c>
      <c r="K301" s="204"/>
    </row>
    <row r="302" spans="1:12" ht="18.75">
      <c r="A302" s="67" t="s">
        <v>37</v>
      </c>
      <c r="B302" s="67"/>
      <c r="C302" s="67"/>
      <c r="D302" s="127"/>
      <c r="E302" s="128"/>
      <c r="F302" s="128"/>
      <c r="G302" s="128"/>
      <c r="H302" s="129"/>
      <c r="I302" s="128"/>
      <c r="J302" s="204" t="s">
        <v>38</v>
      </c>
      <c r="K302" s="204"/>
    </row>
    <row r="303" spans="1:12" ht="18.75">
      <c r="A303" s="67" t="s">
        <v>39</v>
      </c>
      <c r="B303" s="23"/>
      <c r="C303" s="23"/>
      <c r="D303" s="127"/>
      <c r="E303" s="128"/>
      <c r="F303" s="128"/>
      <c r="G303" s="128"/>
      <c r="H303" s="129"/>
      <c r="I303" s="128"/>
      <c r="J303" s="118"/>
      <c r="K303" s="38"/>
    </row>
    <row r="304" spans="1:12" ht="10.5" customHeight="1">
      <c r="A304" s="23"/>
      <c r="B304" s="23"/>
      <c r="C304" s="23"/>
      <c r="D304" s="127"/>
      <c r="E304" s="128"/>
      <c r="F304" s="128"/>
      <c r="G304" s="128"/>
      <c r="H304" s="129"/>
      <c r="I304" s="128"/>
      <c r="J304" s="118"/>
      <c r="K304" s="23"/>
    </row>
    <row r="305" spans="1:12" ht="18.75">
      <c r="A305" s="67" t="s">
        <v>41</v>
      </c>
      <c r="B305" s="23"/>
      <c r="C305" s="23"/>
      <c r="D305" s="127"/>
      <c r="E305" s="128"/>
      <c r="F305" s="128"/>
      <c r="G305" s="128"/>
      <c r="H305" s="129"/>
      <c r="I305" s="128"/>
      <c r="J305" s="204" t="s">
        <v>182</v>
      </c>
      <c r="K305" s="204"/>
    </row>
    <row r="306" spans="1:12" ht="18.75">
      <c r="A306" s="364"/>
      <c r="B306" s="364"/>
      <c r="C306" s="364"/>
      <c r="D306" s="127"/>
      <c r="E306" s="128"/>
      <c r="F306" s="128"/>
      <c r="G306" s="128"/>
      <c r="H306" s="129"/>
      <c r="I306" s="128"/>
      <c r="J306" s="118"/>
      <c r="K306" s="118"/>
    </row>
    <row r="307" spans="1:12" ht="18.75">
      <c r="A307" s="67" t="s">
        <v>40</v>
      </c>
      <c r="B307" s="67"/>
      <c r="C307" s="255"/>
      <c r="D307" s="256"/>
      <c r="E307" s="257"/>
      <c r="F307" s="257"/>
      <c r="G307" s="257"/>
      <c r="H307" s="258"/>
      <c r="I307" s="257"/>
      <c r="J307" s="67" t="s">
        <v>40</v>
      </c>
      <c r="K307" s="67"/>
    </row>
    <row r="308" spans="1:12" ht="18.75">
      <c r="A308" s="128"/>
      <c r="B308" s="128"/>
      <c r="C308" s="128"/>
      <c r="D308" s="127"/>
      <c r="E308" s="128"/>
      <c r="F308" s="128"/>
      <c r="G308" s="128"/>
      <c r="H308" s="129"/>
      <c r="I308" s="128"/>
      <c r="J308" s="128"/>
      <c r="K308" s="128"/>
      <c r="L308" s="128"/>
    </row>
  </sheetData>
  <autoFilter ref="A20:L20" xr:uid="{00000000-0009-0000-0000-00000F000000}">
    <sortState xmlns:xlrd2="http://schemas.microsoft.com/office/spreadsheetml/2017/richdata2" ref="A21:L298">
      <sortCondition ref="C20"/>
    </sortState>
  </autoFilter>
  <customSheetViews>
    <customSheetView guid="{19774D5F-68EA-4399-BCA1-E2CE392B5002}" showPageBreaks="1" printArea="1" view="pageBreakPreview">
      <selection activeCell="N19" sqref="N19:O19"/>
      <colBreaks count="2" manualBreakCount="2">
        <brk id="14" max="144" man="1"/>
        <brk id="15" max="144" man="1"/>
      </colBreaks>
      <pageMargins left="0.70866141732283472" right="0.70866141732283472" top="0.74803149606299213" bottom="0.74803149606299213" header="0.31496062992125984" footer="0.31496062992125984"/>
      <pageSetup scale="48" orientation="portrait" r:id="rId1"/>
    </customSheetView>
    <customSheetView guid="{31AE1515-CC7D-4C1F-9174-673DDAC973ED}" showPageBreaks="1" printArea="1" view="pageBreakPreview" topLeftCell="A119">
      <selection activeCell="O139" sqref="O139"/>
      <colBreaks count="2" manualBreakCount="2">
        <brk id="16" max="144" man="1"/>
        <brk id="17" max="144" man="1"/>
      </colBreaks>
      <pageMargins left="0.70866141732283472" right="0.70866141732283472" top="0.74803149606299213" bottom="0.74803149606299213" header="0.31496062992125984" footer="0.31496062992125984"/>
      <pageSetup scale="58" orientation="landscape" r:id="rId2"/>
    </customSheetView>
  </customSheetViews>
  <mergeCells count="6">
    <mergeCell ref="A306:C306"/>
    <mergeCell ref="A4:L4"/>
    <mergeCell ref="A5:L5"/>
    <mergeCell ref="A14:L14"/>
    <mergeCell ref="A8:I8"/>
    <mergeCell ref="A10:I10"/>
  </mergeCells>
  <pageMargins left="0.70866141732283472" right="0.70866141732283472" top="0.74803149606299213" bottom="0.74803149606299213" header="0.31496062992125984" footer="0.31496062992125984"/>
  <pageSetup paperSize="9" scale="82" fitToHeight="0" orientation="landscape" r:id="rId3"/>
  <colBreaks count="1" manualBreakCount="1">
    <brk id="13" max="144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70C0"/>
    <pageSetUpPr fitToPage="1"/>
  </sheetPr>
  <dimension ref="A1:P49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3" customWidth="1"/>
    <col min="2" max="2" width="10.140625" style="3" customWidth="1"/>
    <col min="3" max="3" width="12.140625" style="3" customWidth="1"/>
    <col min="4" max="4" width="7.5703125" style="3" customWidth="1"/>
    <col min="5" max="5" width="40.28515625" style="5" customWidth="1"/>
    <col min="6" max="6" width="8" style="3" customWidth="1"/>
    <col min="7" max="7" width="9.5703125" style="3" customWidth="1"/>
    <col min="8" max="8" width="15.5703125" style="3" customWidth="1"/>
    <col min="9" max="9" width="15.5703125" style="11" customWidth="1"/>
    <col min="10" max="11" width="15.5703125" style="3" customWidth="1"/>
    <col min="12" max="12" width="21.42578125" style="3" customWidth="1"/>
    <col min="13" max="16384" width="9.140625" style="3"/>
  </cols>
  <sheetData>
    <row r="1" spans="1:12" ht="17.2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44</v>
      </c>
      <c r="K1" s="25"/>
      <c r="L1" s="24"/>
    </row>
    <row r="2" spans="1:12" ht="17.2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12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25"/>
      <c r="L3" s="20"/>
    </row>
    <row r="4" spans="1:12" ht="18.75">
      <c r="A4" s="365" t="s">
        <v>16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.75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1.25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18" t="s">
        <v>177</v>
      </c>
      <c r="B7" s="115"/>
      <c r="C7" s="115"/>
      <c r="D7" s="115"/>
      <c r="E7" s="115"/>
      <c r="F7" s="115"/>
      <c r="G7" s="115"/>
      <c r="H7" s="115"/>
      <c r="I7" s="116"/>
      <c r="J7" s="20"/>
      <c r="K7" s="20"/>
      <c r="L7" s="20"/>
    </row>
    <row r="8" spans="1:12" ht="15.75">
      <c r="A8" s="367" t="s">
        <v>178</v>
      </c>
      <c r="B8" s="367"/>
      <c r="C8" s="367"/>
      <c r="D8" s="367"/>
      <c r="E8" s="367"/>
      <c r="F8" s="367"/>
      <c r="G8" s="367"/>
      <c r="H8" s="367"/>
      <c r="I8" s="367"/>
      <c r="J8" s="20"/>
      <c r="K8" s="20"/>
      <c r="L8" s="20"/>
    </row>
    <row r="9" spans="1:12" ht="15.75">
      <c r="A9" s="18" t="s">
        <v>179</v>
      </c>
      <c r="B9" s="18"/>
      <c r="C9" s="18"/>
      <c r="D9" s="18"/>
      <c r="E9" s="18"/>
      <c r="F9" s="18"/>
      <c r="G9" s="18"/>
      <c r="H9" s="18"/>
      <c r="I9" s="116"/>
      <c r="J9" s="20"/>
      <c r="K9" s="20"/>
      <c r="L9" s="20"/>
    </row>
    <row r="10" spans="1:12" ht="15.75">
      <c r="A10" s="367" t="s">
        <v>180</v>
      </c>
      <c r="B10" s="367"/>
      <c r="C10" s="367"/>
      <c r="D10" s="367"/>
      <c r="E10" s="367"/>
      <c r="F10" s="367"/>
      <c r="G10" s="367"/>
      <c r="H10" s="367"/>
      <c r="I10" s="367"/>
      <c r="J10" s="20"/>
      <c r="K10" s="20"/>
      <c r="L10" s="20"/>
    </row>
    <row r="11" spans="1:12" ht="15.7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29"/>
      <c r="L11" s="20"/>
    </row>
    <row r="12" spans="1:12" ht="15.75">
      <c r="A12" s="7" t="s">
        <v>30</v>
      </c>
      <c r="B12" s="88"/>
      <c r="C12" s="88"/>
      <c r="D12" s="88"/>
      <c r="E12" s="88"/>
      <c r="F12" s="88"/>
      <c r="G12" s="88"/>
      <c r="H12" s="88"/>
      <c r="I12" s="88"/>
      <c r="J12" s="88"/>
      <c r="K12" s="29"/>
      <c r="L12" s="20"/>
    </row>
    <row r="13" spans="1:12" ht="15.75">
      <c r="A13" s="7" t="s">
        <v>31</v>
      </c>
      <c r="B13" s="88"/>
      <c r="C13" s="88"/>
      <c r="D13" s="88"/>
      <c r="E13" s="88"/>
      <c r="F13" s="88"/>
      <c r="G13" s="88"/>
      <c r="H13" s="88"/>
      <c r="I13" s="88"/>
      <c r="J13" s="88"/>
      <c r="K13" s="30"/>
      <c r="L13" s="7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8.25" customHeight="1">
      <c r="A16" s="16"/>
      <c r="B16" s="16"/>
      <c r="C16" s="16"/>
      <c r="D16" s="16"/>
      <c r="E16" s="17"/>
      <c r="F16" s="16"/>
      <c r="G16" s="18"/>
      <c r="H16" s="21"/>
      <c r="I16" s="19"/>
      <c r="J16" s="21"/>
      <c r="K16" s="16"/>
      <c r="L16" s="16"/>
    </row>
    <row r="17" spans="1:16" ht="7.5" customHeight="1">
      <c r="A17" s="7"/>
      <c r="B17" s="7"/>
      <c r="C17" s="7"/>
      <c r="D17" s="7"/>
      <c r="E17" s="88"/>
      <c r="F17" s="7"/>
      <c r="G17" s="7"/>
      <c r="H17" s="8"/>
      <c r="I17" s="13"/>
      <c r="J17" s="9"/>
      <c r="K17" s="9"/>
      <c r="L17" s="7"/>
    </row>
    <row r="18" spans="1:16" ht="63">
      <c r="A18" s="10" t="s">
        <v>0</v>
      </c>
      <c r="B18" s="14" t="s">
        <v>9</v>
      </c>
      <c r="C18" s="14" t="s">
        <v>10</v>
      </c>
      <c r="D18" s="14" t="s">
        <v>11</v>
      </c>
      <c r="E18" s="14" t="s">
        <v>1</v>
      </c>
      <c r="F18" s="14" t="s">
        <v>12</v>
      </c>
      <c r="G18" s="14" t="s">
        <v>2</v>
      </c>
      <c r="H18" s="2" t="s">
        <v>7</v>
      </c>
      <c r="I18" s="2" t="s">
        <v>186</v>
      </c>
      <c r="J18" s="2" t="s">
        <v>696</v>
      </c>
      <c r="K18" s="2" t="s">
        <v>185</v>
      </c>
      <c r="L18" s="10" t="s">
        <v>3</v>
      </c>
    </row>
    <row r="19" spans="1:16" ht="15.75">
      <c r="A19" s="10">
        <v>1</v>
      </c>
      <c r="B19" s="10">
        <v>2</v>
      </c>
      <c r="C19" s="10">
        <v>3</v>
      </c>
      <c r="D19" s="10">
        <v>4</v>
      </c>
      <c r="E19" s="10">
        <v>5</v>
      </c>
      <c r="F19" s="10">
        <v>6</v>
      </c>
      <c r="G19" s="10">
        <v>7</v>
      </c>
      <c r="H19" s="10">
        <v>8</v>
      </c>
      <c r="I19" s="10">
        <v>9</v>
      </c>
      <c r="J19" s="10">
        <v>10</v>
      </c>
      <c r="K19" s="10">
        <v>11</v>
      </c>
      <c r="L19" s="10">
        <v>12</v>
      </c>
    </row>
    <row r="20" spans="1:16" s="6" customFormat="1" ht="30" customHeight="1">
      <c r="A20" s="1">
        <v>1</v>
      </c>
      <c r="B20" s="221" t="s">
        <v>1896</v>
      </c>
      <c r="C20" s="221">
        <v>10020448</v>
      </c>
      <c r="D20" s="222" t="s">
        <v>55</v>
      </c>
      <c r="E20" s="223" t="s">
        <v>1878</v>
      </c>
      <c r="F20" s="221" t="s">
        <v>57</v>
      </c>
      <c r="G20" s="224">
        <v>23</v>
      </c>
      <c r="H20" s="225">
        <v>96</v>
      </c>
      <c r="I20" s="226">
        <v>2208</v>
      </c>
      <c r="J20" s="226">
        <f t="shared" ref="J20:J37" si="0">ROUND(I20*0.2,2)</f>
        <v>441.6</v>
      </c>
      <c r="K20" s="226">
        <f t="shared" ref="K20:K37" si="1">I20*1.2</f>
        <v>2649.6</v>
      </c>
      <c r="L20" s="227" t="s">
        <v>8</v>
      </c>
      <c r="M20" s="77"/>
      <c r="N20" s="77"/>
      <c r="O20" s="77"/>
      <c r="P20" s="77"/>
    </row>
    <row r="21" spans="1:16" s="6" customFormat="1" ht="30" customHeight="1">
      <c r="A21" s="1">
        <v>2</v>
      </c>
      <c r="B21" s="228" t="s">
        <v>1897</v>
      </c>
      <c r="C21" s="228">
        <v>10006019</v>
      </c>
      <c r="D21" s="228" t="s">
        <v>55</v>
      </c>
      <c r="E21" s="229" t="s">
        <v>1879</v>
      </c>
      <c r="F21" s="228" t="s">
        <v>57</v>
      </c>
      <c r="G21" s="230">
        <v>79</v>
      </c>
      <c r="H21" s="225">
        <v>12</v>
      </c>
      <c r="I21" s="226">
        <v>948</v>
      </c>
      <c r="J21" s="226">
        <f t="shared" si="0"/>
        <v>189.6</v>
      </c>
      <c r="K21" s="226">
        <f t="shared" si="1"/>
        <v>1137.5999999999999</v>
      </c>
      <c r="L21" s="227" t="s">
        <v>8</v>
      </c>
    </row>
    <row r="22" spans="1:16" s="6" customFormat="1" ht="30" customHeight="1">
      <c r="A22" s="1">
        <v>3</v>
      </c>
      <c r="B22" s="228" t="s">
        <v>1898</v>
      </c>
      <c r="C22" s="228">
        <v>10007761</v>
      </c>
      <c r="D22" s="228" t="s">
        <v>55</v>
      </c>
      <c r="E22" s="229" t="s">
        <v>1880</v>
      </c>
      <c r="F22" s="228" t="s">
        <v>57</v>
      </c>
      <c r="G22" s="230">
        <v>36</v>
      </c>
      <c r="H22" s="225">
        <v>75</v>
      </c>
      <c r="I22" s="226">
        <v>2700</v>
      </c>
      <c r="J22" s="226">
        <f t="shared" si="0"/>
        <v>540</v>
      </c>
      <c r="K22" s="226">
        <f t="shared" si="1"/>
        <v>3240</v>
      </c>
      <c r="L22" s="227" t="s">
        <v>8</v>
      </c>
      <c r="M22" s="77"/>
      <c r="N22" s="77"/>
      <c r="O22" s="77"/>
      <c r="P22" s="77"/>
    </row>
    <row r="23" spans="1:16" s="6" customFormat="1" ht="30" customHeight="1">
      <c r="A23" s="1">
        <v>4</v>
      </c>
      <c r="B23" s="228" t="s">
        <v>1899</v>
      </c>
      <c r="C23" s="228">
        <v>10009280</v>
      </c>
      <c r="D23" s="228" t="s">
        <v>55</v>
      </c>
      <c r="E23" s="229" t="s">
        <v>1881</v>
      </c>
      <c r="F23" s="228" t="s">
        <v>57</v>
      </c>
      <c r="G23" s="230">
        <v>8</v>
      </c>
      <c r="H23" s="225">
        <v>29</v>
      </c>
      <c r="I23" s="226">
        <v>232</v>
      </c>
      <c r="J23" s="226">
        <f t="shared" si="0"/>
        <v>46.4</v>
      </c>
      <c r="K23" s="226">
        <f t="shared" si="1"/>
        <v>278.39999999999998</v>
      </c>
      <c r="L23" s="227" t="s">
        <v>8</v>
      </c>
    </row>
    <row r="24" spans="1:16" s="6" customFormat="1" ht="30" customHeight="1">
      <c r="A24" s="1">
        <v>5</v>
      </c>
      <c r="B24" s="228" t="s">
        <v>1900</v>
      </c>
      <c r="C24" s="228">
        <v>10009292</v>
      </c>
      <c r="D24" s="228" t="s">
        <v>55</v>
      </c>
      <c r="E24" s="229" t="s">
        <v>1882</v>
      </c>
      <c r="F24" s="228" t="s">
        <v>57</v>
      </c>
      <c r="G24" s="230">
        <v>9</v>
      </c>
      <c r="H24" s="225">
        <v>26</v>
      </c>
      <c r="I24" s="226">
        <v>234</v>
      </c>
      <c r="J24" s="226">
        <f t="shared" si="0"/>
        <v>46.8</v>
      </c>
      <c r="K24" s="226">
        <f t="shared" si="1"/>
        <v>280.8</v>
      </c>
      <c r="L24" s="227" t="s">
        <v>8</v>
      </c>
      <c r="M24" s="77"/>
      <c r="N24" s="77"/>
      <c r="O24" s="77"/>
      <c r="P24" s="77"/>
    </row>
    <row r="25" spans="1:16" s="6" customFormat="1" ht="30" customHeight="1">
      <c r="A25" s="1">
        <v>6</v>
      </c>
      <c r="B25" s="228" t="s">
        <v>1901</v>
      </c>
      <c r="C25" s="228">
        <v>10009298</v>
      </c>
      <c r="D25" s="228" t="s">
        <v>55</v>
      </c>
      <c r="E25" s="229" t="s">
        <v>1883</v>
      </c>
      <c r="F25" s="228" t="s">
        <v>57</v>
      </c>
      <c r="G25" s="230">
        <v>12</v>
      </c>
      <c r="H25" s="225">
        <v>23</v>
      </c>
      <c r="I25" s="226">
        <v>276</v>
      </c>
      <c r="J25" s="226">
        <f t="shared" si="0"/>
        <v>55.2</v>
      </c>
      <c r="K25" s="226">
        <f t="shared" si="1"/>
        <v>331.2</v>
      </c>
      <c r="L25" s="227" t="s">
        <v>8</v>
      </c>
    </row>
    <row r="26" spans="1:16" s="6" customFormat="1" ht="30" customHeight="1">
      <c r="A26" s="1">
        <v>7</v>
      </c>
      <c r="B26" s="228" t="s">
        <v>1902</v>
      </c>
      <c r="C26" s="228">
        <v>10022971</v>
      </c>
      <c r="D26" s="228" t="s">
        <v>55</v>
      </c>
      <c r="E26" s="229" t="s">
        <v>1884</v>
      </c>
      <c r="F26" s="228" t="s">
        <v>57</v>
      </c>
      <c r="G26" s="230">
        <v>15</v>
      </c>
      <c r="H26" s="225">
        <v>22</v>
      </c>
      <c r="I26" s="226">
        <v>330</v>
      </c>
      <c r="J26" s="226">
        <f t="shared" si="0"/>
        <v>66</v>
      </c>
      <c r="K26" s="226">
        <f t="shared" si="1"/>
        <v>396</v>
      </c>
      <c r="L26" s="227" t="s">
        <v>8</v>
      </c>
      <c r="M26" s="77"/>
      <c r="N26" s="77"/>
      <c r="O26" s="77"/>
      <c r="P26" s="77"/>
    </row>
    <row r="27" spans="1:16" s="6" customFormat="1" ht="30" customHeight="1">
      <c r="A27" s="1">
        <v>8</v>
      </c>
      <c r="B27" s="228" t="s">
        <v>1903</v>
      </c>
      <c r="C27" s="228">
        <v>10022975</v>
      </c>
      <c r="D27" s="228" t="s">
        <v>55</v>
      </c>
      <c r="E27" s="229" t="s">
        <v>1885</v>
      </c>
      <c r="F27" s="228" t="s">
        <v>57</v>
      </c>
      <c r="G27" s="230">
        <v>24</v>
      </c>
      <c r="H27" s="225">
        <v>19</v>
      </c>
      <c r="I27" s="226">
        <v>456</v>
      </c>
      <c r="J27" s="226">
        <f t="shared" si="0"/>
        <v>91.2</v>
      </c>
      <c r="K27" s="226">
        <f t="shared" si="1"/>
        <v>547.19999999999993</v>
      </c>
      <c r="L27" s="227" t="s">
        <v>8</v>
      </c>
    </row>
    <row r="28" spans="1:16" s="6" customFormat="1" ht="30" customHeight="1">
      <c r="A28" s="1">
        <v>9</v>
      </c>
      <c r="B28" s="228" t="s">
        <v>1904</v>
      </c>
      <c r="C28" s="228">
        <v>10023313</v>
      </c>
      <c r="D28" s="228" t="s">
        <v>55</v>
      </c>
      <c r="E28" s="229" t="s">
        <v>1886</v>
      </c>
      <c r="F28" s="228" t="s">
        <v>57</v>
      </c>
      <c r="G28" s="230">
        <v>5</v>
      </c>
      <c r="H28" s="225">
        <v>30</v>
      </c>
      <c r="I28" s="226">
        <v>150</v>
      </c>
      <c r="J28" s="226">
        <f t="shared" si="0"/>
        <v>30</v>
      </c>
      <c r="K28" s="226">
        <f t="shared" si="1"/>
        <v>180</v>
      </c>
      <c r="L28" s="227" t="s">
        <v>8</v>
      </c>
    </row>
    <row r="29" spans="1:16" s="6" customFormat="1" ht="30" customHeight="1">
      <c r="A29" s="1">
        <v>10</v>
      </c>
      <c r="B29" s="228" t="s">
        <v>1905</v>
      </c>
      <c r="C29" s="228">
        <v>10023321</v>
      </c>
      <c r="D29" s="228" t="s">
        <v>55</v>
      </c>
      <c r="E29" s="229" t="s">
        <v>1887</v>
      </c>
      <c r="F29" s="228" t="s">
        <v>57</v>
      </c>
      <c r="G29" s="230">
        <v>21</v>
      </c>
      <c r="H29" s="225">
        <v>22</v>
      </c>
      <c r="I29" s="226">
        <v>462</v>
      </c>
      <c r="J29" s="226">
        <f t="shared" si="0"/>
        <v>92.4</v>
      </c>
      <c r="K29" s="226">
        <f t="shared" si="1"/>
        <v>554.4</v>
      </c>
      <c r="L29" s="227" t="s">
        <v>8</v>
      </c>
      <c r="M29" s="77"/>
      <c r="N29" s="77"/>
      <c r="O29" s="77"/>
      <c r="P29" s="77"/>
    </row>
    <row r="30" spans="1:16" s="6" customFormat="1" ht="30" customHeight="1">
      <c r="A30" s="1">
        <v>11</v>
      </c>
      <c r="B30" s="228" t="s">
        <v>1906</v>
      </c>
      <c r="C30" s="228">
        <v>10023356</v>
      </c>
      <c r="D30" s="228" t="s">
        <v>55</v>
      </c>
      <c r="E30" s="229" t="s">
        <v>1888</v>
      </c>
      <c r="F30" s="228" t="s">
        <v>57</v>
      </c>
      <c r="G30" s="230">
        <v>15</v>
      </c>
      <c r="H30" s="225">
        <v>21</v>
      </c>
      <c r="I30" s="226">
        <v>315</v>
      </c>
      <c r="J30" s="226">
        <f t="shared" si="0"/>
        <v>63</v>
      </c>
      <c r="K30" s="226">
        <f t="shared" si="1"/>
        <v>378</v>
      </c>
      <c r="L30" s="227" t="s">
        <v>8</v>
      </c>
      <c r="M30" s="77"/>
      <c r="N30" s="77"/>
      <c r="O30" s="77"/>
      <c r="P30" s="77"/>
    </row>
    <row r="31" spans="1:16" s="6" customFormat="1" ht="30" customHeight="1">
      <c r="A31" s="1">
        <v>12</v>
      </c>
      <c r="B31" s="228" t="s">
        <v>1907</v>
      </c>
      <c r="C31" s="228">
        <v>10014436</v>
      </c>
      <c r="D31" s="228" t="s">
        <v>55</v>
      </c>
      <c r="E31" s="229" t="s">
        <v>1889</v>
      </c>
      <c r="F31" s="228" t="s">
        <v>57</v>
      </c>
      <c r="G31" s="230">
        <v>10</v>
      </c>
      <c r="H31" s="225">
        <v>3938</v>
      </c>
      <c r="I31" s="226">
        <v>39380</v>
      </c>
      <c r="J31" s="226">
        <f t="shared" si="0"/>
        <v>7876</v>
      </c>
      <c r="K31" s="226">
        <f t="shared" si="1"/>
        <v>47256</v>
      </c>
      <c r="L31" s="227" t="s">
        <v>8</v>
      </c>
    </row>
    <row r="32" spans="1:16" s="6" customFormat="1" ht="30" customHeight="1">
      <c r="A32" s="1">
        <v>13</v>
      </c>
      <c r="B32" s="228" t="s">
        <v>1908</v>
      </c>
      <c r="C32" s="228">
        <v>10014440</v>
      </c>
      <c r="D32" s="228" t="s">
        <v>55</v>
      </c>
      <c r="E32" s="229" t="s">
        <v>1890</v>
      </c>
      <c r="F32" s="228" t="s">
        <v>57</v>
      </c>
      <c r="G32" s="230">
        <v>10</v>
      </c>
      <c r="H32" s="225">
        <v>3916</v>
      </c>
      <c r="I32" s="226">
        <v>39160</v>
      </c>
      <c r="J32" s="226">
        <f t="shared" si="0"/>
        <v>7832</v>
      </c>
      <c r="K32" s="226">
        <f t="shared" si="1"/>
        <v>46992</v>
      </c>
      <c r="L32" s="227" t="s">
        <v>8</v>
      </c>
    </row>
    <row r="33" spans="1:16" s="6" customFormat="1" ht="30" customHeight="1">
      <c r="A33" s="1">
        <v>14</v>
      </c>
      <c r="B33" s="228" t="s">
        <v>1909</v>
      </c>
      <c r="C33" s="228">
        <v>10013857</v>
      </c>
      <c r="D33" s="228" t="s">
        <v>55</v>
      </c>
      <c r="E33" s="229" t="s">
        <v>1891</v>
      </c>
      <c r="F33" s="228" t="s">
        <v>57</v>
      </c>
      <c r="G33" s="230">
        <v>100</v>
      </c>
      <c r="H33" s="225">
        <v>653</v>
      </c>
      <c r="I33" s="226">
        <v>65300</v>
      </c>
      <c r="J33" s="226">
        <f t="shared" si="0"/>
        <v>13060</v>
      </c>
      <c r="K33" s="226">
        <f t="shared" si="1"/>
        <v>78360</v>
      </c>
      <c r="L33" s="227" t="s">
        <v>8</v>
      </c>
    </row>
    <row r="34" spans="1:16" s="6" customFormat="1" ht="30" customHeight="1">
      <c r="A34" s="1">
        <v>15</v>
      </c>
      <c r="B34" s="228" t="s">
        <v>1910</v>
      </c>
      <c r="C34" s="228">
        <v>10013892</v>
      </c>
      <c r="D34" s="228" t="s">
        <v>55</v>
      </c>
      <c r="E34" s="229" t="s">
        <v>1892</v>
      </c>
      <c r="F34" s="228" t="s">
        <v>57</v>
      </c>
      <c r="G34" s="230">
        <v>2</v>
      </c>
      <c r="H34" s="225">
        <v>22459</v>
      </c>
      <c r="I34" s="226">
        <v>44918</v>
      </c>
      <c r="J34" s="226">
        <f t="shared" si="0"/>
        <v>8983.6</v>
      </c>
      <c r="K34" s="226">
        <f t="shared" si="1"/>
        <v>53901.599999999999</v>
      </c>
      <c r="L34" s="227" t="s">
        <v>8</v>
      </c>
      <c r="M34" s="77"/>
      <c r="N34" s="77"/>
      <c r="O34" s="77"/>
      <c r="P34" s="77"/>
    </row>
    <row r="35" spans="1:16" s="6" customFormat="1" ht="30" customHeight="1">
      <c r="A35" s="1">
        <v>16</v>
      </c>
      <c r="B35" s="228" t="s">
        <v>1911</v>
      </c>
      <c r="C35" s="228">
        <v>10014017</v>
      </c>
      <c r="D35" s="228" t="s">
        <v>55</v>
      </c>
      <c r="E35" s="229" t="s">
        <v>1893</v>
      </c>
      <c r="F35" s="228" t="s">
        <v>57</v>
      </c>
      <c r="G35" s="230">
        <v>10</v>
      </c>
      <c r="H35" s="225">
        <v>10537</v>
      </c>
      <c r="I35" s="226">
        <v>105370</v>
      </c>
      <c r="J35" s="226">
        <f t="shared" si="0"/>
        <v>21074</v>
      </c>
      <c r="K35" s="226">
        <f t="shared" si="1"/>
        <v>126444</v>
      </c>
      <c r="L35" s="227" t="s">
        <v>8</v>
      </c>
    </row>
    <row r="36" spans="1:16" s="6" customFormat="1" ht="30" customHeight="1">
      <c r="A36" s="1">
        <v>17</v>
      </c>
      <c r="B36" s="228" t="s">
        <v>1912</v>
      </c>
      <c r="C36" s="228">
        <v>10014055</v>
      </c>
      <c r="D36" s="228" t="s">
        <v>55</v>
      </c>
      <c r="E36" s="229" t="s">
        <v>1894</v>
      </c>
      <c r="F36" s="228" t="s">
        <v>57</v>
      </c>
      <c r="G36" s="230">
        <v>5</v>
      </c>
      <c r="H36" s="225">
        <v>7392</v>
      </c>
      <c r="I36" s="226">
        <v>36960</v>
      </c>
      <c r="J36" s="226">
        <f t="shared" si="0"/>
        <v>7392</v>
      </c>
      <c r="K36" s="226">
        <f t="shared" si="1"/>
        <v>44352</v>
      </c>
      <c r="L36" s="227" t="s">
        <v>8</v>
      </c>
      <c r="M36" s="77"/>
      <c r="N36" s="77"/>
      <c r="O36" s="77"/>
      <c r="P36" s="77"/>
    </row>
    <row r="37" spans="1:16" s="6" customFormat="1" ht="30" customHeight="1">
      <c r="A37" s="1">
        <v>18</v>
      </c>
      <c r="B37" s="228" t="s">
        <v>1913</v>
      </c>
      <c r="C37" s="228">
        <v>10014088</v>
      </c>
      <c r="D37" s="228" t="s">
        <v>55</v>
      </c>
      <c r="E37" s="229" t="s">
        <v>1895</v>
      </c>
      <c r="F37" s="228" t="s">
        <v>57</v>
      </c>
      <c r="G37" s="230">
        <v>6</v>
      </c>
      <c r="H37" s="225">
        <v>2365</v>
      </c>
      <c r="I37" s="226">
        <v>14190</v>
      </c>
      <c r="J37" s="226">
        <f t="shared" si="0"/>
        <v>2838</v>
      </c>
      <c r="K37" s="226">
        <f t="shared" si="1"/>
        <v>17028</v>
      </c>
      <c r="L37" s="227" t="s">
        <v>8</v>
      </c>
    </row>
    <row r="38" spans="1:16" ht="19.5" customHeight="1">
      <c r="A38" s="104"/>
      <c r="B38" s="104"/>
      <c r="C38" s="104"/>
      <c r="D38" s="104"/>
      <c r="E38" s="106"/>
      <c r="F38" s="104"/>
      <c r="G38" s="104"/>
      <c r="H38" s="104"/>
      <c r="I38" s="107">
        <f>SUM(I20:I37)</f>
        <v>353589</v>
      </c>
      <c r="J38" s="107">
        <f>SUM(J20:J37)</f>
        <v>70717.8</v>
      </c>
      <c r="K38" s="107">
        <f>SUM(K20:K37)</f>
        <v>424306.80000000005</v>
      </c>
      <c r="L38" s="104"/>
    </row>
    <row r="41" spans="1:16" ht="18.75">
      <c r="A41" s="67" t="s">
        <v>34</v>
      </c>
      <c r="B41" s="220"/>
      <c r="C41" s="220"/>
      <c r="D41" s="127"/>
      <c r="E41" s="128"/>
      <c r="F41" s="128"/>
      <c r="G41" s="128"/>
      <c r="H41" s="129"/>
      <c r="I41" s="128"/>
      <c r="J41" s="67" t="s">
        <v>35</v>
      </c>
      <c r="K41" s="23"/>
    </row>
    <row r="42" spans="1:16" ht="18.75">
      <c r="A42" s="67" t="s">
        <v>36</v>
      </c>
      <c r="B42" s="67"/>
      <c r="C42" s="67"/>
      <c r="D42" s="127"/>
      <c r="E42" s="128"/>
      <c r="F42" s="128"/>
      <c r="G42" s="128"/>
      <c r="H42" s="129"/>
      <c r="I42" s="128"/>
      <c r="J42" s="204" t="s">
        <v>181</v>
      </c>
      <c r="K42" s="204"/>
    </row>
    <row r="43" spans="1:16" ht="18.75">
      <c r="A43" s="67" t="s">
        <v>37</v>
      </c>
      <c r="B43" s="67"/>
      <c r="C43" s="67"/>
      <c r="D43" s="127"/>
      <c r="E43" s="128"/>
      <c r="F43" s="128"/>
      <c r="G43" s="128"/>
      <c r="H43" s="129"/>
      <c r="I43" s="128"/>
      <c r="J43" s="204" t="s">
        <v>38</v>
      </c>
      <c r="K43" s="204"/>
    </row>
    <row r="44" spans="1:16" ht="18.75">
      <c r="A44" s="67" t="s">
        <v>39</v>
      </c>
      <c r="B44" s="23"/>
      <c r="C44" s="23"/>
      <c r="D44" s="127"/>
      <c r="E44" s="128"/>
      <c r="F44" s="128"/>
      <c r="G44" s="128"/>
      <c r="H44" s="129"/>
      <c r="I44" s="128"/>
      <c r="J44" s="118"/>
      <c r="K44" s="38"/>
    </row>
    <row r="45" spans="1:16" ht="18.75">
      <c r="A45" s="23"/>
      <c r="B45" s="23"/>
      <c r="C45" s="23"/>
      <c r="D45" s="127"/>
      <c r="E45" s="128"/>
      <c r="F45" s="128"/>
      <c r="G45" s="128"/>
      <c r="H45" s="129"/>
      <c r="I45" s="128"/>
      <c r="J45" s="118"/>
      <c r="K45" s="23"/>
    </row>
    <row r="46" spans="1:16" ht="18.75">
      <c r="A46" s="67" t="s">
        <v>41</v>
      </c>
      <c r="B46" s="23"/>
      <c r="C46" s="23"/>
      <c r="D46" s="127"/>
      <c r="E46" s="128"/>
      <c r="F46" s="128"/>
      <c r="G46" s="128"/>
      <c r="H46" s="129"/>
      <c r="I46" s="128"/>
      <c r="J46" s="204" t="s">
        <v>182</v>
      </c>
      <c r="K46" s="204"/>
    </row>
    <row r="47" spans="1:16" ht="18.75">
      <c r="A47" s="364"/>
      <c r="B47" s="364"/>
      <c r="C47" s="364"/>
      <c r="D47" s="127"/>
      <c r="E47" s="128"/>
      <c r="F47" s="128"/>
      <c r="G47" s="128"/>
      <c r="H47" s="129"/>
      <c r="I47" s="128"/>
      <c r="J47" s="118"/>
      <c r="K47" s="118"/>
    </row>
    <row r="48" spans="1:16" ht="18.75">
      <c r="A48" s="67" t="s">
        <v>40</v>
      </c>
      <c r="B48" s="67"/>
      <c r="C48" s="118"/>
      <c r="D48" s="127"/>
      <c r="E48" s="128"/>
      <c r="F48" s="128"/>
      <c r="G48" s="128"/>
      <c r="H48" s="129"/>
      <c r="I48" s="128"/>
      <c r="J48" s="67" t="s">
        <v>40</v>
      </c>
      <c r="K48" s="67"/>
    </row>
    <row r="49" spans="1:12" ht="18.75">
      <c r="A49" s="128"/>
      <c r="B49" s="128"/>
      <c r="C49" s="128"/>
      <c r="D49" s="127"/>
      <c r="E49" s="128"/>
      <c r="F49" s="128"/>
      <c r="G49" s="128"/>
      <c r="H49" s="129"/>
      <c r="I49" s="128"/>
      <c r="J49" s="128"/>
      <c r="K49" s="128"/>
      <c r="L49" s="128"/>
    </row>
  </sheetData>
  <autoFilter ref="A19:L19" xr:uid="{00000000-0009-0000-0000-000010000000}"/>
  <customSheetViews>
    <customSheetView guid="{19774D5F-68EA-4399-BCA1-E2CE392B5002}" showPageBreaks="1" printArea="1" view="pageBreakPreview" topLeftCell="A35">
      <selection activeCell="J54" sqref="J54"/>
      <colBreaks count="1" manualBreakCount="1">
        <brk id="13" max="69" man="1"/>
      </colBreaks>
      <pageMargins left="0.70866141732283472" right="0.70866141732283472" top="0.74803149606299213" bottom="0.74803149606299213" header="0.31496062992125984" footer="0.31496062992125984"/>
      <pageSetup scale="70" orientation="landscape" r:id="rId1"/>
    </customSheetView>
    <customSheetView guid="{31AE1515-CC7D-4C1F-9174-673DDAC973ED}" showPageBreaks="1" printArea="1" view="pageBreakPreview" topLeftCell="A16">
      <selection activeCell="J20" sqref="J20"/>
      <colBreaks count="1" manualBreakCount="1">
        <brk id="15" max="58" man="1"/>
      </colBreaks>
      <pageMargins left="0.70866141732283472" right="0.70866141732283472" top="0.74803149606299213" bottom="0.74803149606299213" header="0.31496062992125984" footer="0.31496062992125984"/>
      <pageSetup scale="66" orientation="landscape" r:id="rId2"/>
    </customSheetView>
  </customSheetViews>
  <mergeCells count="6">
    <mergeCell ref="A47:C47"/>
    <mergeCell ref="A4:L4"/>
    <mergeCell ref="A5:L5"/>
    <mergeCell ref="A14:L14"/>
    <mergeCell ref="A8:I8"/>
    <mergeCell ref="A10:I10"/>
  </mergeCells>
  <pageMargins left="0.7" right="0.7" top="0.75" bottom="0.75" header="0.3" footer="0.3"/>
  <pageSetup paperSize="9" scale="74" fitToHeight="0" orientation="landscape" r:id="rId3"/>
  <colBreaks count="1" manualBreakCount="1">
    <brk id="12" max="58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70C0"/>
    <pageSetUpPr fitToPage="1"/>
  </sheetPr>
  <dimension ref="A1:P99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3" customWidth="1"/>
    <col min="2" max="2" width="7.7109375" style="3" customWidth="1"/>
    <col min="3" max="3" width="12.140625" style="3" customWidth="1"/>
    <col min="4" max="4" width="7.5703125" style="3" customWidth="1"/>
    <col min="5" max="5" width="32.5703125" style="5" customWidth="1"/>
    <col min="6" max="6" width="6.85546875" style="3" customWidth="1"/>
    <col min="7" max="7" width="10.7109375" style="3" customWidth="1"/>
    <col min="8" max="8" width="15.42578125" style="3" customWidth="1"/>
    <col min="9" max="9" width="15.42578125" style="11" customWidth="1"/>
    <col min="10" max="11" width="15.42578125" style="3" customWidth="1"/>
    <col min="12" max="12" width="20" style="3" customWidth="1"/>
    <col min="13" max="16384" width="9.140625" style="3"/>
  </cols>
  <sheetData>
    <row r="1" spans="1:12" ht="16.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45</v>
      </c>
      <c r="K1" s="25"/>
      <c r="L1" s="24"/>
    </row>
    <row r="2" spans="1:12" ht="16.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6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25"/>
      <c r="L3" s="20"/>
    </row>
    <row r="4" spans="1:12" ht="16.5" customHeight="1">
      <c r="A4" s="365" t="s">
        <v>17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9.75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18" t="s">
        <v>177</v>
      </c>
      <c r="B7" s="115"/>
      <c r="C7" s="115"/>
      <c r="D7" s="115"/>
      <c r="E7" s="115"/>
      <c r="F7" s="115"/>
      <c r="G7" s="115"/>
      <c r="H7" s="115"/>
      <c r="I7" s="116"/>
      <c r="J7" s="20"/>
      <c r="K7" s="20"/>
      <c r="L7" s="20"/>
    </row>
    <row r="8" spans="1:12" ht="15.75">
      <c r="A8" s="367" t="s">
        <v>178</v>
      </c>
      <c r="B8" s="367"/>
      <c r="C8" s="367"/>
      <c r="D8" s="367"/>
      <c r="E8" s="367"/>
      <c r="F8" s="367"/>
      <c r="G8" s="367"/>
      <c r="H8" s="367"/>
      <c r="I8" s="367"/>
      <c r="J8" s="20"/>
      <c r="K8" s="20"/>
      <c r="L8" s="20"/>
    </row>
    <row r="9" spans="1:12" ht="15.75">
      <c r="A9" s="18" t="s">
        <v>179</v>
      </c>
      <c r="B9" s="18"/>
      <c r="C9" s="18"/>
      <c r="D9" s="18"/>
      <c r="E9" s="18"/>
      <c r="F9" s="18"/>
      <c r="G9" s="18"/>
      <c r="H9" s="18"/>
      <c r="I9" s="116"/>
      <c r="J9" s="20"/>
      <c r="K9" s="20"/>
      <c r="L9" s="20"/>
    </row>
    <row r="10" spans="1:12" ht="15.75">
      <c r="A10" s="367" t="s">
        <v>180</v>
      </c>
      <c r="B10" s="367"/>
      <c r="C10" s="367"/>
      <c r="D10" s="367"/>
      <c r="E10" s="367"/>
      <c r="F10" s="367"/>
      <c r="G10" s="367"/>
      <c r="H10" s="367"/>
      <c r="I10" s="367"/>
      <c r="J10" s="20"/>
      <c r="K10" s="20"/>
      <c r="L10" s="20"/>
    </row>
    <row r="11" spans="1:12" ht="15.7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29"/>
      <c r="L11" s="20"/>
    </row>
    <row r="12" spans="1:12" ht="15.75">
      <c r="A12" s="7" t="s">
        <v>30</v>
      </c>
      <c r="B12" s="88"/>
      <c r="C12" s="88"/>
      <c r="D12" s="88"/>
      <c r="E12" s="88"/>
      <c r="F12" s="88"/>
      <c r="G12" s="88"/>
      <c r="H12" s="88"/>
      <c r="I12" s="88"/>
      <c r="J12" s="88"/>
      <c r="K12" s="29"/>
      <c r="L12" s="20"/>
    </row>
    <row r="13" spans="1:12" ht="15.75">
      <c r="A13" s="7" t="s">
        <v>31</v>
      </c>
      <c r="B13" s="88"/>
      <c r="C13" s="88"/>
      <c r="D13" s="88"/>
      <c r="E13" s="88"/>
      <c r="F13" s="88"/>
      <c r="G13" s="88"/>
      <c r="H13" s="88"/>
      <c r="I13" s="88"/>
      <c r="J13" s="88"/>
      <c r="K13" s="30"/>
      <c r="L13" s="7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8.25" customHeight="1">
      <c r="A16" s="16"/>
      <c r="B16" s="16"/>
      <c r="C16" s="16"/>
      <c r="D16" s="16"/>
      <c r="E16" s="17"/>
      <c r="F16" s="16"/>
      <c r="G16" s="18"/>
      <c r="H16" s="21"/>
      <c r="I16" s="19"/>
      <c r="J16" s="21"/>
      <c r="K16" s="16"/>
      <c r="L16" s="16"/>
    </row>
    <row r="17" spans="1:16" ht="7.5" customHeight="1">
      <c r="A17" s="7"/>
      <c r="B17" s="7"/>
      <c r="C17" s="7"/>
      <c r="D17" s="7"/>
      <c r="E17" s="88"/>
      <c r="F17" s="7"/>
      <c r="G17" s="7"/>
      <c r="H17" s="8"/>
      <c r="I17" s="13"/>
      <c r="J17" s="9"/>
      <c r="K17" s="9"/>
      <c r="L17" s="7"/>
    </row>
    <row r="18" spans="1:16" ht="71.25">
      <c r="A18" s="10" t="s">
        <v>0</v>
      </c>
      <c r="B18" s="14" t="s">
        <v>9</v>
      </c>
      <c r="C18" s="14" t="s">
        <v>10</v>
      </c>
      <c r="D18" s="14" t="s">
        <v>11</v>
      </c>
      <c r="E18" s="14" t="s">
        <v>1</v>
      </c>
      <c r="F18" s="14" t="s">
        <v>12</v>
      </c>
      <c r="G18" s="14" t="s">
        <v>2</v>
      </c>
      <c r="H18" s="2" t="s">
        <v>7</v>
      </c>
      <c r="I18" s="2" t="s">
        <v>186</v>
      </c>
      <c r="J18" s="2" t="s">
        <v>696</v>
      </c>
      <c r="K18" s="2" t="s">
        <v>185</v>
      </c>
      <c r="L18" s="10" t="s">
        <v>3</v>
      </c>
    </row>
    <row r="19" spans="1:16">
      <c r="A19" s="102">
        <v>1</v>
      </c>
      <c r="B19" s="102">
        <v>2</v>
      </c>
      <c r="C19" s="102">
        <v>3</v>
      </c>
      <c r="D19" s="102">
        <v>4</v>
      </c>
      <c r="E19" s="102">
        <v>5</v>
      </c>
      <c r="F19" s="102">
        <v>6</v>
      </c>
      <c r="G19" s="102">
        <v>7</v>
      </c>
      <c r="H19" s="102">
        <v>8</v>
      </c>
      <c r="I19" s="102">
        <v>9</v>
      </c>
      <c r="J19" s="102">
        <v>10</v>
      </c>
      <c r="K19" s="102">
        <v>11</v>
      </c>
      <c r="L19" s="102">
        <v>12</v>
      </c>
    </row>
    <row r="20" spans="1:16" s="6" customFormat="1" ht="30" customHeight="1">
      <c r="A20" s="46">
        <v>1</v>
      </c>
      <c r="B20" s="177" t="s">
        <v>1914</v>
      </c>
      <c r="C20" s="177">
        <v>10006530</v>
      </c>
      <c r="D20" s="178" t="s">
        <v>82</v>
      </c>
      <c r="E20" s="179" t="s">
        <v>1915</v>
      </c>
      <c r="F20" s="177" t="s">
        <v>1916</v>
      </c>
      <c r="G20" s="358">
        <v>163</v>
      </c>
      <c r="H20" s="176">
        <v>229</v>
      </c>
      <c r="I20" s="189">
        <v>37327</v>
      </c>
      <c r="J20" s="189">
        <f>ROUND(I20*0.2,2)</f>
        <v>7465.4</v>
      </c>
      <c r="K20" s="189">
        <f>I20+J20</f>
        <v>44792.4</v>
      </c>
      <c r="L20" s="45" t="s">
        <v>8</v>
      </c>
      <c r="M20" s="77"/>
      <c r="N20" s="77"/>
      <c r="O20" s="77"/>
      <c r="P20" s="77"/>
    </row>
    <row r="21" spans="1:16" s="6" customFormat="1" ht="30" customHeight="1">
      <c r="A21" s="46">
        <v>2</v>
      </c>
      <c r="B21" s="161" t="s">
        <v>1917</v>
      </c>
      <c r="C21" s="161">
        <v>10027612</v>
      </c>
      <c r="D21" s="161" t="s">
        <v>852</v>
      </c>
      <c r="E21" s="180" t="s">
        <v>1932</v>
      </c>
      <c r="F21" s="161" t="s">
        <v>57</v>
      </c>
      <c r="G21" s="359">
        <v>2</v>
      </c>
      <c r="H21" s="176">
        <v>12187</v>
      </c>
      <c r="I21" s="189">
        <v>24374</v>
      </c>
      <c r="J21" s="189">
        <f t="shared" ref="J21:J84" si="0">ROUND(I21*0.2,2)</f>
        <v>4874.8</v>
      </c>
      <c r="K21" s="189">
        <f t="shared" ref="K21:K84" si="1">I21+J21</f>
        <v>29248.799999999999</v>
      </c>
      <c r="L21" s="45" t="s">
        <v>8</v>
      </c>
    </row>
    <row r="22" spans="1:16" s="6" customFormat="1" ht="30" customHeight="1">
      <c r="A22" s="46">
        <v>3</v>
      </c>
      <c r="B22" s="161" t="s">
        <v>1918</v>
      </c>
      <c r="C22" s="161">
        <v>10027859</v>
      </c>
      <c r="D22" s="161" t="s">
        <v>852</v>
      </c>
      <c r="E22" s="180" t="s">
        <v>1933</v>
      </c>
      <c r="F22" s="161" t="s">
        <v>57</v>
      </c>
      <c r="G22" s="359">
        <v>1</v>
      </c>
      <c r="H22" s="176">
        <v>5848</v>
      </c>
      <c r="I22" s="189">
        <v>5848</v>
      </c>
      <c r="J22" s="189">
        <f t="shared" si="0"/>
        <v>1169.5999999999999</v>
      </c>
      <c r="K22" s="189">
        <f t="shared" si="1"/>
        <v>7017.6</v>
      </c>
      <c r="L22" s="45" t="s">
        <v>8</v>
      </c>
      <c r="M22" s="77"/>
      <c r="N22" s="77"/>
      <c r="O22" s="77"/>
      <c r="P22" s="77"/>
    </row>
    <row r="23" spans="1:16" s="6" customFormat="1" ht="30" customHeight="1">
      <c r="A23" s="46">
        <v>4</v>
      </c>
      <c r="B23" s="161" t="s">
        <v>1919</v>
      </c>
      <c r="C23" s="161">
        <v>10027866</v>
      </c>
      <c r="D23" s="161" t="s">
        <v>852</v>
      </c>
      <c r="E23" s="180" t="s">
        <v>1934</v>
      </c>
      <c r="F23" s="161" t="s">
        <v>57</v>
      </c>
      <c r="G23" s="359">
        <v>6</v>
      </c>
      <c r="H23" s="176">
        <v>5739</v>
      </c>
      <c r="I23" s="189">
        <v>34434</v>
      </c>
      <c r="J23" s="189">
        <f t="shared" si="0"/>
        <v>6886.8</v>
      </c>
      <c r="K23" s="189">
        <f t="shared" si="1"/>
        <v>41320.800000000003</v>
      </c>
      <c r="L23" s="45" t="s">
        <v>8</v>
      </c>
    </row>
    <row r="24" spans="1:16" s="6" customFormat="1" ht="30" customHeight="1">
      <c r="A24" s="46">
        <v>5</v>
      </c>
      <c r="B24" s="161" t="s">
        <v>1920</v>
      </c>
      <c r="C24" s="161">
        <v>10027890</v>
      </c>
      <c r="D24" s="161" t="s">
        <v>852</v>
      </c>
      <c r="E24" s="180" t="s">
        <v>1935</v>
      </c>
      <c r="F24" s="161" t="s">
        <v>57</v>
      </c>
      <c r="G24" s="359">
        <v>1</v>
      </c>
      <c r="H24" s="176">
        <v>8156</v>
      </c>
      <c r="I24" s="189">
        <v>8156</v>
      </c>
      <c r="J24" s="189">
        <f t="shared" si="0"/>
        <v>1631.2</v>
      </c>
      <c r="K24" s="189">
        <f t="shared" si="1"/>
        <v>9787.2000000000007</v>
      </c>
      <c r="L24" s="45" t="s">
        <v>8</v>
      </c>
      <c r="M24" s="77"/>
      <c r="N24" s="77"/>
      <c r="O24" s="77"/>
      <c r="P24" s="77"/>
    </row>
    <row r="25" spans="1:16" s="6" customFormat="1" ht="30" customHeight="1">
      <c r="A25" s="46">
        <v>6</v>
      </c>
      <c r="B25" s="161" t="s">
        <v>1921</v>
      </c>
      <c r="C25" s="161">
        <v>10038608</v>
      </c>
      <c r="D25" s="161" t="s">
        <v>852</v>
      </c>
      <c r="E25" s="180" t="s">
        <v>1936</v>
      </c>
      <c r="F25" s="161" t="s">
        <v>57</v>
      </c>
      <c r="G25" s="359">
        <v>3</v>
      </c>
      <c r="H25" s="176">
        <v>2524</v>
      </c>
      <c r="I25" s="189">
        <v>7572</v>
      </c>
      <c r="J25" s="189">
        <f t="shared" si="0"/>
        <v>1514.4</v>
      </c>
      <c r="K25" s="189">
        <f t="shared" si="1"/>
        <v>9086.4</v>
      </c>
      <c r="L25" s="45" t="s">
        <v>8</v>
      </c>
    </row>
    <row r="26" spans="1:16" s="6" customFormat="1" ht="30" customHeight="1">
      <c r="A26" s="46">
        <v>7</v>
      </c>
      <c r="B26" s="161" t="s">
        <v>1922</v>
      </c>
      <c r="C26" s="161">
        <v>10038615</v>
      </c>
      <c r="D26" s="161" t="s">
        <v>852</v>
      </c>
      <c r="E26" s="180" t="s">
        <v>1937</v>
      </c>
      <c r="F26" s="161" t="s">
        <v>57</v>
      </c>
      <c r="G26" s="359">
        <v>143</v>
      </c>
      <c r="H26" s="176">
        <v>74</v>
      </c>
      <c r="I26" s="189">
        <v>10582</v>
      </c>
      <c r="J26" s="189">
        <f t="shared" si="0"/>
        <v>2116.4</v>
      </c>
      <c r="K26" s="189">
        <f t="shared" si="1"/>
        <v>12698.4</v>
      </c>
      <c r="L26" s="45" t="s">
        <v>8</v>
      </c>
      <c r="M26" s="77"/>
      <c r="N26" s="77"/>
      <c r="O26" s="77"/>
      <c r="P26" s="77"/>
    </row>
    <row r="27" spans="1:16" s="6" customFormat="1" ht="30" customHeight="1">
      <c r="A27" s="46">
        <v>8</v>
      </c>
      <c r="B27" s="161" t="s">
        <v>1923</v>
      </c>
      <c r="C27" s="161">
        <v>10038627</v>
      </c>
      <c r="D27" s="161" t="s">
        <v>852</v>
      </c>
      <c r="E27" s="180" t="s">
        <v>1938</v>
      </c>
      <c r="F27" s="161" t="s">
        <v>57</v>
      </c>
      <c r="G27" s="359">
        <v>13</v>
      </c>
      <c r="H27" s="176">
        <v>3902</v>
      </c>
      <c r="I27" s="189">
        <v>50726</v>
      </c>
      <c r="J27" s="189">
        <f t="shared" si="0"/>
        <v>10145.200000000001</v>
      </c>
      <c r="K27" s="189">
        <f t="shared" si="1"/>
        <v>60871.199999999997</v>
      </c>
      <c r="L27" s="45" t="s">
        <v>8</v>
      </c>
    </row>
    <row r="28" spans="1:16" s="6" customFormat="1" ht="30" customHeight="1">
      <c r="A28" s="46">
        <v>9</v>
      </c>
      <c r="B28" s="161" t="s">
        <v>1924</v>
      </c>
      <c r="C28" s="161">
        <v>10038654</v>
      </c>
      <c r="D28" s="161" t="s">
        <v>852</v>
      </c>
      <c r="E28" s="180" t="s">
        <v>1939</v>
      </c>
      <c r="F28" s="161" t="s">
        <v>57</v>
      </c>
      <c r="G28" s="359">
        <v>11</v>
      </c>
      <c r="H28" s="176">
        <v>3919</v>
      </c>
      <c r="I28" s="189">
        <v>43109</v>
      </c>
      <c r="J28" s="189">
        <f t="shared" si="0"/>
        <v>8621.7999999999993</v>
      </c>
      <c r="K28" s="189">
        <f t="shared" si="1"/>
        <v>51730.8</v>
      </c>
      <c r="L28" s="45" t="s">
        <v>8</v>
      </c>
    </row>
    <row r="29" spans="1:16" s="6" customFormat="1" ht="30" customHeight="1">
      <c r="A29" s="46">
        <v>10</v>
      </c>
      <c r="B29" s="161" t="s">
        <v>1925</v>
      </c>
      <c r="C29" s="161">
        <v>10038660</v>
      </c>
      <c r="D29" s="161" t="s">
        <v>852</v>
      </c>
      <c r="E29" s="180" t="s">
        <v>1940</v>
      </c>
      <c r="F29" s="161" t="s">
        <v>57</v>
      </c>
      <c r="G29" s="359">
        <v>2</v>
      </c>
      <c r="H29" s="176">
        <v>4161</v>
      </c>
      <c r="I29" s="189">
        <v>8322</v>
      </c>
      <c r="J29" s="189">
        <f t="shared" si="0"/>
        <v>1664.4</v>
      </c>
      <c r="K29" s="189">
        <f t="shared" si="1"/>
        <v>9986.4</v>
      </c>
      <c r="L29" s="45" t="s">
        <v>8</v>
      </c>
      <c r="M29" s="77"/>
      <c r="N29" s="77"/>
      <c r="O29" s="77"/>
      <c r="P29" s="77"/>
    </row>
    <row r="30" spans="1:16" s="6" customFormat="1" ht="30" customHeight="1">
      <c r="A30" s="46">
        <v>11</v>
      </c>
      <c r="B30" s="161" t="s">
        <v>1926</v>
      </c>
      <c r="C30" s="161">
        <v>10038667</v>
      </c>
      <c r="D30" s="161" t="s">
        <v>852</v>
      </c>
      <c r="E30" s="180" t="s">
        <v>1941</v>
      </c>
      <c r="F30" s="161" t="s">
        <v>57</v>
      </c>
      <c r="G30" s="359">
        <v>96</v>
      </c>
      <c r="H30" s="176">
        <v>208</v>
      </c>
      <c r="I30" s="189">
        <v>19968</v>
      </c>
      <c r="J30" s="189">
        <f t="shared" si="0"/>
        <v>3993.6</v>
      </c>
      <c r="K30" s="189">
        <f t="shared" si="1"/>
        <v>23961.599999999999</v>
      </c>
      <c r="L30" s="45" t="s">
        <v>8</v>
      </c>
      <c r="M30" s="77"/>
      <c r="N30" s="77"/>
      <c r="O30" s="77"/>
      <c r="P30" s="77"/>
    </row>
    <row r="31" spans="1:16" s="6" customFormat="1" ht="30" customHeight="1">
      <c r="A31" s="46">
        <v>12</v>
      </c>
      <c r="B31" s="161" t="s">
        <v>1927</v>
      </c>
      <c r="C31" s="161">
        <v>10039963</v>
      </c>
      <c r="D31" s="161" t="s">
        <v>852</v>
      </c>
      <c r="E31" s="180" t="s">
        <v>1942</v>
      </c>
      <c r="F31" s="161" t="s">
        <v>57</v>
      </c>
      <c r="G31" s="359">
        <v>6</v>
      </c>
      <c r="H31" s="176">
        <v>512</v>
      </c>
      <c r="I31" s="189">
        <v>3072</v>
      </c>
      <c r="J31" s="189">
        <f t="shared" si="0"/>
        <v>614.4</v>
      </c>
      <c r="K31" s="189">
        <f t="shared" si="1"/>
        <v>3686.4</v>
      </c>
      <c r="L31" s="45" t="s">
        <v>8</v>
      </c>
    </row>
    <row r="32" spans="1:16" s="6" customFormat="1" ht="30" customHeight="1">
      <c r="A32" s="46">
        <v>13</v>
      </c>
      <c r="B32" s="161" t="s">
        <v>1928</v>
      </c>
      <c r="C32" s="161">
        <v>10040045</v>
      </c>
      <c r="D32" s="161" t="s">
        <v>852</v>
      </c>
      <c r="E32" s="180" t="s">
        <v>1943</v>
      </c>
      <c r="F32" s="161" t="s">
        <v>57</v>
      </c>
      <c r="G32" s="359">
        <v>67</v>
      </c>
      <c r="H32" s="176">
        <v>231</v>
      </c>
      <c r="I32" s="189">
        <v>15477</v>
      </c>
      <c r="J32" s="189">
        <f t="shared" si="0"/>
        <v>3095.4</v>
      </c>
      <c r="K32" s="189">
        <f t="shared" si="1"/>
        <v>18572.400000000001</v>
      </c>
      <c r="L32" s="45" t="s">
        <v>8</v>
      </c>
    </row>
    <row r="33" spans="1:16" s="6" customFormat="1" ht="30" customHeight="1">
      <c r="A33" s="46">
        <v>14</v>
      </c>
      <c r="B33" s="161" t="s">
        <v>1929</v>
      </c>
      <c r="C33" s="161">
        <v>10041934</v>
      </c>
      <c r="D33" s="161" t="s">
        <v>852</v>
      </c>
      <c r="E33" s="180" t="s">
        <v>1944</v>
      </c>
      <c r="F33" s="161" t="s">
        <v>57</v>
      </c>
      <c r="G33" s="359">
        <v>282</v>
      </c>
      <c r="H33" s="176">
        <v>141</v>
      </c>
      <c r="I33" s="189">
        <v>39762</v>
      </c>
      <c r="J33" s="189">
        <f t="shared" si="0"/>
        <v>7952.4</v>
      </c>
      <c r="K33" s="189">
        <f t="shared" si="1"/>
        <v>47714.400000000001</v>
      </c>
      <c r="L33" s="45" t="s">
        <v>8</v>
      </c>
    </row>
    <row r="34" spans="1:16" s="6" customFormat="1" ht="30" customHeight="1">
      <c r="A34" s="46">
        <v>15</v>
      </c>
      <c r="B34" s="161" t="s">
        <v>1930</v>
      </c>
      <c r="C34" s="161">
        <v>10047688</v>
      </c>
      <c r="D34" s="161" t="s">
        <v>852</v>
      </c>
      <c r="E34" s="180" t="s">
        <v>1945</v>
      </c>
      <c r="F34" s="161" t="s">
        <v>57</v>
      </c>
      <c r="G34" s="359">
        <v>12</v>
      </c>
      <c r="H34" s="176">
        <v>916</v>
      </c>
      <c r="I34" s="189">
        <v>10992</v>
      </c>
      <c r="J34" s="189">
        <f t="shared" si="0"/>
        <v>2198.4</v>
      </c>
      <c r="K34" s="189">
        <f t="shared" si="1"/>
        <v>13190.4</v>
      </c>
      <c r="L34" s="45" t="s">
        <v>8</v>
      </c>
      <c r="M34" s="77"/>
      <c r="N34" s="77"/>
      <c r="O34" s="77"/>
      <c r="P34" s="77"/>
    </row>
    <row r="35" spans="1:16" s="6" customFormat="1" ht="30" customHeight="1">
      <c r="A35" s="46">
        <v>16</v>
      </c>
      <c r="B35" s="161" t="s">
        <v>1931</v>
      </c>
      <c r="C35" s="161">
        <v>10051313</v>
      </c>
      <c r="D35" s="161" t="s">
        <v>852</v>
      </c>
      <c r="E35" s="180" t="s">
        <v>1946</v>
      </c>
      <c r="F35" s="161" t="s">
        <v>57</v>
      </c>
      <c r="G35" s="359">
        <v>141</v>
      </c>
      <c r="H35" s="176">
        <v>63</v>
      </c>
      <c r="I35" s="189">
        <v>8883</v>
      </c>
      <c r="J35" s="189">
        <f t="shared" si="0"/>
        <v>1776.6</v>
      </c>
      <c r="K35" s="189">
        <f t="shared" si="1"/>
        <v>10659.6</v>
      </c>
      <c r="L35" s="45" t="s">
        <v>8</v>
      </c>
    </row>
    <row r="36" spans="1:16" s="6" customFormat="1" ht="30" customHeight="1">
      <c r="A36" s="46">
        <v>17</v>
      </c>
      <c r="B36" s="161" t="s">
        <v>1947</v>
      </c>
      <c r="C36" s="161">
        <v>10004495</v>
      </c>
      <c r="D36" s="161" t="s">
        <v>59</v>
      </c>
      <c r="E36" s="180" t="s">
        <v>1981</v>
      </c>
      <c r="F36" s="161" t="s">
        <v>210</v>
      </c>
      <c r="G36" s="360">
        <v>0.09</v>
      </c>
      <c r="H36" s="176">
        <v>91969</v>
      </c>
      <c r="I36" s="189">
        <v>8277.2099999999991</v>
      </c>
      <c r="J36" s="189">
        <f t="shared" si="0"/>
        <v>1655.44</v>
      </c>
      <c r="K36" s="189">
        <f t="shared" si="1"/>
        <v>9932.65</v>
      </c>
      <c r="L36" s="45" t="s">
        <v>8</v>
      </c>
      <c r="M36" s="77"/>
      <c r="N36" s="77"/>
      <c r="O36" s="77"/>
      <c r="P36" s="77"/>
    </row>
    <row r="37" spans="1:16" s="6" customFormat="1" ht="30" customHeight="1">
      <c r="A37" s="46">
        <v>18</v>
      </c>
      <c r="B37" s="161" t="s">
        <v>1948</v>
      </c>
      <c r="C37" s="161">
        <v>10004500</v>
      </c>
      <c r="D37" s="161" t="s">
        <v>59</v>
      </c>
      <c r="E37" s="180" t="s">
        <v>1982</v>
      </c>
      <c r="F37" s="161" t="s">
        <v>210</v>
      </c>
      <c r="G37" s="360">
        <v>0.17499999999999999</v>
      </c>
      <c r="H37" s="176">
        <v>47240</v>
      </c>
      <c r="I37" s="189">
        <v>8267</v>
      </c>
      <c r="J37" s="189">
        <f t="shared" si="0"/>
        <v>1653.4</v>
      </c>
      <c r="K37" s="189">
        <f t="shared" si="1"/>
        <v>9920.4</v>
      </c>
      <c r="L37" s="45" t="s">
        <v>8</v>
      </c>
    </row>
    <row r="38" spans="1:16" s="6" customFormat="1" ht="30" customHeight="1">
      <c r="A38" s="46">
        <v>19</v>
      </c>
      <c r="B38" s="161" t="s">
        <v>1949</v>
      </c>
      <c r="C38" s="161">
        <v>10004505</v>
      </c>
      <c r="D38" s="161" t="s">
        <v>59</v>
      </c>
      <c r="E38" s="180" t="s">
        <v>1983</v>
      </c>
      <c r="F38" s="161" t="s">
        <v>210</v>
      </c>
      <c r="G38" s="360">
        <v>0.28499999999999998</v>
      </c>
      <c r="H38" s="176">
        <v>90607</v>
      </c>
      <c r="I38" s="189">
        <v>25823</v>
      </c>
      <c r="J38" s="189">
        <f t="shared" si="0"/>
        <v>5164.6000000000004</v>
      </c>
      <c r="K38" s="189">
        <f t="shared" si="1"/>
        <v>30987.599999999999</v>
      </c>
      <c r="L38" s="45" t="s">
        <v>8</v>
      </c>
      <c r="M38" s="77"/>
      <c r="N38" s="77"/>
      <c r="O38" s="77"/>
      <c r="P38" s="77"/>
    </row>
    <row r="39" spans="1:16" s="6" customFormat="1" ht="30" customHeight="1">
      <c r="A39" s="46">
        <v>20</v>
      </c>
      <c r="B39" s="161" t="s">
        <v>1950</v>
      </c>
      <c r="C39" s="161">
        <v>10004544</v>
      </c>
      <c r="D39" s="161" t="s">
        <v>59</v>
      </c>
      <c r="E39" s="180" t="s">
        <v>1984</v>
      </c>
      <c r="F39" s="161" t="s">
        <v>210</v>
      </c>
      <c r="G39" s="360">
        <v>0.89300000000000002</v>
      </c>
      <c r="H39" s="176">
        <v>25660</v>
      </c>
      <c r="I39" s="189">
        <v>22914.38</v>
      </c>
      <c r="J39" s="189">
        <f t="shared" si="0"/>
        <v>4582.88</v>
      </c>
      <c r="K39" s="189">
        <f t="shared" si="1"/>
        <v>27497.260000000002</v>
      </c>
      <c r="L39" s="45" t="s">
        <v>8</v>
      </c>
    </row>
    <row r="40" spans="1:16" s="6" customFormat="1" ht="30" customHeight="1">
      <c r="A40" s="46">
        <v>21</v>
      </c>
      <c r="B40" s="161" t="s">
        <v>1951</v>
      </c>
      <c r="C40" s="161">
        <v>10005066</v>
      </c>
      <c r="D40" s="161" t="s">
        <v>59</v>
      </c>
      <c r="E40" s="180" t="s">
        <v>1985</v>
      </c>
      <c r="F40" s="161" t="s">
        <v>210</v>
      </c>
      <c r="G40" s="360">
        <v>1E-3</v>
      </c>
      <c r="H40" s="176">
        <v>854390</v>
      </c>
      <c r="I40" s="189">
        <v>854.39</v>
      </c>
      <c r="J40" s="189">
        <f t="shared" si="0"/>
        <v>170.88</v>
      </c>
      <c r="K40" s="189">
        <f t="shared" si="1"/>
        <v>1025.27</v>
      </c>
      <c r="L40" s="45" t="s">
        <v>8</v>
      </c>
      <c r="M40" s="77"/>
      <c r="N40" s="77"/>
      <c r="O40" s="77"/>
      <c r="P40" s="77"/>
    </row>
    <row r="41" spans="1:16" s="6" customFormat="1" ht="30" customHeight="1">
      <c r="A41" s="46">
        <v>22</v>
      </c>
      <c r="B41" s="161" t="s">
        <v>1952</v>
      </c>
      <c r="C41" s="161">
        <v>10005066</v>
      </c>
      <c r="D41" s="161" t="s">
        <v>59</v>
      </c>
      <c r="E41" s="180" t="s">
        <v>1985</v>
      </c>
      <c r="F41" s="161" t="s">
        <v>210</v>
      </c>
      <c r="G41" s="360">
        <v>0.38100000000000001</v>
      </c>
      <c r="H41" s="176">
        <v>854390</v>
      </c>
      <c r="I41" s="189">
        <v>325522.59000000003</v>
      </c>
      <c r="J41" s="189">
        <f t="shared" si="0"/>
        <v>65104.52</v>
      </c>
      <c r="K41" s="189">
        <f t="shared" si="1"/>
        <v>390627.11000000004</v>
      </c>
      <c r="L41" s="45" t="s">
        <v>8</v>
      </c>
    </row>
    <row r="42" spans="1:16" s="6" customFormat="1" ht="30" customHeight="1">
      <c r="A42" s="46">
        <v>23</v>
      </c>
      <c r="B42" s="161" t="s">
        <v>1953</v>
      </c>
      <c r="C42" s="161">
        <v>10005071</v>
      </c>
      <c r="D42" s="161" t="s">
        <v>59</v>
      </c>
      <c r="E42" s="180" t="s">
        <v>1986</v>
      </c>
      <c r="F42" s="161" t="s">
        <v>210</v>
      </c>
      <c r="G42" s="360">
        <v>3.2000000000000001E-2</v>
      </c>
      <c r="H42" s="176">
        <v>124873</v>
      </c>
      <c r="I42" s="189">
        <v>3995.94</v>
      </c>
      <c r="J42" s="189">
        <v>799.18</v>
      </c>
      <c r="K42" s="189">
        <f t="shared" si="1"/>
        <v>4795.12</v>
      </c>
      <c r="L42" s="45" t="s">
        <v>8</v>
      </c>
      <c r="M42" s="77"/>
      <c r="N42" s="77"/>
      <c r="O42" s="77"/>
      <c r="P42" s="77"/>
    </row>
    <row r="43" spans="1:16" s="6" customFormat="1" ht="30" customHeight="1">
      <c r="A43" s="46">
        <v>24</v>
      </c>
      <c r="B43" s="161" t="s">
        <v>1954</v>
      </c>
      <c r="C43" s="161">
        <v>10005071</v>
      </c>
      <c r="D43" s="161" t="s">
        <v>59</v>
      </c>
      <c r="E43" s="180" t="s">
        <v>1986</v>
      </c>
      <c r="F43" s="161" t="s">
        <v>210</v>
      </c>
      <c r="G43" s="360">
        <v>0.59899999999999998</v>
      </c>
      <c r="H43" s="176">
        <v>124873</v>
      </c>
      <c r="I43" s="189">
        <v>74798.929999999993</v>
      </c>
      <c r="J43" s="189">
        <v>14959.78</v>
      </c>
      <c r="K43" s="189">
        <f t="shared" si="1"/>
        <v>89758.709999999992</v>
      </c>
      <c r="L43" s="45" t="s">
        <v>8</v>
      </c>
    </row>
    <row r="44" spans="1:16" s="6" customFormat="1" ht="30" customHeight="1">
      <c r="A44" s="46">
        <v>25</v>
      </c>
      <c r="B44" s="161" t="s">
        <v>1955</v>
      </c>
      <c r="C44" s="161">
        <v>10005076</v>
      </c>
      <c r="D44" s="161" t="s">
        <v>59</v>
      </c>
      <c r="E44" s="180" t="s">
        <v>1987</v>
      </c>
      <c r="F44" s="161" t="s">
        <v>210</v>
      </c>
      <c r="G44" s="360">
        <v>1E-3</v>
      </c>
      <c r="H44" s="176">
        <v>457840</v>
      </c>
      <c r="I44" s="189">
        <v>457.84</v>
      </c>
      <c r="J44" s="189">
        <f t="shared" si="0"/>
        <v>91.57</v>
      </c>
      <c r="K44" s="189">
        <f t="shared" si="1"/>
        <v>549.41</v>
      </c>
      <c r="L44" s="45" t="s">
        <v>8</v>
      </c>
      <c r="M44" s="77"/>
      <c r="N44" s="77"/>
      <c r="O44" s="77"/>
      <c r="P44" s="77"/>
    </row>
    <row r="45" spans="1:16" s="6" customFormat="1" ht="30" customHeight="1">
      <c r="A45" s="46">
        <v>26</v>
      </c>
      <c r="B45" s="161" t="s">
        <v>1956</v>
      </c>
      <c r="C45" s="161">
        <v>10005076</v>
      </c>
      <c r="D45" s="161" t="s">
        <v>59</v>
      </c>
      <c r="E45" s="180" t="s">
        <v>1987</v>
      </c>
      <c r="F45" s="161" t="s">
        <v>210</v>
      </c>
      <c r="G45" s="360">
        <v>0.13100000000000001</v>
      </c>
      <c r="H45" s="176">
        <v>457840</v>
      </c>
      <c r="I45" s="189">
        <v>59977.04</v>
      </c>
      <c r="J45" s="189">
        <f t="shared" si="0"/>
        <v>11995.41</v>
      </c>
      <c r="K45" s="189">
        <f t="shared" si="1"/>
        <v>71972.45</v>
      </c>
      <c r="L45" s="45" t="s">
        <v>8</v>
      </c>
      <c r="M45" s="77"/>
      <c r="N45" s="77"/>
      <c r="O45" s="77"/>
      <c r="P45" s="77"/>
    </row>
    <row r="46" spans="1:16" s="6" customFormat="1" ht="30" customHeight="1">
      <c r="A46" s="46">
        <v>27</v>
      </c>
      <c r="B46" s="161" t="s">
        <v>1957</v>
      </c>
      <c r="C46" s="161">
        <v>10005081</v>
      </c>
      <c r="D46" s="161" t="s">
        <v>59</v>
      </c>
      <c r="E46" s="180" t="s">
        <v>1988</v>
      </c>
      <c r="F46" s="161" t="s">
        <v>210</v>
      </c>
      <c r="G46" s="360">
        <v>0.53700000000000003</v>
      </c>
      <c r="H46" s="176">
        <v>99797</v>
      </c>
      <c r="I46" s="189">
        <v>53590.99</v>
      </c>
      <c r="J46" s="189">
        <f t="shared" si="0"/>
        <v>10718.2</v>
      </c>
      <c r="K46" s="189">
        <f t="shared" si="1"/>
        <v>64309.19</v>
      </c>
      <c r="L46" s="45" t="s">
        <v>8</v>
      </c>
    </row>
    <row r="47" spans="1:16" s="6" customFormat="1" ht="30" customHeight="1">
      <c r="A47" s="46">
        <v>28</v>
      </c>
      <c r="B47" s="161" t="s">
        <v>1958</v>
      </c>
      <c r="C47" s="161">
        <v>10005091</v>
      </c>
      <c r="D47" s="161" t="s">
        <v>59</v>
      </c>
      <c r="E47" s="180" t="s">
        <v>1989</v>
      </c>
      <c r="F47" s="161" t="s">
        <v>210</v>
      </c>
      <c r="G47" s="360">
        <v>4.6319999999999997</v>
      </c>
      <c r="H47" s="176">
        <v>67818</v>
      </c>
      <c r="I47" s="189">
        <v>314132.98</v>
      </c>
      <c r="J47" s="189">
        <f t="shared" si="0"/>
        <v>62826.6</v>
      </c>
      <c r="K47" s="189">
        <f t="shared" si="1"/>
        <v>376959.57999999996</v>
      </c>
      <c r="L47" s="45" t="s">
        <v>8</v>
      </c>
    </row>
    <row r="48" spans="1:16" s="6" customFormat="1" ht="30" customHeight="1">
      <c r="A48" s="46">
        <v>29</v>
      </c>
      <c r="B48" s="161" t="s">
        <v>1959</v>
      </c>
      <c r="C48" s="161">
        <v>10005099</v>
      </c>
      <c r="D48" s="161" t="s">
        <v>59</v>
      </c>
      <c r="E48" s="180" t="s">
        <v>1990</v>
      </c>
      <c r="F48" s="161" t="s">
        <v>210</v>
      </c>
      <c r="G48" s="360">
        <v>0.217</v>
      </c>
      <c r="H48" s="176">
        <v>71365</v>
      </c>
      <c r="I48" s="189">
        <v>15486.21</v>
      </c>
      <c r="J48" s="189">
        <f t="shared" si="0"/>
        <v>3097.24</v>
      </c>
      <c r="K48" s="189">
        <f t="shared" si="1"/>
        <v>18583.449999999997</v>
      </c>
      <c r="L48" s="45" t="s">
        <v>8</v>
      </c>
      <c r="M48" s="77"/>
      <c r="N48" s="77"/>
      <c r="O48" s="77"/>
      <c r="P48" s="77"/>
    </row>
    <row r="49" spans="1:16" s="6" customFormat="1" ht="30" customHeight="1">
      <c r="A49" s="46">
        <v>30</v>
      </c>
      <c r="B49" s="161" t="s">
        <v>1960</v>
      </c>
      <c r="C49" s="161">
        <v>10005105</v>
      </c>
      <c r="D49" s="161" t="s">
        <v>59</v>
      </c>
      <c r="E49" s="180" t="s">
        <v>1991</v>
      </c>
      <c r="F49" s="161" t="s">
        <v>210</v>
      </c>
      <c r="G49" s="360">
        <v>0.03</v>
      </c>
      <c r="H49" s="176">
        <v>51267</v>
      </c>
      <c r="I49" s="189">
        <v>1538.01</v>
      </c>
      <c r="J49" s="189">
        <f t="shared" si="0"/>
        <v>307.60000000000002</v>
      </c>
      <c r="K49" s="189">
        <f t="shared" si="1"/>
        <v>1845.6100000000001</v>
      </c>
      <c r="L49" s="45" t="s">
        <v>8</v>
      </c>
      <c r="M49" s="77"/>
      <c r="N49" s="77"/>
      <c r="O49" s="77"/>
      <c r="P49" s="77"/>
    </row>
    <row r="50" spans="1:16" s="6" customFormat="1" ht="30" customHeight="1">
      <c r="A50" s="46">
        <v>31</v>
      </c>
      <c r="B50" s="161" t="s">
        <v>1961</v>
      </c>
      <c r="C50" s="161">
        <v>10005105</v>
      </c>
      <c r="D50" s="161" t="s">
        <v>59</v>
      </c>
      <c r="E50" s="180" t="s">
        <v>1991</v>
      </c>
      <c r="F50" s="161" t="s">
        <v>210</v>
      </c>
      <c r="G50" s="360">
        <v>0.24199999999999999</v>
      </c>
      <c r="H50" s="176">
        <v>51267</v>
      </c>
      <c r="I50" s="189">
        <v>12406.61</v>
      </c>
      <c r="J50" s="189">
        <f t="shared" si="0"/>
        <v>2481.3200000000002</v>
      </c>
      <c r="K50" s="189">
        <f t="shared" si="1"/>
        <v>14887.93</v>
      </c>
      <c r="L50" s="45" t="s">
        <v>8</v>
      </c>
    </row>
    <row r="51" spans="1:16" s="6" customFormat="1" ht="30" customHeight="1">
      <c r="A51" s="46">
        <v>32</v>
      </c>
      <c r="B51" s="161" t="s">
        <v>1962</v>
      </c>
      <c r="C51" s="161">
        <v>10005110</v>
      </c>
      <c r="D51" s="161" t="s">
        <v>59</v>
      </c>
      <c r="E51" s="180" t="s">
        <v>1992</v>
      </c>
      <c r="F51" s="161" t="s">
        <v>210</v>
      </c>
      <c r="G51" s="360">
        <v>1E-3</v>
      </c>
      <c r="H51" s="176">
        <v>782150</v>
      </c>
      <c r="I51" s="189">
        <v>782.15</v>
      </c>
      <c r="J51" s="189">
        <f t="shared" si="0"/>
        <v>156.43</v>
      </c>
      <c r="K51" s="189">
        <f t="shared" si="1"/>
        <v>938.57999999999993</v>
      </c>
      <c r="L51" s="45" t="s">
        <v>8</v>
      </c>
    </row>
    <row r="52" spans="1:16" s="6" customFormat="1" ht="30" customHeight="1">
      <c r="A52" s="46">
        <v>33</v>
      </c>
      <c r="B52" s="161" t="s">
        <v>1963</v>
      </c>
      <c r="C52" s="161">
        <v>10005110</v>
      </c>
      <c r="D52" s="161" t="s">
        <v>59</v>
      </c>
      <c r="E52" s="180" t="s">
        <v>1992</v>
      </c>
      <c r="F52" s="161" t="s">
        <v>210</v>
      </c>
      <c r="G52" s="360">
        <v>0.44900000000000001</v>
      </c>
      <c r="H52" s="176">
        <v>782150</v>
      </c>
      <c r="I52" s="189">
        <v>351185.35</v>
      </c>
      <c r="J52" s="189">
        <f t="shared" si="0"/>
        <v>70237.070000000007</v>
      </c>
      <c r="K52" s="189">
        <f t="shared" si="1"/>
        <v>421422.42</v>
      </c>
      <c r="L52" s="45" t="s">
        <v>8</v>
      </c>
    </row>
    <row r="53" spans="1:16" s="6" customFormat="1" ht="30" customHeight="1">
      <c r="A53" s="46">
        <v>34</v>
      </c>
      <c r="B53" s="161" t="s">
        <v>1964</v>
      </c>
      <c r="C53" s="161">
        <v>10005116</v>
      </c>
      <c r="D53" s="161" t="s">
        <v>59</v>
      </c>
      <c r="E53" s="180" t="s">
        <v>1993</v>
      </c>
      <c r="F53" s="161" t="s">
        <v>210</v>
      </c>
      <c r="G53" s="360">
        <v>0.433</v>
      </c>
      <c r="H53" s="176">
        <v>76602</v>
      </c>
      <c r="I53" s="189">
        <v>33168.67</v>
      </c>
      <c r="J53" s="189">
        <f t="shared" si="0"/>
        <v>6633.73</v>
      </c>
      <c r="K53" s="189">
        <f t="shared" si="1"/>
        <v>39802.399999999994</v>
      </c>
      <c r="L53" s="45" t="s">
        <v>8</v>
      </c>
      <c r="M53" s="77"/>
      <c r="N53" s="77"/>
      <c r="O53" s="77"/>
      <c r="P53" s="77"/>
    </row>
    <row r="54" spans="1:16" s="6" customFormat="1" ht="30" customHeight="1">
      <c r="A54" s="46">
        <v>35</v>
      </c>
      <c r="B54" s="161" t="s">
        <v>1965</v>
      </c>
      <c r="C54" s="161">
        <v>10005121</v>
      </c>
      <c r="D54" s="161" t="s">
        <v>59</v>
      </c>
      <c r="E54" s="180" t="s">
        <v>1994</v>
      </c>
      <c r="F54" s="161" t="s">
        <v>210</v>
      </c>
      <c r="G54" s="360">
        <v>0.216</v>
      </c>
      <c r="H54" s="176">
        <v>80926</v>
      </c>
      <c r="I54" s="189">
        <v>17480.02</v>
      </c>
      <c r="J54" s="189">
        <f t="shared" si="0"/>
        <v>3496</v>
      </c>
      <c r="K54" s="189">
        <f t="shared" si="1"/>
        <v>20976.02</v>
      </c>
      <c r="L54" s="45" t="s">
        <v>8</v>
      </c>
    </row>
    <row r="55" spans="1:16" s="6" customFormat="1" ht="30" customHeight="1">
      <c r="A55" s="46">
        <v>36</v>
      </c>
      <c r="B55" s="161" t="s">
        <v>1966</v>
      </c>
      <c r="C55" s="161">
        <v>10005127</v>
      </c>
      <c r="D55" s="161" t="s">
        <v>59</v>
      </c>
      <c r="E55" s="180" t="s">
        <v>1995</v>
      </c>
      <c r="F55" s="161" t="s">
        <v>210</v>
      </c>
      <c r="G55" s="360">
        <v>0.13</v>
      </c>
      <c r="H55" s="176">
        <v>56058</v>
      </c>
      <c r="I55" s="189">
        <v>7287.54</v>
      </c>
      <c r="J55" s="189">
        <f t="shared" si="0"/>
        <v>1457.51</v>
      </c>
      <c r="K55" s="189">
        <f t="shared" si="1"/>
        <v>8745.0499999999993</v>
      </c>
      <c r="L55" s="45" t="s">
        <v>8</v>
      </c>
      <c r="M55" s="77"/>
      <c r="N55" s="77"/>
      <c r="O55" s="77"/>
      <c r="P55" s="77"/>
    </row>
    <row r="56" spans="1:16" s="6" customFormat="1" ht="30" customHeight="1">
      <c r="A56" s="46">
        <v>37</v>
      </c>
      <c r="B56" s="161" t="s">
        <v>1967</v>
      </c>
      <c r="C56" s="161">
        <v>10005142</v>
      </c>
      <c r="D56" s="161" t="s">
        <v>59</v>
      </c>
      <c r="E56" s="180" t="s">
        <v>1996</v>
      </c>
      <c r="F56" s="161" t="s">
        <v>210</v>
      </c>
      <c r="G56" s="360">
        <v>0.25800000000000001</v>
      </c>
      <c r="H56" s="176">
        <v>45752</v>
      </c>
      <c r="I56" s="189">
        <v>11804.02</v>
      </c>
      <c r="J56" s="189">
        <f t="shared" si="0"/>
        <v>2360.8000000000002</v>
      </c>
      <c r="K56" s="189">
        <f t="shared" si="1"/>
        <v>14164.82</v>
      </c>
      <c r="L56" s="45" t="s">
        <v>8</v>
      </c>
    </row>
    <row r="57" spans="1:16" s="6" customFormat="1" ht="30" customHeight="1">
      <c r="A57" s="46">
        <v>38</v>
      </c>
      <c r="B57" s="161" t="s">
        <v>1968</v>
      </c>
      <c r="C57" s="161">
        <v>10005205</v>
      </c>
      <c r="D57" s="161" t="s">
        <v>59</v>
      </c>
      <c r="E57" s="180" t="s">
        <v>1997</v>
      </c>
      <c r="F57" s="161" t="s">
        <v>210</v>
      </c>
      <c r="G57" s="360">
        <v>0.42899999999999999</v>
      </c>
      <c r="H57" s="176">
        <v>51009</v>
      </c>
      <c r="I57" s="189">
        <v>21882.86</v>
      </c>
      <c r="J57" s="189">
        <f t="shared" si="0"/>
        <v>4376.57</v>
      </c>
      <c r="K57" s="189">
        <f t="shared" si="1"/>
        <v>26259.43</v>
      </c>
      <c r="L57" s="45" t="s">
        <v>8</v>
      </c>
      <c r="M57" s="77"/>
      <c r="N57" s="77"/>
      <c r="O57" s="77"/>
      <c r="P57" s="77"/>
    </row>
    <row r="58" spans="1:16" s="6" customFormat="1" ht="30" customHeight="1">
      <c r="A58" s="46">
        <v>39</v>
      </c>
      <c r="B58" s="161" t="s">
        <v>1969</v>
      </c>
      <c r="C58" s="161">
        <v>10005263</v>
      </c>
      <c r="D58" s="161" t="s">
        <v>59</v>
      </c>
      <c r="E58" s="180" t="s">
        <v>1998</v>
      </c>
      <c r="F58" s="161" t="s">
        <v>1916</v>
      </c>
      <c r="G58" s="360">
        <v>89</v>
      </c>
      <c r="H58" s="176">
        <v>121</v>
      </c>
      <c r="I58" s="189">
        <v>10769</v>
      </c>
      <c r="J58" s="189">
        <f t="shared" si="0"/>
        <v>2153.8000000000002</v>
      </c>
      <c r="K58" s="189">
        <f t="shared" si="1"/>
        <v>12922.8</v>
      </c>
      <c r="L58" s="45" t="s">
        <v>8</v>
      </c>
    </row>
    <row r="59" spans="1:16" s="6" customFormat="1" ht="30" customHeight="1">
      <c r="A59" s="46">
        <v>40</v>
      </c>
      <c r="B59" s="161" t="s">
        <v>1970</v>
      </c>
      <c r="C59" s="161">
        <v>10005331</v>
      </c>
      <c r="D59" s="161" t="s">
        <v>59</v>
      </c>
      <c r="E59" s="180" t="s">
        <v>1999</v>
      </c>
      <c r="F59" s="161" t="s">
        <v>210</v>
      </c>
      <c r="G59" s="360">
        <v>4.5999999999999999E-2</v>
      </c>
      <c r="H59" s="176">
        <v>240764</v>
      </c>
      <c r="I59" s="189">
        <v>11075.14</v>
      </c>
      <c r="J59" s="189">
        <f t="shared" si="0"/>
        <v>2215.0300000000002</v>
      </c>
      <c r="K59" s="189">
        <f t="shared" si="1"/>
        <v>13290.17</v>
      </c>
      <c r="L59" s="45" t="s">
        <v>8</v>
      </c>
      <c r="M59" s="77"/>
      <c r="N59" s="77"/>
      <c r="O59" s="77"/>
      <c r="P59" s="77"/>
    </row>
    <row r="60" spans="1:16" s="6" customFormat="1" ht="30" customHeight="1">
      <c r="A60" s="46">
        <v>41</v>
      </c>
      <c r="B60" s="161" t="s">
        <v>1971</v>
      </c>
      <c r="C60" s="161">
        <v>10005873</v>
      </c>
      <c r="D60" s="161" t="s">
        <v>59</v>
      </c>
      <c r="E60" s="180" t="s">
        <v>2000</v>
      </c>
      <c r="F60" s="161" t="s">
        <v>210</v>
      </c>
      <c r="G60" s="360">
        <v>1.367</v>
      </c>
      <c r="H60" s="176">
        <v>16633</v>
      </c>
      <c r="I60" s="189">
        <v>22737.31</v>
      </c>
      <c r="J60" s="189">
        <f t="shared" si="0"/>
        <v>4547.46</v>
      </c>
      <c r="K60" s="189">
        <f t="shared" si="1"/>
        <v>27284.77</v>
      </c>
      <c r="L60" s="45" t="s">
        <v>8</v>
      </c>
    </row>
    <row r="61" spans="1:16" s="6" customFormat="1" ht="30" customHeight="1">
      <c r="A61" s="46">
        <v>42</v>
      </c>
      <c r="B61" s="161" t="s">
        <v>1972</v>
      </c>
      <c r="C61" s="161">
        <v>10005878</v>
      </c>
      <c r="D61" s="161" t="s">
        <v>59</v>
      </c>
      <c r="E61" s="180" t="s">
        <v>2001</v>
      </c>
      <c r="F61" s="161" t="s">
        <v>210</v>
      </c>
      <c r="G61" s="360">
        <v>2.754</v>
      </c>
      <c r="H61" s="176">
        <v>16380</v>
      </c>
      <c r="I61" s="189">
        <v>45110.52</v>
      </c>
      <c r="J61" s="189">
        <f t="shared" si="0"/>
        <v>9022.1</v>
      </c>
      <c r="K61" s="189">
        <f t="shared" si="1"/>
        <v>54132.619999999995</v>
      </c>
      <c r="L61" s="45" t="s">
        <v>8</v>
      </c>
      <c r="M61" s="77"/>
      <c r="N61" s="77"/>
      <c r="O61" s="77"/>
      <c r="P61" s="77"/>
    </row>
    <row r="62" spans="1:16" s="6" customFormat="1" ht="30" customHeight="1">
      <c r="A62" s="46">
        <v>43</v>
      </c>
      <c r="B62" s="161" t="s">
        <v>1973</v>
      </c>
      <c r="C62" s="161">
        <v>10005898</v>
      </c>
      <c r="D62" s="161" t="s">
        <v>59</v>
      </c>
      <c r="E62" s="180" t="s">
        <v>2002</v>
      </c>
      <c r="F62" s="161" t="s">
        <v>1916</v>
      </c>
      <c r="G62" s="360">
        <v>900</v>
      </c>
      <c r="H62" s="176">
        <v>25</v>
      </c>
      <c r="I62" s="189">
        <v>22500</v>
      </c>
      <c r="J62" s="189">
        <f t="shared" si="0"/>
        <v>4500</v>
      </c>
      <c r="K62" s="189">
        <f t="shared" si="1"/>
        <v>27000</v>
      </c>
      <c r="L62" s="45" t="s">
        <v>8</v>
      </c>
    </row>
    <row r="63" spans="1:16" s="6" customFormat="1" ht="30" customHeight="1">
      <c r="A63" s="46">
        <v>44</v>
      </c>
      <c r="B63" s="161" t="s">
        <v>1974</v>
      </c>
      <c r="C63" s="161">
        <v>10005903</v>
      </c>
      <c r="D63" s="161" t="s">
        <v>59</v>
      </c>
      <c r="E63" s="180" t="s">
        <v>2003</v>
      </c>
      <c r="F63" s="161" t="s">
        <v>210</v>
      </c>
      <c r="G63" s="360">
        <v>3.5720000000000001</v>
      </c>
      <c r="H63" s="176">
        <v>30199</v>
      </c>
      <c r="I63" s="189">
        <v>107870.83</v>
      </c>
      <c r="J63" s="189">
        <f t="shared" si="0"/>
        <v>21574.17</v>
      </c>
      <c r="K63" s="189">
        <f t="shared" si="1"/>
        <v>129445</v>
      </c>
      <c r="L63" s="45" t="s">
        <v>8</v>
      </c>
      <c r="M63" s="77"/>
      <c r="N63" s="77"/>
      <c r="O63" s="77"/>
      <c r="P63" s="77"/>
    </row>
    <row r="64" spans="1:16" s="6" customFormat="1" ht="30" customHeight="1">
      <c r="A64" s="46">
        <v>45</v>
      </c>
      <c r="B64" s="161" t="s">
        <v>1975</v>
      </c>
      <c r="C64" s="161">
        <v>10005913</v>
      </c>
      <c r="D64" s="161" t="s">
        <v>59</v>
      </c>
      <c r="E64" s="180" t="s">
        <v>2004</v>
      </c>
      <c r="F64" s="161" t="s">
        <v>1916</v>
      </c>
      <c r="G64" s="360">
        <v>2281</v>
      </c>
      <c r="H64" s="176">
        <v>26</v>
      </c>
      <c r="I64" s="189">
        <v>59306</v>
      </c>
      <c r="J64" s="189">
        <f t="shared" si="0"/>
        <v>11861.2</v>
      </c>
      <c r="K64" s="189">
        <f t="shared" si="1"/>
        <v>71167.199999999997</v>
      </c>
      <c r="L64" s="45" t="s">
        <v>8</v>
      </c>
    </row>
    <row r="65" spans="1:16" s="6" customFormat="1" ht="30" customHeight="1">
      <c r="A65" s="46">
        <v>46</v>
      </c>
      <c r="B65" s="161" t="s">
        <v>1976</v>
      </c>
      <c r="C65" s="161">
        <v>10005929</v>
      </c>
      <c r="D65" s="161" t="s">
        <v>59</v>
      </c>
      <c r="E65" s="180" t="s">
        <v>2005</v>
      </c>
      <c r="F65" s="161" t="s">
        <v>210</v>
      </c>
      <c r="G65" s="360">
        <v>1.714</v>
      </c>
      <c r="H65" s="176">
        <v>40195</v>
      </c>
      <c r="I65" s="189">
        <v>68894.23</v>
      </c>
      <c r="J65" s="189">
        <f t="shared" si="0"/>
        <v>13778.85</v>
      </c>
      <c r="K65" s="189">
        <f t="shared" si="1"/>
        <v>82673.08</v>
      </c>
      <c r="L65" s="45" t="s">
        <v>8</v>
      </c>
    </row>
    <row r="66" spans="1:16" s="6" customFormat="1" ht="30" customHeight="1">
      <c r="A66" s="46">
        <v>47</v>
      </c>
      <c r="B66" s="161" t="s">
        <v>1977</v>
      </c>
      <c r="C66" s="161">
        <v>10005939</v>
      </c>
      <c r="D66" s="161" t="s">
        <v>59</v>
      </c>
      <c r="E66" s="180" t="s">
        <v>2006</v>
      </c>
      <c r="F66" s="161" t="s">
        <v>210</v>
      </c>
      <c r="G66" s="360">
        <v>2.3639999999999999</v>
      </c>
      <c r="H66" s="176">
        <v>28147</v>
      </c>
      <c r="I66" s="189">
        <v>66539.509999999995</v>
      </c>
      <c r="J66" s="189">
        <f t="shared" si="0"/>
        <v>13307.9</v>
      </c>
      <c r="K66" s="189">
        <f t="shared" si="1"/>
        <v>79847.409999999989</v>
      </c>
      <c r="L66" s="45" t="s">
        <v>8</v>
      </c>
      <c r="M66" s="77"/>
      <c r="N66" s="77"/>
      <c r="O66" s="77"/>
      <c r="P66" s="77"/>
    </row>
    <row r="67" spans="1:16" s="6" customFormat="1" ht="30" customHeight="1">
      <c r="A67" s="46">
        <v>48</v>
      </c>
      <c r="B67" s="161" t="s">
        <v>1978</v>
      </c>
      <c r="C67" s="161">
        <v>10006417</v>
      </c>
      <c r="D67" s="161" t="s">
        <v>59</v>
      </c>
      <c r="E67" s="180" t="s">
        <v>2007</v>
      </c>
      <c r="F67" s="161" t="s">
        <v>210</v>
      </c>
      <c r="G67" s="360">
        <v>0.4</v>
      </c>
      <c r="H67" s="176">
        <v>50199</v>
      </c>
      <c r="I67" s="189">
        <v>20079.599999999999</v>
      </c>
      <c r="J67" s="189">
        <f t="shared" si="0"/>
        <v>4015.92</v>
      </c>
      <c r="K67" s="189">
        <f t="shared" si="1"/>
        <v>24095.519999999997</v>
      </c>
      <c r="L67" s="45" t="s">
        <v>8</v>
      </c>
      <c r="M67" s="77"/>
      <c r="N67" s="77"/>
      <c r="O67" s="77"/>
      <c r="P67" s="77"/>
    </row>
    <row r="68" spans="1:16" s="6" customFormat="1" ht="30" customHeight="1">
      <c r="A68" s="46">
        <v>49</v>
      </c>
      <c r="B68" s="161" t="s">
        <v>1979</v>
      </c>
      <c r="C68" s="161">
        <v>10006619</v>
      </c>
      <c r="D68" s="161" t="s">
        <v>59</v>
      </c>
      <c r="E68" s="180" t="s">
        <v>2008</v>
      </c>
      <c r="F68" s="161" t="s">
        <v>210</v>
      </c>
      <c r="G68" s="360">
        <v>7.8E-2</v>
      </c>
      <c r="H68" s="176">
        <v>14067</v>
      </c>
      <c r="I68" s="189">
        <v>1097.23</v>
      </c>
      <c r="J68" s="189">
        <f t="shared" si="0"/>
        <v>219.45</v>
      </c>
      <c r="K68" s="189">
        <f t="shared" si="1"/>
        <v>1316.68</v>
      </c>
      <c r="L68" s="45" t="s">
        <v>8</v>
      </c>
    </row>
    <row r="69" spans="1:16" s="6" customFormat="1" ht="30" customHeight="1">
      <c r="A69" s="46">
        <v>50</v>
      </c>
      <c r="B69" s="161" t="s">
        <v>1980</v>
      </c>
      <c r="C69" s="161">
        <v>10007774</v>
      </c>
      <c r="D69" s="161" t="s">
        <v>59</v>
      </c>
      <c r="E69" s="180" t="s">
        <v>2009</v>
      </c>
      <c r="F69" s="161" t="s">
        <v>210</v>
      </c>
      <c r="G69" s="360">
        <v>0.36099999999999999</v>
      </c>
      <c r="H69" s="176">
        <v>81518</v>
      </c>
      <c r="I69" s="189">
        <v>29428</v>
      </c>
      <c r="J69" s="189">
        <f t="shared" si="0"/>
        <v>5885.6</v>
      </c>
      <c r="K69" s="189">
        <f t="shared" si="1"/>
        <v>35313.599999999999</v>
      </c>
      <c r="L69" s="45" t="s">
        <v>8</v>
      </c>
    </row>
    <row r="70" spans="1:16" s="6" customFormat="1" ht="30" customHeight="1">
      <c r="A70" s="46">
        <v>51</v>
      </c>
      <c r="B70" s="161" t="s">
        <v>2010</v>
      </c>
      <c r="C70" s="161">
        <v>10008787</v>
      </c>
      <c r="D70" s="161" t="s">
        <v>59</v>
      </c>
      <c r="E70" s="180" t="s">
        <v>2024</v>
      </c>
      <c r="F70" s="161" t="s">
        <v>210</v>
      </c>
      <c r="G70" s="360">
        <v>3.3000000000000002E-2</v>
      </c>
      <c r="H70" s="176">
        <v>293464</v>
      </c>
      <c r="I70" s="189">
        <v>9684.31</v>
      </c>
      <c r="J70" s="189">
        <f t="shared" si="0"/>
        <v>1936.86</v>
      </c>
      <c r="K70" s="189">
        <f t="shared" si="1"/>
        <v>11621.17</v>
      </c>
      <c r="L70" s="45" t="s">
        <v>8</v>
      </c>
    </row>
    <row r="71" spans="1:16" s="6" customFormat="1" ht="30" customHeight="1">
      <c r="A71" s="46">
        <v>52</v>
      </c>
      <c r="B71" s="161" t="s">
        <v>2011</v>
      </c>
      <c r="C71" s="161">
        <v>10008793</v>
      </c>
      <c r="D71" s="161" t="s">
        <v>59</v>
      </c>
      <c r="E71" s="180" t="s">
        <v>2025</v>
      </c>
      <c r="F71" s="161" t="s">
        <v>210</v>
      </c>
      <c r="G71" s="360">
        <v>0.04</v>
      </c>
      <c r="H71" s="176">
        <v>292514</v>
      </c>
      <c r="I71" s="189">
        <v>11700.56</v>
      </c>
      <c r="J71" s="189">
        <f t="shared" si="0"/>
        <v>2340.11</v>
      </c>
      <c r="K71" s="189">
        <f t="shared" si="1"/>
        <v>14040.67</v>
      </c>
      <c r="L71" s="45" t="s">
        <v>8</v>
      </c>
      <c r="M71" s="77">
        <f>I71*0.2</f>
        <v>2340.1120000000001</v>
      </c>
      <c r="N71" s="77"/>
      <c r="O71" s="77"/>
      <c r="P71" s="77"/>
    </row>
    <row r="72" spans="1:16" s="6" customFormat="1" ht="30" customHeight="1">
      <c r="A72" s="46">
        <v>53</v>
      </c>
      <c r="B72" s="161" t="s">
        <v>2012</v>
      </c>
      <c r="C72" s="161">
        <v>10008825</v>
      </c>
      <c r="D72" s="161" t="s">
        <v>59</v>
      </c>
      <c r="E72" s="180" t="s">
        <v>2026</v>
      </c>
      <c r="F72" s="161" t="s">
        <v>1916</v>
      </c>
      <c r="G72" s="360">
        <v>230</v>
      </c>
      <c r="H72" s="176">
        <v>86</v>
      </c>
      <c r="I72" s="189">
        <v>19780</v>
      </c>
      <c r="J72" s="189">
        <f t="shared" si="0"/>
        <v>3956</v>
      </c>
      <c r="K72" s="189">
        <f t="shared" si="1"/>
        <v>23736</v>
      </c>
      <c r="L72" s="45" t="s">
        <v>8</v>
      </c>
    </row>
    <row r="73" spans="1:16" s="6" customFormat="1" ht="30" customHeight="1">
      <c r="A73" s="46">
        <v>54</v>
      </c>
      <c r="B73" s="161" t="s">
        <v>2013</v>
      </c>
      <c r="C73" s="161">
        <v>10008882</v>
      </c>
      <c r="D73" s="161" t="s">
        <v>59</v>
      </c>
      <c r="E73" s="180" t="s">
        <v>2027</v>
      </c>
      <c r="F73" s="161" t="s">
        <v>210</v>
      </c>
      <c r="G73" s="360">
        <v>4.5999999999999999E-2</v>
      </c>
      <c r="H73" s="176">
        <v>86193</v>
      </c>
      <c r="I73" s="189">
        <v>3964.88</v>
      </c>
      <c r="J73" s="189">
        <f t="shared" si="0"/>
        <v>792.98</v>
      </c>
      <c r="K73" s="189">
        <f t="shared" si="1"/>
        <v>4757.8600000000006</v>
      </c>
      <c r="L73" s="45" t="s">
        <v>8</v>
      </c>
      <c r="M73" s="77"/>
      <c r="N73" s="77"/>
      <c r="O73" s="77"/>
      <c r="P73" s="77"/>
    </row>
    <row r="74" spans="1:16" s="6" customFormat="1" ht="30" customHeight="1">
      <c r="A74" s="46">
        <v>55</v>
      </c>
      <c r="B74" s="161" t="s">
        <v>2014</v>
      </c>
      <c r="C74" s="161">
        <v>10009883</v>
      </c>
      <c r="D74" s="161" t="s">
        <v>59</v>
      </c>
      <c r="E74" s="180" t="s">
        <v>2028</v>
      </c>
      <c r="F74" s="161" t="s">
        <v>210</v>
      </c>
      <c r="G74" s="360">
        <v>0.249</v>
      </c>
      <c r="H74" s="176">
        <v>54244</v>
      </c>
      <c r="I74" s="189">
        <v>13506.76</v>
      </c>
      <c r="J74" s="189">
        <f t="shared" si="0"/>
        <v>2701.35</v>
      </c>
      <c r="K74" s="189">
        <f t="shared" si="1"/>
        <v>16208.11</v>
      </c>
      <c r="L74" s="45" t="s">
        <v>8</v>
      </c>
    </row>
    <row r="75" spans="1:16" s="6" customFormat="1" ht="30" customHeight="1">
      <c r="A75" s="46">
        <v>56</v>
      </c>
      <c r="B75" s="161" t="s">
        <v>2015</v>
      </c>
      <c r="C75" s="161">
        <v>10009887</v>
      </c>
      <c r="D75" s="161" t="s">
        <v>59</v>
      </c>
      <c r="E75" s="180" t="s">
        <v>2029</v>
      </c>
      <c r="F75" s="161" t="s">
        <v>210</v>
      </c>
      <c r="G75" s="360">
        <v>0.16700000000000001</v>
      </c>
      <c r="H75" s="176">
        <v>52328</v>
      </c>
      <c r="I75" s="189">
        <v>8738.7800000000007</v>
      </c>
      <c r="J75" s="189">
        <f t="shared" si="0"/>
        <v>1747.76</v>
      </c>
      <c r="K75" s="189">
        <f t="shared" si="1"/>
        <v>10486.54</v>
      </c>
      <c r="L75" s="45" t="s">
        <v>8</v>
      </c>
      <c r="M75" s="77"/>
      <c r="N75" s="77"/>
      <c r="O75" s="77"/>
      <c r="P75" s="77"/>
    </row>
    <row r="76" spans="1:16" s="6" customFormat="1" ht="30" customHeight="1">
      <c r="A76" s="46">
        <v>57</v>
      </c>
      <c r="B76" s="161" t="s">
        <v>2016</v>
      </c>
      <c r="C76" s="161">
        <v>10009899</v>
      </c>
      <c r="D76" s="161" t="s">
        <v>59</v>
      </c>
      <c r="E76" s="180" t="s">
        <v>2030</v>
      </c>
      <c r="F76" s="161" t="s">
        <v>210</v>
      </c>
      <c r="G76" s="360">
        <v>0.27100000000000002</v>
      </c>
      <c r="H76" s="176">
        <v>47426</v>
      </c>
      <c r="I76" s="189">
        <v>12852.45</v>
      </c>
      <c r="J76" s="189">
        <f t="shared" si="0"/>
        <v>2570.4899999999998</v>
      </c>
      <c r="K76" s="189">
        <f t="shared" si="1"/>
        <v>15422.94</v>
      </c>
      <c r="L76" s="45" t="s">
        <v>8</v>
      </c>
    </row>
    <row r="77" spans="1:16" s="6" customFormat="1" ht="30" customHeight="1">
      <c r="A77" s="46">
        <v>58</v>
      </c>
      <c r="B77" s="161" t="s">
        <v>2017</v>
      </c>
      <c r="C77" s="161">
        <v>10009907</v>
      </c>
      <c r="D77" s="161" t="s">
        <v>59</v>
      </c>
      <c r="E77" s="180" t="s">
        <v>2031</v>
      </c>
      <c r="F77" s="161" t="s">
        <v>210</v>
      </c>
      <c r="G77" s="360">
        <v>0.21</v>
      </c>
      <c r="H77" s="176">
        <v>44974</v>
      </c>
      <c r="I77" s="189">
        <v>9444.5400000000009</v>
      </c>
      <c r="J77" s="189">
        <f t="shared" si="0"/>
        <v>1888.91</v>
      </c>
      <c r="K77" s="189">
        <f t="shared" si="1"/>
        <v>11333.45</v>
      </c>
      <c r="L77" s="45" t="s">
        <v>8</v>
      </c>
      <c r="M77" s="77"/>
      <c r="N77" s="77"/>
      <c r="O77" s="77"/>
      <c r="P77" s="77"/>
    </row>
    <row r="78" spans="1:16" s="6" customFormat="1" ht="30" customHeight="1">
      <c r="A78" s="46">
        <v>59</v>
      </c>
      <c r="B78" s="161" t="s">
        <v>2018</v>
      </c>
      <c r="C78" s="161">
        <v>10009911</v>
      </c>
      <c r="D78" s="161" t="s">
        <v>59</v>
      </c>
      <c r="E78" s="180" t="s">
        <v>2032</v>
      </c>
      <c r="F78" s="161" t="s">
        <v>210</v>
      </c>
      <c r="G78" s="360">
        <v>0.22500000000000001</v>
      </c>
      <c r="H78" s="176">
        <v>41365</v>
      </c>
      <c r="I78" s="189">
        <v>9307.1299999999992</v>
      </c>
      <c r="J78" s="189">
        <f t="shared" si="0"/>
        <v>1861.43</v>
      </c>
      <c r="K78" s="189">
        <f t="shared" si="1"/>
        <v>11168.56</v>
      </c>
      <c r="L78" s="45" t="s">
        <v>8</v>
      </c>
    </row>
    <row r="79" spans="1:16" s="6" customFormat="1" ht="30" customHeight="1">
      <c r="A79" s="46">
        <v>60</v>
      </c>
      <c r="B79" s="161" t="s">
        <v>2019</v>
      </c>
      <c r="C79" s="161">
        <v>10009914</v>
      </c>
      <c r="D79" s="161" t="s">
        <v>59</v>
      </c>
      <c r="E79" s="180" t="s">
        <v>2033</v>
      </c>
      <c r="F79" s="161" t="s">
        <v>210</v>
      </c>
      <c r="G79" s="360">
        <v>0.122</v>
      </c>
      <c r="H79" s="176">
        <v>55871</v>
      </c>
      <c r="I79" s="189">
        <v>6816.26</v>
      </c>
      <c r="J79" s="189">
        <f t="shared" si="0"/>
        <v>1363.25</v>
      </c>
      <c r="K79" s="189">
        <f t="shared" si="1"/>
        <v>8179.51</v>
      </c>
      <c r="L79" s="45" t="s">
        <v>8</v>
      </c>
    </row>
    <row r="80" spans="1:16" s="6" customFormat="1" ht="30" customHeight="1">
      <c r="A80" s="46">
        <v>61</v>
      </c>
      <c r="B80" s="161" t="s">
        <v>2020</v>
      </c>
      <c r="C80" s="161">
        <v>10009935</v>
      </c>
      <c r="D80" s="161" t="s">
        <v>59</v>
      </c>
      <c r="E80" s="180" t="s">
        <v>2034</v>
      </c>
      <c r="F80" s="161" t="s">
        <v>210</v>
      </c>
      <c r="G80" s="360">
        <v>0.60599999999999998</v>
      </c>
      <c r="H80" s="176">
        <v>19614</v>
      </c>
      <c r="I80" s="189">
        <v>11886.08</v>
      </c>
      <c r="J80" s="189">
        <v>2377.21</v>
      </c>
      <c r="K80" s="189">
        <f t="shared" si="1"/>
        <v>14263.29</v>
      </c>
      <c r="L80" s="45" t="s">
        <v>8</v>
      </c>
      <c r="M80" s="77"/>
      <c r="N80" s="77"/>
      <c r="O80" s="77"/>
      <c r="P80" s="77"/>
    </row>
    <row r="81" spans="1:16" s="6" customFormat="1" ht="30" customHeight="1">
      <c r="A81" s="46">
        <v>62</v>
      </c>
      <c r="B81" s="161" t="s">
        <v>2021</v>
      </c>
      <c r="C81" s="161">
        <v>10009943</v>
      </c>
      <c r="D81" s="161" t="s">
        <v>59</v>
      </c>
      <c r="E81" s="180" t="s">
        <v>2035</v>
      </c>
      <c r="F81" s="161" t="s">
        <v>210</v>
      </c>
      <c r="G81" s="360">
        <v>3.6789999999999998</v>
      </c>
      <c r="H81" s="176">
        <v>54967</v>
      </c>
      <c r="I81" s="189">
        <v>202223.59</v>
      </c>
      <c r="J81" s="189">
        <f t="shared" si="0"/>
        <v>40444.720000000001</v>
      </c>
      <c r="K81" s="189">
        <f t="shared" si="1"/>
        <v>242668.31</v>
      </c>
      <c r="L81" s="45" t="s">
        <v>8</v>
      </c>
      <c r="M81" s="77"/>
      <c r="N81" s="77"/>
      <c r="O81" s="77"/>
      <c r="P81" s="77"/>
    </row>
    <row r="82" spans="1:16" s="6" customFormat="1" ht="30" customHeight="1">
      <c r="A82" s="46">
        <v>63</v>
      </c>
      <c r="B82" s="161" t="s">
        <v>2022</v>
      </c>
      <c r="C82" s="161">
        <v>10009951</v>
      </c>
      <c r="D82" s="161" t="s">
        <v>59</v>
      </c>
      <c r="E82" s="180" t="s">
        <v>2036</v>
      </c>
      <c r="F82" s="161" t="s">
        <v>210</v>
      </c>
      <c r="G82" s="360">
        <v>0.46700000000000003</v>
      </c>
      <c r="H82" s="176">
        <v>47700</v>
      </c>
      <c r="I82" s="189">
        <v>22275.9</v>
      </c>
      <c r="J82" s="189">
        <f t="shared" si="0"/>
        <v>4455.18</v>
      </c>
      <c r="K82" s="189">
        <f t="shared" si="1"/>
        <v>26731.08</v>
      </c>
      <c r="L82" s="45" t="s">
        <v>8</v>
      </c>
    </row>
    <row r="83" spans="1:16" s="6" customFormat="1" ht="30" customHeight="1">
      <c r="A83" s="46">
        <v>64</v>
      </c>
      <c r="B83" s="161" t="s">
        <v>2023</v>
      </c>
      <c r="C83" s="161">
        <v>10009959</v>
      </c>
      <c r="D83" s="161" t="s">
        <v>59</v>
      </c>
      <c r="E83" s="180" t="s">
        <v>2037</v>
      </c>
      <c r="F83" s="161" t="s">
        <v>210</v>
      </c>
      <c r="G83" s="360">
        <v>0.218</v>
      </c>
      <c r="H83" s="176">
        <v>40980</v>
      </c>
      <c r="I83" s="189">
        <v>8933.64</v>
      </c>
      <c r="J83" s="189">
        <f t="shared" si="0"/>
        <v>1786.73</v>
      </c>
      <c r="K83" s="189">
        <f t="shared" si="1"/>
        <v>10720.369999999999</v>
      </c>
      <c r="L83" s="45" t="s">
        <v>8</v>
      </c>
    </row>
    <row r="84" spans="1:16" s="6" customFormat="1" ht="30" customHeight="1">
      <c r="A84" s="46">
        <v>65</v>
      </c>
      <c r="B84" s="161" t="s">
        <v>2038</v>
      </c>
      <c r="C84" s="161">
        <v>10004540</v>
      </c>
      <c r="D84" s="161" t="s">
        <v>59</v>
      </c>
      <c r="E84" s="180" t="s">
        <v>2042</v>
      </c>
      <c r="F84" s="161" t="s">
        <v>210</v>
      </c>
      <c r="G84" s="360">
        <v>6.173</v>
      </c>
      <c r="H84" s="176">
        <v>23713</v>
      </c>
      <c r="I84" s="189">
        <v>146380.35</v>
      </c>
      <c r="J84" s="189">
        <f t="shared" si="0"/>
        <v>29276.07</v>
      </c>
      <c r="K84" s="189">
        <f t="shared" si="1"/>
        <v>175656.42</v>
      </c>
      <c r="L84" s="45" t="s">
        <v>8</v>
      </c>
    </row>
    <row r="85" spans="1:16" s="6" customFormat="1" ht="30" customHeight="1">
      <c r="A85" s="46">
        <v>66</v>
      </c>
      <c r="B85" s="161" t="s">
        <v>2039</v>
      </c>
      <c r="C85" s="161">
        <v>10005087</v>
      </c>
      <c r="D85" s="161" t="s">
        <v>59</v>
      </c>
      <c r="E85" s="180" t="s">
        <v>2043</v>
      </c>
      <c r="F85" s="161" t="s">
        <v>210</v>
      </c>
      <c r="G85" s="360">
        <v>0.154</v>
      </c>
      <c r="H85" s="176">
        <v>39012</v>
      </c>
      <c r="I85" s="189">
        <v>6007.85</v>
      </c>
      <c r="J85" s="189">
        <f>ROUND(I85*0.2,2)</f>
        <v>1201.57</v>
      </c>
      <c r="K85" s="189">
        <f>I85+J85</f>
        <v>7209.42</v>
      </c>
      <c r="L85" s="45" t="s">
        <v>8</v>
      </c>
    </row>
    <row r="86" spans="1:16" s="6" customFormat="1" ht="30" customHeight="1">
      <c r="A86" s="46">
        <v>67</v>
      </c>
      <c r="B86" s="161" t="s">
        <v>2040</v>
      </c>
      <c r="C86" s="161">
        <v>10005799</v>
      </c>
      <c r="D86" s="161" t="s">
        <v>59</v>
      </c>
      <c r="E86" s="180" t="s">
        <v>2044</v>
      </c>
      <c r="F86" s="161" t="s">
        <v>210</v>
      </c>
      <c r="G86" s="360">
        <v>0.59699999999999998</v>
      </c>
      <c r="H86" s="176">
        <v>27103</v>
      </c>
      <c r="I86" s="189">
        <v>16180.49</v>
      </c>
      <c r="J86" s="189">
        <f>ROUND(I86*0.2,2)</f>
        <v>3236.1</v>
      </c>
      <c r="K86" s="189">
        <f>I86+J86</f>
        <v>19416.59</v>
      </c>
      <c r="L86" s="45" t="s">
        <v>8</v>
      </c>
      <c r="M86" s="77"/>
      <c r="N86" s="77"/>
      <c r="O86" s="77"/>
      <c r="P86" s="77"/>
    </row>
    <row r="87" spans="1:16" s="6" customFormat="1" ht="30" customHeight="1">
      <c r="A87" s="46">
        <v>68</v>
      </c>
      <c r="B87" s="161" t="s">
        <v>2041</v>
      </c>
      <c r="C87" s="161">
        <v>10005924</v>
      </c>
      <c r="D87" s="161" t="s">
        <v>59</v>
      </c>
      <c r="E87" s="180" t="s">
        <v>2045</v>
      </c>
      <c r="F87" s="161" t="s">
        <v>1916</v>
      </c>
      <c r="G87" s="360">
        <v>962</v>
      </c>
      <c r="H87" s="176">
        <v>45</v>
      </c>
      <c r="I87" s="189">
        <v>43290</v>
      </c>
      <c r="J87" s="189">
        <f>ROUND(I87*0.2,2)</f>
        <v>8658</v>
      </c>
      <c r="K87" s="189">
        <f>I87+J87</f>
        <v>51948</v>
      </c>
      <c r="L87" s="45" t="s">
        <v>8</v>
      </c>
    </row>
    <row r="88" spans="1:16" ht="18" customHeight="1">
      <c r="A88" s="104"/>
      <c r="B88" s="104"/>
      <c r="C88" s="104"/>
      <c r="D88" s="104"/>
      <c r="E88" s="106"/>
      <c r="F88" s="104"/>
      <c r="G88" s="104"/>
      <c r="H88" s="104"/>
      <c r="I88" s="261">
        <f>SUM(I20:I87)</f>
        <v>2728618.67</v>
      </c>
      <c r="J88" s="261">
        <f>SUM(J20:J87)</f>
        <v>545723.72999999986</v>
      </c>
      <c r="K88" s="261">
        <f>SUM(K20:K87)</f>
        <v>3274342.3999999999</v>
      </c>
      <c r="L88" s="104"/>
    </row>
    <row r="89" spans="1:16" ht="8.25" customHeight="1"/>
    <row r="90" spans="1:16" ht="6.75" hidden="1" customHeight="1"/>
    <row r="91" spans="1:16" ht="18.75">
      <c r="A91" s="67" t="s">
        <v>34</v>
      </c>
      <c r="B91" s="220"/>
      <c r="C91" s="220"/>
      <c r="D91" s="127"/>
      <c r="E91" s="128"/>
      <c r="F91" s="128"/>
      <c r="G91" s="128"/>
      <c r="H91" s="129"/>
      <c r="I91" s="128"/>
      <c r="J91" s="67" t="s">
        <v>35</v>
      </c>
      <c r="K91" s="23"/>
    </row>
    <row r="92" spans="1:16" ht="18.75">
      <c r="A92" s="67" t="s">
        <v>36</v>
      </c>
      <c r="B92" s="67"/>
      <c r="C92" s="67"/>
      <c r="D92" s="127"/>
      <c r="E92" s="128"/>
      <c r="F92" s="128"/>
      <c r="G92" s="128"/>
      <c r="H92" s="129"/>
      <c r="I92" s="128"/>
      <c r="J92" s="204" t="s">
        <v>181</v>
      </c>
      <c r="K92" s="204"/>
    </row>
    <row r="93" spans="1:16" ht="18.75">
      <c r="A93" s="67" t="s">
        <v>37</v>
      </c>
      <c r="B93" s="67"/>
      <c r="C93" s="67"/>
      <c r="D93" s="127"/>
      <c r="E93" s="128"/>
      <c r="F93" s="128"/>
      <c r="G93" s="128"/>
      <c r="H93" s="129"/>
      <c r="I93" s="128"/>
      <c r="J93" s="204" t="s">
        <v>38</v>
      </c>
      <c r="K93" s="204"/>
    </row>
    <row r="94" spans="1:16" ht="18.75">
      <c r="A94" s="67" t="s">
        <v>39</v>
      </c>
      <c r="B94" s="23"/>
      <c r="C94" s="23"/>
      <c r="D94" s="127"/>
      <c r="E94" s="128"/>
      <c r="F94" s="128"/>
      <c r="G94" s="128"/>
      <c r="H94" s="129"/>
      <c r="I94" s="128"/>
      <c r="J94" s="118"/>
      <c r="K94" s="38"/>
    </row>
    <row r="95" spans="1:16" ht="15.75" customHeight="1">
      <c r="A95" s="23"/>
      <c r="B95" s="23"/>
      <c r="C95" s="23"/>
      <c r="D95" s="127"/>
      <c r="E95" s="128"/>
      <c r="F95" s="128"/>
      <c r="G95" s="128"/>
      <c r="H95" s="129"/>
      <c r="I95" s="128"/>
      <c r="J95" s="118"/>
      <c r="K95" s="23"/>
    </row>
    <row r="96" spans="1:16" ht="18.75">
      <c r="A96" s="67" t="s">
        <v>41</v>
      </c>
      <c r="B96" s="23"/>
      <c r="C96" s="23"/>
      <c r="D96" s="127"/>
      <c r="E96" s="128"/>
      <c r="F96" s="128"/>
      <c r="G96" s="128"/>
      <c r="H96" s="129"/>
      <c r="I96" s="128"/>
      <c r="J96" s="204" t="s">
        <v>182</v>
      </c>
      <c r="K96" s="204"/>
    </row>
    <row r="97" spans="1:11" ht="3.75" customHeight="1">
      <c r="A97" s="364"/>
      <c r="B97" s="364"/>
      <c r="C97" s="364"/>
      <c r="D97" s="127"/>
      <c r="E97" s="128"/>
      <c r="F97" s="128"/>
      <c r="G97" s="128"/>
      <c r="H97" s="129"/>
      <c r="I97" s="128"/>
      <c r="J97" s="118"/>
      <c r="K97" s="118"/>
    </row>
    <row r="98" spans="1:11" ht="15.75" customHeight="1">
      <c r="A98" s="67" t="s">
        <v>40</v>
      </c>
      <c r="B98" s="67"/>
      <c r="C98" s="118"/>
      <c r="D98" s="127"/>
      <c r="E98" s="128"/>
      <c r="F98" s="128"/>
      <c r="G98" s="128"/>
      <c r="H98" s="129"/>
      <c r="I98" s="128"/>
      <c r="J98" s="67" t="s">
        <v>40</v>
      </c>
      <c r="K98" s="67"/>
    </row>
    <row r="99" spans="1:11">
      <c r="D99" s="5"/>
      <c r="E99" s="3"/>
      <c r="H99" s="11"/>
      <c r="I99" s="3"/>
    </row>
  </sheetData>
  <autoFilter ref="A19:L19" xr:uid="{00000000-0009-0000-0000-000011000000}"/>
  <customSheetViews>
    <customSheetView guid="{19774D5F-68EA-4399-BCA1-E2CE392B5002}" showPageBreaks="1" printArea="1" view="pageBreakPreview">
      <selection activeCell="M21" sqref="A1:O21"/>
      <colBreaks count="1" manualBreakCount="1">
        <brk id="13" max="31" man="1"/>
      </colBreaks>
      <pageMargins left="0.70866141732283472" right="0.70866141732283472" top="0.74803149606299213" bottom="0.74803149606299213" header="0.31496062992125984" footer="0.31496062992125984"/>
      <pageSetup scale="70" orientation="landscape" r:id="rId1"/>
    </customSheetView>
    <customSheetView guid="{31AE1515-CC7D-4C1F-9174-673DDAC973ED}" showPageBreaks="1" printArea="1" view="pageBreakPreview">
      <selection activeCell="P25" sqref="P25"/>
      <colBreaks count="1" manualBreakCount="1">
        <brk id="17" max="31" man="1"/>
      </colBreaks>
      <pageMargins left="0.70866141732283472" right="0.70866141732283472" top="0.74803149606299213" bottom="0.74803149606299213" header="0.31496062992125984" footer="0.31496062992125984"/>
      <pageSetup scale="60" orientation="landscape" r:id="rId2"/>
    </customSheetView>
  </customSheetViews>
  <mergeCells count="6">
    <mergeCell ref="A97:C97"/>
    <mergeCell ref="A4:L4"/>
    <mergeCell ref="A5:L5"/>
    <mergeCell ref="A14:L14"/>
    <mergeCell ref="A8:I8"/>
    <mergeCell ref="A10:I10"/>
  </mergeCells>
  <pageMargins left="0.70866141732283472" right="0.70866141732283472" top="0.74803149606299213" bottom="0.74803149606299213" header="0.31496062992125984" footer="0.31496062992125984"/>
  <pageSetup paperSize="9" scale="75" fitToHeight="0" orientation="landscape" r:id="rId3"/>
  <rowBreaks count="1" manualBreakCount="1">
    <brk id="71" max="11" man="1"/>
  </rowBreaks>
  <colBreaks count="1" manualBreakCount="1">
    <brk id="13" max="31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70C0"/>
    <pageSetUpPr fitToPage="1"/>
  </sheetPr>
  <dimension ref="A1:P243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3" customWidth="1"/>
    <col min="2" max="2" width="10.7109375" style="3" customWidth="1"/>
    <col min="3" max="3" width="12.140625" style="3" customWidth="1"/>
    <col min="4" max="4" width="9" style="3" customWidth="1"/>
    <col min="5" max="5" width="37.85546875" style="5" customWidth="1"/>
    <col min="6" max="6" width="9.140625" style="3" customWidth="1"/>
    <col min="7" max="7" width="10.7109375" style="3" customWidth="1"/>
    <col min="8" max="8" width="15.85546875" style="3" customWidth="1"/>
    <col min="9" max="9" width="15.85546875" style="11" customWidth="1"/>
    <col min="10" max="11" width="15.85546875" style="3" customWidth="1"/>
    <col min="12" max="12" width="18.85546875" style="3" customWidth="1"/>
    <col min="13" max="16384" width="9.140625" style="3"/>
  </cols>
  <sheetData>
    <row r="1" spans="1:12" ht="1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46</v>
      </c>
      <c r="K1" s="25"/>
      <c r="L1" s="24"/>
    </row>
    <row r="2" spans="1:12" ht="14.2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13.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25"/>
      <c r="L3" s="20"/>
    </row>
    <row r="4" spans="1:12" ht="18.75">
      <c r="A4" s="365" t="s">
        <v>18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.75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4.25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18" t="s">
        <v>177</v>
      </c>
      <c r="B7" s="115"/>
      <c r="C7" s="115"/>
      <c r="D7" s="115"/>
      <c r="E7" s="115"/>
      <c r="F7" s="115"/>
      <c r="G7" s="115"/>
      <c r="H7" s="115"/>
      <c r="I7" s="116"/>
      <c r="J7" s="20"/>
      <c r="K7" s="20"/>
      <c r="L7" s="20"/>
    </row>
    <row r="8" spans="1:12" ht="15.75">
      <c r="A8" s="367" t="s">
        <v>178</v>
      </c>
      <c r="B8" s="367"/>
      <c r="C8" s="367"/>
      <c r="D8" s="367"/>
      <c r="E8" s="367"/>
      <c r="F8" s="367"/>
      <c r="G8" s="367"/>
      <c r="H8" s="367"/>
      <c r="I8" s="367"/>
      <c r="J8" s="20"/>
      <c r="K8" s="20"/>
      <c r="L8" s="20"/>
    </row>
    <row r="9" spans="1:12" ht="15.75">
      <c r="A9" s="18" t="s">
        <v>179</v>
      </c>
      <c r="B9" s="18"/>
      <c r="C9" s="18"/>
      <c r="D9" s="18"/>
      <c r="E9" s="18"/>
      <c r="F9" s="18"/>
      <c r="G9" s="18"/>
      <c r="H9" s="18"/>
      <c r="I9" s="116"/>
      <c r="J9" s="20"/>
      <c r="K9" s="20"/>
      <c r="L9" s="20"/>
    </row>
    <row r="10" spans="1:12" ht="15.75">
      <c r="A10" s="367" t="s">
        <v>180</v>
      </c>
      <c r="B10" s="367"/>
      <c r="C10" s="367"/>
      <c r="D10" s="367"/>
      <c r="E10" s="367"/>
      <c r="F10" s="367"/>
      <c r="G10" s="367"/>
      <c r="H10" s="367"/>
      <c r="I10" s="367"/>
      <c r="J10" s="20"/>
      <c r="K10" s="20"/>
      <c r="L10" s="20"/>
    </row>
    <row r="11" spans="1:12" ht="11.25" customHeight="1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29"/>
      <c r="L11" s="20"/>
    </row>
    <row r="12" spans="1:12" ht="15.75">
      <c r="A12" s="7" t="s">
        <v>30</v>
      </c>
      <c r="B12" s="88"/>
      <c r="C12" s="88"/>
      <c r="D12" s="88"/>
      <c r="E12" s="88"/>
      <c r="F12" s="88"/>
      <c r="G12" s="88"/>
      <c r="H12" s="88"/>
      <c r="I12" s="88"/>
      <c r="J12" s="88"/>
      <c r="K12" s="29"/>
      <c r="L12" s="20"/>
    </row>
    <row r="13" spans="1:12" ht="15.75">
      <c r="A13" s="7" t="s">
        <v>31</v>
      </c>
      <c r="B13" s="88"/>
      <c r="C13" s="88"/>
      <c r="D13" s="88"/>
      <c r="E13" s="88"/>
      <c r="F13" s="88"/>
      <c r="G13" s="88"/>
      <c r="H13" s="88"/>
      <c r="I13" s="88"/>
      <c r="J13" s="88"/>
      <c r="K13" s="30"/>
      <c r="L13" s="7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2" customHeight="1"/>
    <row r="17" spans="1:16" ht="7.5" customHeight="1">
      <c r="A17" s="7"/>
      <c r="B17" s="7"/>
      <c r="C17" s="7"/>
      <c r="D17" s="7"/>
      <c r="E17" s="88"/>
      <c r="F17" s="7"/>
      <c r="G17" s="7"/>
      <c r="H17" s="8"/>
      <c r="I17" s="13"/>
      <c r="J17" s="9"/>
      <c r="K17" s="9"/>
      <c r="L17" s="7"/>
    </row>
    <row r="18" spans="1:16" ht="63">
      <c r="A18" s="10" t="s">
        <v>0</v>
      </c>
      <c r="B18" s="14" t="s">
        <v>9</v>
      </c>
      <c r="C18" s="14" t="s">
        <v>10</v>
      </c>
      <c r="D18" s="14" t="s">
        <v>11</v>
      </c>
      <c r="E18" s="14" t="s">
        <v>1</v>
      </c>
      <c r="F18" s="14" t="s">
        <v>12</v>
      </c>
      <c r="G18" s="14" t="s">
        <v>2</v>
      </c>
      <c r="H18" s="2" t="s">
        <v>7</v>
      </c>
      <c r="I18" s="2" t="s">
        <v>186</v>
      </c>
      <c r="J18" s="2" t="s">
        <v>696</v>
      </c>
      <c r="K18" s="2" t="s">
        <v>185</v>
      </c>
      <c r="L18" s="10" t="s">
        <v>3</v>
      </c>
    </row>
    <row r="19" spans="1:16">
      <c r="A19" s="102">
        <v>1</v>
      </c>
      <c r="B19" s="102">
        <v>2</v>
      </c>
      <c r="C19" s="102">
        <v>3</v>
      </c>
      <c r="D19" s="102">
        <v>4</v>
      </c>
      <c r="E19" s="102">
        <v>5</v>
      </c>
      <c r="F19" s="102">
        <v>6</v>
      </c>
      <c r="G19" s="102">
        <v>7</v>
      </c>
      <c r="H19" s="102">
        <v>8</v>
      </c>
      <c r="I19" s="102">
        <v>9</v>
      </c>
      <c r="J19" s="102">
        <v>10</v>
      </c>
      <c r="K19" s="102">
        <v>11</v>
      </c>
      <c r="L19" s="102">
        <v>12</v>
      </c>
    </row>
    <row r="20" spans="1:16" s="6" customFormat="1" ht="30" customHeight="1">
      <c r="A20" s="1">
        <v>1</v>
      </c>
      <c r="B20" s="221" t="s">
        <v>2048</v>
      </c>
      <c r="C20" s="221">
        <v>10000262</v>
      </c>
      <c r="D20" s="222" t="s">
        <v>58</v>
      </c>
      <c r="E20" s="223" t="s">
        <v>2062</v>
      </c>
      <c r="F20" s="221" t="s">
        <v>57</v>
      </c>
      <c r="G20" s="224">
        <v>1</v>
      </c>
      <c r="H20" s="225">
        <v>17682</v>
      </c>
      <c r="I20" s="226">
        <v>17682</v>
      </c>
      <c r="J20" s="238">
        <f>ROUND(I20*0.2,2)</f>
        <v>3536.4</v>
      </c>
      <c r="K20" s="238">
        <f>ROUND(I20*1.2,2)</f>
        <v>21218.400000000001</v>
      </c>
      <c r="L20" s="227" t="s">
        <v>8</v>
      </c>
      <c r="M20" s="77"/>
      <c r="N20" s="77"/>
      <c r="O20" s="77"/>
      <c r="P20" s="77"/>
    </row>
    <row r="21" spans="1:16" s="6" customFormat="1" ht="30" customHeight="1">
      <c r="A21" s="1">
        <v>2</v>
      </c>
      <c r="B21" s="228" t="s">
        <v>2049</v>
      </c>
      <c r="C21" s="228">
        <v>10000300</v>
      </c>
      <c r="D21" s="228" t="s">
        <v>58</v>
      </c>
      <c r="E21" s="229" t="s">
        <v>2063</v>
      </c>
      <c r="F21" s="228" t="s">
        <v>57</v>
      </c>
      <c r="G21" s="230">
        <v>6</v>
      </c>
      <c r="H21" s="225">
        <v>272</v>
      </c>
      <c r="I21" s="226">
        <v>1632</v>
      </c>
      <c r="J21" s="238">
        <f t="shared" ref="J21:J84" si="0">ROUND(I21*0.2,2)</f>
        <v>326.39999999999998</v>
      </c>
      <c r="K21" s="238">
        <f t="shared" ref="K21:K84" si="1">ROUND(I21*1.2,2)</f>
        <v>1958.4</v>
      </c>
      <c r="L21" s="227" t="s">
        <v>8</v>
      </c>
    </row>
    <row r="22" spans="1:16" s="6" customFormat="1" ht="30" customHeight="1">
      <c r="A22" s="1">
        <v>3</v>
      </c>
      <c r="B22" s="228" t="s">
        <v>2050</v>
      </c>
      <c r="C22" s="228">
        <v>10038346</v>
      </c>
      <c r="D22" s="228" t="s">
        <v>58</v>
      </c>
      <c r="E22" s="229" t="s">
        <v>2064</v>
      </c>
      <c r="F22" s="228" t="s">
        <v>57</v>
      </c>
      <c r="G22" s="230">
        <v>39</v>
      </c>
      <c r="H22" s="225">
        <v>6550</v>
      </c>
      <c r="I22" s="226">
        <v>255450</v>
      </c>
      <c r="J22" s="238">
        <f t="shared" si="0"/>
        <v>51090</v>
      </c>
      <c r="K22" s="238">
        <f t="shared" si="1"/>
        <v>306540</v>
      </c>
      <c r="L22" s="227" t="s">
        <v>8</v>
      </c>
      <c r="M22" s="77"/>
      <c r="N22" s="77"/>
      <c r="O22" s="77"/>
      <c r="P22" s="77"/>
    </row>
    <row r="23" spans="1:16" s="6" customFormat="1" ht="30" customHeight="1">
      <c r="A23" s="1">
        <v>4</v>
      </c>
      <c r="B23" s="228" t="s">
        <v>2051</v>
      </c>
      <c r="C23" s="228">
        <v>10038377</v>
      </c>
      <c r="D23" s="228" t="s">
        <v>58</v>
      </c>
      <c r="E23" s="229" t="s">
        <v>2065</v>
      </c>
      <c r="F23" s="228" t="s">
        <v>57</v>
      </c>
      <c r="G23" s="230">
        <v>1</v>
      </c>
      <c r="H23" s="225">
        <v>7551</v>
      </c>
      <c r="I23" s="226">
        <v>7551</v>
      </c>
      <c r="J23" s="238">
        <f t="shared" si="0"/>
        <v>1510.2</v>
      </c>
      <c r="K23" s="238">
        <f t="shared" si="1"/>
        <v>9061.2000000000007</v>
      </c>
      <c r="L23" s="227" t="s">
        <v>8</v>
      </c>
    </row>
    <row r="24" spans="1:16" s="6" customFormat="1" ht="30" customHeight="1">
      <c r="A24" s="1">
        <v>5</v>
      </c>
      <c r="B24" s="228" t="s">
        <v>2052</v>
      </c>
      <c r="C24" s="228">
        <v>20005150</v>
      </c>
      <c r="D24" s="228" t="s">
        <v>58</v>
      </c>
      <c r="E24" s="229" t="s">
        <v>2066</v>
      </c>
      <c r="F24" s="228" t="s">
        <v>57</v>
      </c>
      <c r="G24" s="230">
        <v>27</v>
      </c>
      <c r="H24" s="225">
        <v>6557</v>
      </c>
      <c r="I24" s="226">
        <v>177039</v>
      </c>
      <c r="J24" s="238">
        <f t="shared" si="0"/>
        <v>35407.800000000003</v>
      </c>
      <c r="K24" s="238">
        <f t="shared" si="1"/>
        <v>212446.8</v>
      </c>
      <c r="L24" s="227" t="s">
        <v>8</v>
      </c>
      <c r="M24" s="77"/>
      <c r="N24" s="77"/>
      <c r="O24" s="77"/>
      <c r="P24" s="77"/>
    </row>
    <row r="25" spans="1:16" s="6" customFormat="1" ht="30" customHeight="1">
      <c r="A25" s="1">
        <v>6</v>
      </c>
      <c r="B25" s="228" t="s">
        <v>2053</v>
      </c>
      <c r="C25" s="228">
        <v>20005154</v>
      </c>
      <c r="D25" s="228" t="s">
        <v>58</v>
      </c>
      <c r="E25" s="229" t="s">
        <v>2067</v>
      </c>
      <c r="F25" s="228" t="s">
        <v>57</v>
      </c>
      <c r="G25" s="230">
        <v>41</v>
      </c>
      <c r="H25" s="225">
        <v>16112</v>
      </c>
      <c r="I25" s="226">
        <v>660592</v>
      </c>
      <c r="J25" s="238">
        <f t="shared" si="0"/>
        <v>132118.39999999999</v>
      </c>
      <c r="K25" s="238">
        <f t="shared" si="1"/>
        <v>792710.4</v>
      </c>
      <c r="L25" s="227" t="s">
        <v>8</v>
      </c>
    </row>
    <row r="26" spans="1:16" s="6" customFormat="1" ht="30" customHeight="1">
      <c r="A26" s="1">
        <v>7</v>
      </c>
      <c r="B26" s="228" t="s">
        <v>2054</v>
      </c>
      <c r="C26" s="228">
        <v>20005157</v>
      </c>
      <c r="D26" s="228" t="s">
        <v>58</v>
      </c>
      <c r="E26" s="229" t="s">
        <v>2068</v>
      </c>
      <c r="F26" s="228" t="s">
        <v>57</v>
      </c>
      <c r="G26" s="230">
        <v>4</v>
      </c>
      <c r="H26" s="225">
        <v>2899</v>
      </c>
      <c r="I26" s="226">
        <v>11596</v>
      </c>
      <c r="J26" s="238">
        <f t="shared" si="0"/>
        <v>2319.1999999999998</v>
      </c>
      <c r="K26" s="238">
        <f t="shared" si="1"/>
        <v>13915.2</v>
      </c>
      <c r="L26" s="227" t="s">
        <v>8</v>
      </c>
      <c r="M26" s="77"/>
      <c r="N26" s="77"/>
      <c r="O26" s="77"/>
      <c r="P26" s="77"/>
    </row>
    <row r="27" spans="1:16" s="6" customFormat="1" ht="30" customHeight="1">
      <c r="A27" s="1">
        <v>8</v>
      </c>
      <c r="B27" s="228" t="s">
        <v>2055</v>
      </c>
      <c r="C27" s="228">
        <v>20006331</v>
      </c>
      <c r="D27" s="228" t="s">
        <v>58</v>
      </c>
      <c r="E27" s="229" t="s">
        <v>2069</v>
      </c>
      <c r="F27" s="228" t="s">
        <v>57</v>
      </c>
      <c r="G27" s="230">
        <v>6</v>
      </c>
      <c r="H27" s="225">
        <v>23611</v>
      </c>
      <c r="I27" s="226">
        <v>141666</v>
      </c>
      <c r="J27" s="238">
        <f t="shared" si="0"/>
        <v>28333.200000000001</v>
      </c>
      <c r="K27" s="238">
        <f t="shared" si="1"/>
        <v>169999.2</v>
      </c>
      <c r="L27" s="227" t="s">
        <v>8</v>
      </c>
    </row>
    <row r="28" spans="1:16" s="6" customFormat="1" ht="30" customHeight="1">
      <c r="A28" s="1">
        <v>9</v>
      </c>
      <c r="B28" s="228" t="s">
        <v>2056</v>
      </c>
      <c r="C28" s="228">
        <v>20006333</v>
      </c>
      <c r="D28" s="228" t="s">
        <v>58</v>
      </c>
      <c r="E28" s="229" t="s">
        <v>2070</v>
      </c>
      <c r="F28" s="228" t="s">
        <v>57</v>
      </c>
      <c r="G28" s="230">
        <v>3</v>
      </c>
      <c r="H28" s="225">
        <v>1179</v>
      </c>
      <c r="I28" s="226">
        <v>3537</v>
      </c>
      <c r="J28" s="238">
        <f t="shared" si="0"/>
        <v>707.4</v>
      </c>
      <c r="K28" s="238">
        <f t="shared" si="1"/>
        <v>4244.3999999999996</v>
      </c>
      <c r="L28" s="227" t="s">
        <v>8</v>
      </c>
    </row>
    <row r="29" spans="1:16" s="6" customFormat="1" ht="30" customHeight="1">
      <c r="A29" s="1">
        <v>10</v>
      </c>
      <c r="B29" s="228" t="s">
        <v>2057</v>
      </c>
      <c r="C29" s="228">
        <v>20006335</v>
      </c>
      <c r="D29" s="228" t="s">
        <v>58</v>
      </c>
      <c r="E29" s="229" t="s">
        <v>2071</v>
      </c>
      <c r="F29" s="228" t="s">
        <v>57</v>
      </c>
      <c r="G29" s="230">
        <v>2</v>
      </c>
      <c r="H29" s="225">
        <v>1179</v>
      </c>
      <c r="I29" s="226">
        <v>2358</v>
      </c>
      <c r="J29" s="238">
        <f t="shared" si="0"/>
        <v>471.6</v>
      </c>
      <c r="K29" s="238">
        <f t="shared" si="1"/>
        <v>2829.6</v>
      </c>
      <c r="L29" s="227" t="s">
        <v>8</v>
      </c>
      <c r="M29" s="77"/>
      <c r="N29" s="77"/>
      <c r="O29" s="77"/>
      <c r="P29" s="77"/>
    </row>
    <row r="30" spans="1:16" s="6" customFormat="1" ht="30" customHeight="1">
      <c r="A30" s="1">
        <v>11</v>
      </c>
      <c r="B30" s="228" t="s">
        <v>2058</v>
      </c>
      <c r="C30" s="228">
        <v>20006337</v>
      </c>
      <c r="D30" s="228" t="s">
        <v>58</v>
      </c>
      <c r="E30" s="229" t="s">
        <v>2072</v>
      </c>
      <c r="F30" s="228" t="s">
        <v>57</v>
      </c>
      <c r="G30" s="230">
        <v>4</v>
      </c>
      <c r="H30" s="225">
        <v>1260</v>
      </c>
      <c r="I30" s="226">
        <v>5040</v>
      </c>
      <c r="J30" s="238">
        <f t="shared" si="0"/>
        <v>1008</v>
      </c>
      <c r="K30" s="238">
        <f t="shared" si="1"/>
        <v>6048</v>
      </c>
      <c r="L30" s="227" t="s">
        <v>8</v>
      </c>
      <c r="M30" s="77"/>
      <c r="N30" s="77"/>
      <c r="O30" s="77"/>
      <c r="P30" s="77"/>
    </row>
    <row r="31" spans="1:16" s="6" customFormat="1" ht="30" customHeight="1">
      <c r="A31" s="1">
        <v>12</v>
      </c>
      <c r="B31" s="228" t="s">
        <v>2059</v>
      </c>
      <c r="C31" s="228">
        <v>20006343</v>
      </c>
      <c r="D31" s="228" t="s">
        <v>58</v>
      </c>
      <c r="E31" s="229" t="s">
        <v>2073</v>
      </c>
      <c r="F31" s="228" t="s">
        <v>57</v>
      </c>
      <c r="G31" s="230">
        <v>4</v>
      </c>
      <c r="H31" s="225">
        <v>715</v>
      </c>
      <c r="I31" s="226">
        <v>2860</v>
      </c>
      <c r="J31" s="238">
        <f t="shared" si="0"/>
        <v>572</v>
      </c>
      <c r="K31" s="238">
        <f t="shared" si="1"/>
        <v>3432</v>
      </c>
      <c r="L31" s="227" t="s">
        <v>8</v>
      </c>
    </row>
    <row r="32" spans="1:16" s="6" customFormat="1" ht="30" customHeight="1">
      <c r="A32" s="1">
        <v>13</v>
      </c>
      <c r="B32" s="228" t="s">
        <v>2060</v>
      </c>
      <c r="C32" s="228">
        <v>20006345</v>
      </c>
      <c r="D32" s="228" t="s">
        <v>58</v>
      </c>
      <c r="E32" s="229" t="s">
        <v>2074</v>
      </c>
      <c r="F32" s="228" t="s">
        <v>57</v>
      </c>
      <c r="G32" s="230">
        <v>3</v>
      </c>
      <c r="H32" s="225">
        <v>904</v>
      </c>
      <c r="I32" s="226">
        <v>2712</v>
      </c>
      <c r="J32" s="238">
        <f t="shared" si="0"/>
        <v>542.4</v>
      </c>
      <c r="K32" s="238">
        <f t="shared" si="1"/>
        <v>3254.4</v>
      </c>
      <c r="L32" s="227" t="s">
        <v>8</v>
      </c>
    </row>
    <row r="33" spans="1:16" s="6" customFormat="1" ht="30" customHeight="1">
      <c r="A33" s="1">
        <v>14</v>
      </c>
      <c r="B33" s="228" t="s">
        <v>2061</v>
      </c>
      <c r="C33" s="228">
        <v>20006347</v>
      </c>
      <c r="D33" s="228" t="s">
        <v>58</v>
      </c>
      <c r="E33" s="229" t="s">
        <v>2075</v>
      </c>
      <c r="F33" s="228" t="s">
        <v>57</v>
      </c>
      <c r="G33" s="230">
        <v>7</v>
      </c>
      <c r="H33" s="225">
        <v>705</v>
      </c>
      <c r="I33" s="226">
        <v>4935</v>
      </c>
      <c r="J33" s="238">
        <f t="shared" si="0"/>
        <v>987</v>
      </c>
      <c r="K33" s="238">
        <f t="shared" si="1"/>
        <v>5922</v>
      </c>
      <c r="L33" s="227" t="s">
        <v>8</v>
      </c>
    </row>
    <row r="34" spans="1:16" s="6" customFormat="1" ht="30" customHeight="1">
      <c r="A34" s="1">
        <v>15</v>
      </c>
      <c r="B34" s="228" t="s">
        <v>2076</v>
      </c>
      <c r="C34" s="228">
        <v>10000275</v>
      </c>
      <c r="D34" s="228" t="s">
        <v>58</v>
      </c>
      <c r="E34" s="229" t="s">
        <v>2097</v>
      </c>
      <c r="F34" s="228" t="s">
        <v>57</v>
      </c>
      <c r="G34" s="230">
        <v>6</v>
      </c>
      <c r="H34" s="225">
        <v>5751</v>
      </c>
      <c r="I34" s="226">
        <v>34506</v>
      </c>
      <c r="J34" s="238">
        <f t="shared" si="0"/>
        <v>6901.2</v>
      </c>
      <c r="K34" s="238">
        <f t="shared" si="1"/>
        <v>41407.199999999997</v>
      </c>
      <c r="L34" s="227" t="s">
        <v>8</v>
      </c>
      <c r="M34" s="77"/>
      <c r="N34" s="77"/>
      <c r="O34" s="77"/>
      <c r="P34" s="77"/>
    </row>
    <row r="35" spans="1:16" s="6" customFormat="1" ht="30" customHeight="1">
      <c r="A35" s="1">
        <v>16</v>
      </c>
      <c r="B35" s="228" t="s">
        <v>2077</v>
      </c>
      <c r="C35" s="228">
        <v>10000314</v>
      </c>
      <c r="D35" s="228" t="s">
        <v>58</v>
      </c>
      <c r="E35" s="229" t="s">
        <v>2098</v>
      </c>
      <c r="F35" s="228" t="s">
        <v>57</v>
      </c>
      <c r="G35" s="230">
        <v>8</v>
      </c>
      <c r="H35" s="225">
        <v>3674</v>
      </c>
      <c r="I35" s="226">
        <v>29392</v>
      </c>
      <c r="J35" s="238">
        <f t="shared" si="0"/>
        <v>5878.4</v>
      </c>
      <c r="K35" s="238">
        <f t="shared" si="1"/>
        <v>35270.400000000001</v>
      </c>
      <c r="L35" s="227" t="s">
        <v>8</v>
      </c>
    </row>
    <row r="36" spans="1:16" s="6" customFormat="1" ht="30" customHeight="1">
      <c r="A36" s="1">
        <v>17</v>
      </c>
      <c r="B36" s="228" t="s">
        <v>2078</v>
      </c>
      <c r="C36" s="228">
        <v>10000320</v>
      </c>
      <c r="D36" s="228" t="s">
        <v>58</v>
      </c>
      <c r="E36" s="229" t="s">
        <v>2099</v>
      </c>
      <c r="F36" s="228" t="s">
        <v>57</v>
      </c>
      <c r="G36" s="230">
        <v>8</v>
      </c>
      <c r="H36" s="225">
        <v>3674</v>
      </c>
      <c r="I36" s="226">
        <v>29392</v>
      </c>
      <c r="J36" s="238">
        <f t="shared" si="0"/>
        <v>5878.4</v>
      </c>
      <c r="K36" s="238">
        <f t="shared" si="1"/>
        <v>35270.400000000001</v>
      </c>
      <c r="L36" s="227" t="s">
        <v>8</v>
      </c>
      <c r="M36" s="77"/>
      <c r="N36" s="77"/>
      <c r="O36" s="77"/>
      <c r="P36" s="77"/>
    </row>
    <row r="37" spans="1:16" s="6" customFormat="1" ht="30" customHeight="1">
      <c r="A37" s="1">
        <v>18</v>
      </c>
      <c r="B37" s="228" t="s">
        <v>2079</v>
      </c>
      <c r="C37" s="228">
        <v>10000326</v>
      </c>
      <c r="D37" s="228" t="s">
        <v>58</v>
      </c>
      <c r="E37" s="229" t="s">
        <v>2100</v>
      </c>
      <c r="F37" s="228" t="s">
        <v>57</v>
      </c>
      <c r="G37" s="230">
        <v>10</v>
      </c>
      <c r="H37" s="225">
        <v>2578</v>
      </c>
      <c r="I37" s="226">
        <v>25780</v>
      </c>
      <c r="J37" s="238">
        <f t="shared" si="0"/>
        <v>5156</v>
      </c>
      <c r="K37" s="238">
        <f t="shared" si="1"/>
        <v>30936</v>
      </c>
      <c r="L37" s="227" t="s">
        <v>8</v>
      </c>
    </row>
    <row r="38" spans="1:16" s="6" customFormat="1" ht="30" customHeight="1">
      <c r="A38" s="1">
        <v>19</v>
      </c>
      <c r="B38" s="228" t="s">
        <v>2080</v>
      </c>
      <c r="C38" s="228">
        <v>10000346</v>
      </c>
      <c r="D38" s="228" t="s">
        <v>58</v>
      </c>
      <c r="E38" s="229" t="s">
        <v>2101</v>
      </c>
      <c r="F38" s="228" t="s">
        <v>57</v>
      </c>
      <c r="G38" s="230">
        <v>8</v>
      </c>
      <c r="H38" s="225">
        <v>7543</v>
      </c>
      <c r="I38" s="226">
        <v>60344</v>
      </c>
      <c r="J38" s="238">
        <f t="shared" si="0"/>
        <v>12068.8</v>
      </c>
      <c r="K38" s="238">
        <f t="shared" si="1"/>
        <v>72412.800000000003</v>
      </c>
      <c r="L38" s="227" t="s">
        <v>8</v>
      </c>
      <c r="M38" s="77"/>
      <c r="N38" s="77"/>
      <c r="O38" s="77"/>
      <c r="P38" s="77"/>
    </row>
    <row r="39" spans="1:16" s="6" customFormat="1" ht="30" customHeight="1">
      <c r="A39" s="1">
        <v>20</v>
      </c>
      <c r="B39" s="228" t="s">
        <v>2081</v>
      </c>
      <c r="C39" s="228">
        <v>10000352</v>
      </c>
      <c r="D39" s="228" t="s">
        <v>58</v>
      </c>
      <c r="E39" s="229" t="s">
        <v>2102</v>
      </c>
      <c r="F39" s="228" t="s">
        <v>57</v>
      </c>
      <c r="G39" s="230">
        <v>7</v>
      </c>
      <c r="H39" s="225">
        <v>16165</v>
      </c>
      <c r="I39" s="226">
        <v>113155</v>
      </c>
      <c r="J39" s="238">
        <f t="shared" si="0"/>
        <v>22631</v>
      </c>
      <c r="K39" s="238">
        <f t="shared" si="1"/>
        <v>135786</v>
      </c>
      <c r="L39" s="227" t="s">
        <v>8</v>
      </c>
    </row>
    <row r="40" spans="1:16" s="6" customFormat="1" ht="30" customHeight="1">
      <c r="A40" s="1">
        <v>21</v>
      </c>
      <c r="B40" s="228" t="s">
        <v>2081</v>
      </c>
      <c r="C40" s="228">
        <v>10000352</v>
      </c>
      <c r="D40" s="228" t="s">
        <v>58</v>
      </c>
      <c r="E40" s="229" t="s">
        <v>2102</v>
      </c>
      <c r="F40" s="228" t="s">
        <v>57</v>
      </c>
      <c r="G40" s="230">
        <v>20</v>
      </c>
      <c r="H40" s="225">
        <v>16165</v>
      </c>
      <c r="I40" s="226">
        <v>323300</v>
      </c>
      <c r="J40" s="238">
        <f t="shared" si="0"/>
        <v>64660</v>
      </c>
      <c r="K40" s="238">
        <f t="shared" si="1"/>
        <v>387960</v>
      </c>
      <c r="L40" s="227" t="s">
        <v>8</v>
      </c>
      <c r="M40" s="77"/>
      <c r="N40" s="77"/>
      <c r="O40" s="77"/>
      <c r="P40" s="77"/>
    </row>
    <row r="41" spans="1:16" s="6" customFormat="1" ht="30" customHeight="1">
      <c r="A41" s="1">
        <v>22</v>
      </c>
      <c r="B41" s="228" t="s">
        <v>2082</v>
      </c>
      <c r="C41" s="228">
        <v>10000359</v>
      </c>
      <c r="D41" s="228" t="s">
        <v>58</v>
      </c>
      <c r="E41" s="229" t="s">
        <v>2103</v>
      </c>
      <c r="F41" s="228" t="s">
        <v>57</v>
      </c>
      <c r="G41" s="230">
        <v>1</v>
      </c>
      <c r="H41" s="225">
        <v>10644</v>
      </c>
      <c r="I41" s="226">
        <v>10644</v>
      </c>
      <c r="J41" s="238">
        <f t="shared" si="0"/>
        <v>2128.8000000000002</v>
      </c>
      <c r="K41" s="238">
        <f t="shared" si="1"/>
        <v>12772.8</v>
      </c>
      <c r="L41" s="227" t="s">
        <v>8</v>
      </c>
    </row>
    <row r="42" spans="1:16" s="6" customFormat="1" ht="30" customHeight="1">
      <c r="A42" s="1">
        <v>23</v>
      </c>
      <c r="B42" s="228" t="s">
        <v>2083</v>
      </c>
      <c r="C42" s="228">
        <v>10000365</v>
      </c>
      <c r="D42" s="228" t="s">
        <v>58</v>
      </c>
      <c r="E42" s="229" t="s">
        <v>2104</v>
      </c>
      <c r="F42" s="228" t="s">
        <v>57</v>
      </c>
      <c r="G42" s="230">
        <v>7</v>
      </c>
      <c r="H42" s="225">
        <v>10645</v>
      </c>
      <c r="I42" s="226">
        <v>74515</v>
      </c>
      <c r="J42" s="238">
        <f t="shared" si="0"/>
        <v>14903</v>
      </c>
      <c r="K42" s="238">
        <f t="shared" si="1"/>
        <v>89418</v>
      </c>
      <c r="L42" s="227" t="s">
        <v>8</v>
      </c>
      <c r="M42" s="77"/>
      <c r="N42" s="77"/>
      <c r="O42" s="77"/>
      <c r="P42" s="77"/>
    </row>
    <row r="43" spans="1:16" s="6" customFormat="1" ht="30" customHeight="1">
      <c r="A43" s="1">
        <v>24</v>
      </c>
      <c r="B43" s="228" t="s">
        <v>2084</v>
      </c>
      <c r="C43" s="228">
        <v>10035191</v>
      </c>
      <c r="D43" s="228" t="s">
        <v>58</v>
      </c>
      <c r="E43" s="229" t="s">
        <v>2105</v>
      </c>
      <c r="F43" s="228" t="s">
        <v>57</v>
      </c>
      <c r="G43" s="230">
        <v>1</v>
      </c>
      <c r="H43" s="225">
        <v>20026</v>
      </c>
      <c r="I43" s="226">
        <v>20026</v>
      </c>
      <c r="J43" s="238">
        <f t="shared" si="0"/>
        <v>4005.2</v>
      </c>
      <c r="K43" s="238">
        <f t="shared" si="1"/>
        <v>24031.200000000001</v>
      </c>
      <c r="L43" s="227" t="s">
        <v>8</v>
      </c>
    </row>
    <row r="44" spans="1:16" s="6" customFormat="1" ht="30" customHeight="1">
      <c r="A44" s="1">
        <v>25</v>
      </c>
      <c r="B44" s="228" t="s">
        <v>2085</v>
      </c>
      <c r="C44" s="228">
        <v>10038261</v>
      </c>
      <c r="D44" s="228" t="s">
        <v>58</v>
      </c>
      <c r="E44" s="229" t="s">
        <v>2106</v>
      </c>
      <c r="F44" s="228" t="s">
        <v>57</v>
      </c>
      <c r="G44" s="230">
        <v>1</v>
      </c>
      <c r="H44" s="225">
        <v>24433</v>
      </c>
      <c r="I44" s="226">
        <v>24433</v>
      </c>
      <c r="J44" s="238">
        <f t="shared" si="0"/>
        <v>4886.6000000000004</v>
      </c>
      <c r="K44" s="238">
        <f t="shared" si="1"/>
        <v>29319.599999999999</v>
      </c>
      <c r="L44" s="227" t="s">
        <v>8</v>
      </c>
      <c r="M44" s="77"/>
      <c r="N44" s="77"/>
      <c r="O44" s="77"/>
      <c r="P44" s="77"/>
    </row>
    <row r="45" spans="1:16" s="6" customFormat="1" ht="30" customHeight="1">
      <c r="A45" s="1">
        <v>26</v>
      </c>
      <c r="B45" s="228" t="s">
        <v>2086</v>
      </c>
      <c r="C45" s="228">
        <v>10038267</v>
      </c>
      <c r="D45" s="228" t="s">
        <v>58</v>
      </c>
      <c r="E45" s="229" t="s">
        <v>2107</v>
      </c>
      <c r="F45" s="228" t="s">
        <v>57</v>
      </c>
      <c r="G45" s="230">
        <v>1</v>
      </c>
      <c r="H45" s="225">
        <v>22902</v>
      </c>
      <c r="I45" s="226">
        <v>22902</v>
      </c>
      <c r="J45" s="238">
        <f t="shared" si="0"/>
        <v>4580.3999999999996</v>
      </c>
      <c r="K45" s="238">
        <f t="shared" si="1"/>
        <v>27482.400000000001</v>
      </c>
      <c r="L45" s="227" t="s">
        <v>8</v>
      </c>
      <c r="M45" s="77"/>
      <c r="N45" s="77"/>
      <c r="O45" s="77"/>
      <c r="P45" s="77"/>
    </row>
    <row r="46" spans="1:16" s="6" customFormat="1" ht="30" customHeight="1">
      <c r="A46" s="1">
        <v>27</v>
      </c>
      <c r="B46" s="228" t="s">
        <v>2087</v>
      </c>
      <c r="C46" s="228">
        <v>10038285</v>
      </c>
      <c r="D46" s="228" t="s">
        <v>58</v>
      </c>
      <c r="E46" s="229" t="s">
        <v>2108</v>
      </c>
      <c r="F46" s="228" t="s">
        <v>57</v>
      </c>
      <c r="G46" s="230">
        <v>1</v>
      </c>
      <c r="H46" s="225">
        <v>32913</v>
      </c>
      <c r="I46" s="226">
        <v>32913</v>
      </c>
      <c r="J46" s="238">
        <f t="shared" si="0"/>
        <v>6582.6</v>
      </c>
      <c r="K46" s="238">
        <f t="shared" si="1"/>
        <v>39495.599999999999</v>
      </c>
      <c r="L46" s="227" t="s">
        <v>8</v>
      </c>
    </row>
    <row r="47" spans="1:16" s="6" customFormat="1" ht="30" customHeight="1">
      <c r="A47" s="1">
        <v>28</v>
      </c>
      <c r="B47" s="228" t="s">
        <v>2088</v>
      </c>
      <c r="C47" s="228">
        <v>10038340</v>
      </c>
      <c r="D47" s="228" t="s">
        <v>58</v>
      </c>
      <c r="E47" s="229" t="s">
        <v>2109</v>
      </c>
      <c r="F47" s="228" t="s">
        <v>57</v>
      </c>
      <c r="G47" s="230">
        <v>31</v>
      </c>
      <c r="H47" s="225">
        <v>183</v>
      </c>
      <c r="I47" s="226">
        <v>5673</v>
      </c>
      <c r="J47" s="238">
        <f t="shared" si="0"/>
        <v>1134.5999999999999</v>
      </c>
      <c r="K47" s="238">
        <f t="shared" si="1"/>
        <v>6807.6</v>
      </c>
      <c r="L47" s="227" t="s">
        <v>8</v>
      </c>
    </row>
    <row r="48" spans="1:16" s="6" customFormat="1" ht="30" customHeight="1">
      <c r="A48" s="1">
        <v>29</v>
      </c>
      <c r="B48" s="228" t="s">
        <v>2089</v>
      </c>
      <c r="C48" s="228">
        <v>10038352</v>
      </c>
      <c r="D48" s="228" t="s">
        <v>58</v>
      </c>
      <c r="E48" s="229" t="s">
        <v>2110</v>
      </c>
      <c r="F48" s="228" t="s">
        <v>57</v>
      </c>
      <c r="G48" s="230">
        <v>2</v>
      </c>
      <c r="H48" s="225">
        <v>15672</v>
      </c>
      <c r="I48" s="226">
        <v>31344</v>
      </c>
      <c r="J48" s="238">
        <f t="shared" si="0"/>
        <v>6268.8</v>
      </c>
      <c r="K48" s="238">
        <f t="shared" si="1"/>
        <v>37612.800000000003</v>
      </c>
      <c r="L48" s="227" t="s">
        <v>8</v>
      </c>
      <c r="M48" s="77"/>
      <c r="N48" s="77"/>
      <c r="O48" s="77"/>
      <c r="P48" s="77"/>
    </row>
    <row r="49" spans="1:16" s="6" customFormat="1" ht="30" customHeight="1">
      <c r="A49" s="1">
        <v>30</v>
      </c>
      <c r="B49" s="228" t="s">
        <v>2090</v>
      </c>
      <c r="C49" s="228">
        <v>10038359</v>
      </c>
      <c r="D49" s="228" t="s">
        <v>58</v>
      </c>
      <c r="E49" s="229" t="s">
        <v>2111</v>
      </c>
      <c r="F49" s="228" t="s">
        <v>57</v>
      </c>
      <c r="G49" s="230">
        <v>1</v>
      </c>
      <c r="H49" s="225">
        <v>24768</v>
      </c>
      <c r="I49" s="226">
        <v>24768</v>
      </c>
      <c r="J49" s="238">
        <f t="shared" si="0"/>
        <v>4953.6000000000004</v>
      </c>
      <c r="K49" s="238">
        <f t="shared" si="1"/>
        <v>29721.599999999999</v>
      </c>
      <c r="L49" s="227" t="s">
        <v>8</v>
      </c>
      <c r="M49" s="77"/>
      <c r="N49" s="77"/>
      <c r="O49" s="77"/>
      <c r="P49" s="77"/>
    </row>
    <row r="50" spans="1:16" s="6" customFormat="1" ht="30" customHeight="1">
      <c r="A50" s="1">
        <v>31</v>
      </c>
      <c r="B50" s="228" t="s">
        <v>2091</v>
      </c>
      <c r="C50" s="228">
        <v>10038365</v>
      </c>
      <c r="D50" s="228" t="s">
        <v>58</v>
      </c>
      <c r="E50" s="229" t="s">
        <v>2112</v>
      </c>
      <c r="F50" s="228" t="s">
        <v>57</v>
      </c>
      <c r="G50" s="230">
        <v>4</v>
      </c>
      <c r="H50" s="225">
        <v>24768</v>
      </c>
      <c r="I50" s="226">
        <v>99072</v>
      </c>
      <c r="J50" s="238">
        <f t="shared" si="0"/>
        <v>19814.400000000001</v>
      </c>
      <c r="K50" s="238">
        <f t="shared" si="1"/>
        <v>118886.39999999999</v>
      </c>
      <c r="L50" s="227" t="s">
        <v>8</v>
      </c>
    </row>
    <row r="51" spans="1:16" s="6" customFormat="1" ht="30" customHeight="1">
      <c r="A51" s="1">
        <v>32</v>
      </c>
      <c r="B51" s="228" t="s">
        <v>2092</v>
      </c>
      <c r="C51" s="228">
        <v>20005151</v>
      </c>
      <c r="D51" s="228" t="s">
        <v>58</v>
      </c>
      <c r="E51" s="229" t="s">
        <v>2113</v>
      </c>
      <c r="F51" s="228" t="s">
        <v>57</v>
      </c>
      <c r="G51" s="230">
        <v>37</v>
      </c>
      <c r="H51" s="225">
        <v>6557</v>
      </c>
      <c r="I51" s="226">
        <v>242609</v>
      </c>
      <c r="J51" s="238">
        <f t="shared" si="0"/>
        <v>48521.8</v>
      </c>
      <c r="K51" s="238">
        <f t="shared" si="1"/>
        <v>291130.8</v>
      </c>
      <c r="L51" s="227" t="s">
        <v>8</v>
      </c>
    </row>
    <row r="52" spans="1:16" s="6" customFormat="1" ht="30" customHeight="1">
      <c r="A52" s="1">
        <v>33</v>
      </c>
      <c r="B52" s="228" t="s">
        <v>2093</v>
      </c>
      <c r="C52" s="228">
        <v>20005152</v>
      </c>
      <c r="D52" s="228" t="s">
        <v>58</v>
      </c>
      <c r="E52" s="229" t="s">
        <v>2114</v>
      </c>
      <c r="F52" s="228" t="s">
        <v>57</v>
      </c>
      <c r="G52" s="230">
        <v>40</v>
      </c>
      <c r="H52" s="225">
        <v>6557</v>
      </c>
      <c r="I52" s="226">
        <v>262280</v>
      </c>
      <c r="J52" s="238">
        <f t="shared" si="0"/>
        <v>52456</v>
      </c>
      <c r="K52" s="238">
        <f t="shared" si="1"/>
        <v>314736</v>
      </c>
      <c r="L52" s="227" t="s">
        <v>8</v>
      </c>
    </row>
    <row r="53" spans="1:16" s="6" customFormat="1" ht="30" customHeight="1">
      <c r="A53" s="1">
        <v>34</v>
      </c>
      <c r="B53" s="228" t="s">
        <v>2094</v>
      </c>
      <c r="C53" s="228">
        <v>20005155</v>
      </c>
      <c r="D53" s="228" t="s">
        <v>58</v>
      </c>
      <c r="E53" s="229" t="s">
        <v>2115</v>
      </c>
      <c r="F53" s="228" t="s">
        <v>57</v>
      </c>
      <c r="G53" s="230">
        <v>30</v>
      </c>
      <c r="H53" s="225">
        <v>6607</v>
      </c>
      <c r="I53" s="226">
        <v>198210</v>
      </c>
      <c r="J53" s="238">
        <f t="shared" si="0"/>
        <v>39642</v>
      </c>
      <c r="K53" s="238">
        <f t="shared" si="1"/>
        <v>237852</v>
      </c>
      <c r="L53" s="227" t="s">
        <v>8</v>
      </c>
      <c r="M53" s="77"/>
      <c r="N53" s="77"/>
      <c r="O53" s="77"/>
      <c r="P53" s="77"/>
    </row>
    <row r="54" spans="1:16" s="6" customFormat="1" ht="30" customHeight="1">
      <c r="A54" s="1">
        <v>35</v>
      </c>
      <c r="B54" s="228" t="s">
        <v>2095</v>
      </c>
      <c r="C54" s="228">
        <v>20006154</v>
      </c>
      <c r="D54" s="228" t="s">
        <v>58</v>
      </c>
      <c r="E54" s="229" t="s">
        <v>120</v>
      </c>
      <c r="F54" s="228" t="s">
        <v>57</v>
      </c>
      <c r="G54" s="230">
        <v>6</v>
      </c>
      <c r="H54" s="225">
        <v>975</v>
      </c>
      <c r="I54" s="226">
        <v>5850</v>
      </c>
      <c r="J54" s="238">
        <f t="shared" si="0"/>
        <v>1170</v>
      </c>
      <c r="K54" s="238">
        <f t="shared" si="1"/>
        <v>7020</v>
      </c>
      <c r="L54" s="227" t="s">
        <v>8</v>
      </c>
    </row>
    <row r="55" spans="1:16" s="6" customFormat="1" ht="30" customHeight="1">
      <c r="A55" s="1">
        <v>36</v>
      </c>
      <c r="B55" s="228" t="s">
        <v>2096</v>
      </c>
      <c r="C55" s="228">
        <v>20006329</v>
      </c>
      <c r="D55" s="228" t="s">
        <v>58</v>
      </c>
      <c r="E55" s="229" t="s">
        <v>2116</v>
      </c>
      <c r="F55" s="228" t="s">
        <v>57</v>
      </c>
      <c r="G55" s="230">
        <v>12</v>
      </c>
      <c r="H55" s="225">
        <v>19102</v>
      </c>
      <c r="I55" s="226">
        <v>229224</v>
      </c>
      <c r="J55" s="238">
        <f t="shared" si="0"/>
        <v>45844.800000000003</v>
      </c>
      <c r="K55" s="238">
        <f t="shared" si="1"/>
        <v>275068.79999999999</v>
      </c>
      <c r="L55" s="227" t="s">
        <v>8</v>
      </c>
      <c r="M55" s="77"/>
      <c r="N55" s="77"/>
      <c r="O55" s="77"/>
      <c r="P55" s="77"/>
    </row>
    <row r="56" spans="1:16" s="6" customFormat="1" ht="30" customHeight="1">
      <c r="A56" s="1">
        <v>37</v>
      </c>
      <c r="B56" s="228" t="s">
        <v>2117</v>
      </c>
      <c r="C56" s="228">
        <v>10000868</v>
      </c>
      <c r="D56" s="228" t="s">
        <v>58</v>
      </c>
      <c r="E56" s="229" t="s">
        <v>2118</v>
      </c>
      <c r="F56" s="228" t="s">
        <v>57</v>
      </c>
      <c r="G56" s="230">
        <v>32</v>
      </c>
      <c r="H56" s="225">
        <v>61</v>
      </c>
      <c r="I56" s="226">
        <v>1952</v>
      </c>
      <c r="J56" s="238">
        <f t="shared" si="0"/>
        <v>390.4</v>
      </c>
      <c r="K56" s="238">
        <f t="shared" si="1"/>
        <v>2342.4</v>
      </c>
      <c r="L56" s="227" t="s">
        <v>8</v>
      </c>
    </row>
    <row r="57" spans="1:16" s="6" customFormat="1" ht="30" customHeight="1">
      <c r="A57" s="1">
        <v>38</v>
      </c>
      <c r="B57" s="228" t="s">
        <v>2119</v>
      </c>
      <c r="C57" s="228">
        <v>10000371</v>
      </c>
      <c r="D57" s="228" t="s">
        <v>58</v>
      </c>
      <c r="E57" s="229" t="s">
        <v>152</v>
      </c>
      <c r="F57" s="228" t="s">
        <v>57</v>
      </c>
      <c r="G57" s="230">
        <v>1</v>
      </c>
      <c r="H57" s="225">
        <v>2200</v>
      </c>
      <c r="I57" s="226">
        <v>2200</v>
      </c>
      <c r="J57" s="238">
        <f t="shared" si="0"/>
        <v>440</v>
      </c>
      <c r="K57" s="238">
        <f t="shared" si="1"/>
        <v>2640</v>
      </c>
      <c r="L57" s="227" t="s">
        <v>8</v>
      </c>
      <c r="M57" s="77"/>
      <c r="N57" s="77"/>
      <c r="O57" s="77"/>
      <c r="P57" s="77"/>
    </row>
    <row r="58" spans="1:16" s="6" customFormat="1" ht="30" customHeight="1">
      <c r="A58" s="1">
        <v>39</v>
      </c>
      <c r="B58" s="228" t="s">
        <v>2120</v>
      </c>
      <c r="C58" s="228">
        <v>10000371</v>
      </c>
      <c r="D58" s="228" t="s">
        <v>58</v>
      </c>
      <c r="E58" s="229" t="s">
        <v>152</v>
      </c>
      <c r="F58" s="228" t="s">
        <v>57</v>
      </c>
      <c r="G58" s="230">
        <v>2</v>
      </c>
      <c r="H58" s="225">
        <v>2200</v>
      </c>
      <c r="I58" s="226">
        <v>4400</v>
      </c>
      <c r="J58" s="238">
        <f t="shared" si="0"/>
        <v>880</v>
      </c>
      <c r="K58" s="238">
        <f t="shared" si="1"/>
        <v>5280</v>
      </c>
      <c r="L58" s="227" t="s">
        <v>8</v>
      </c>
    </row>
    <row r="59" spans="1:16" s="6" customFormat="1" ht="30" customHeight="1">
      <c r="A59" s="1">
        <v>40</v>
      </c>
      <c r="B59" s="228" t="s">
        <v>2121</v>
      </c>
      <c r="C59" s="228">
        <v>10000371</v>
      </c>
      <c r="D59" s="228" t="s">
        <v>58</v>
      </c>
      <c r="E59" s="229" t="s">
        <v>152</v>
      </c>
      <c r="F59" s="228" t="s">
        <v>57</v>
      </c>
      <c r="G59" s="230">
        <v>1</v>
      </c>
      <c r="H59" s="225">
        <v>2200</v>
      </c>
      <c r="I59" s="226">
        <v>2200</v>
      </c>
      <c r="J59" s="238">
        <f t="shared" si="0"/>
        <v>440</v>
      </c>
      <c r="K59" s="238">
        <f t="shared" si="1"/>
        <v>2640</v>
      </c>
      <c r="L59" s="227" t="s">
        <v>8</v>
      </c>
      <c r="M59" s="77"/>
      <c r="N59" s="77"/>
      <c r="O59" s="77"/>
      <c r="P59" s="77"/>
    </row>
    <row r="60" spans="1:16" s="6" customFormat="1" ht="30" customHeight="1">
      <c r="A60" s="1">
        <v>41</v>
      </c>
      <c r="B60" s="228" t="s">
        <v>2122</v>
      </c>
      <c r="C60" s="228">
        <v>10001016</v>
      </c>
      <c r="D60" s="228" t="s">
        <v>58</v>
      </c>
      <c r="E60" s="229" t="s">
        <v>2295</v>
      </c>
      <c r="F60" s="228" t="s">
        <v>57</v>
      </c>
      <c r="G60" s="230">
        <v>2</v>
      </c>
      <c r="H60" s="225">
        <v>6284</v>
      </c>
      <c r="I60" s="226">
        <v>12568</v>
      </c>
      <c r="J60" s="238">
        <f t="shared" si="0"/>
        <v>2513.6</v>
      </c>
      <c r="K60" s="238">
        <f t="shared" si="1"/>
        <v>15081.6</v>
      </c>
      <c r="L60" s="227" t="s">
        <v>8</v>
      </c>
    </row>
    <row r="61" spans="1:16" s="6" customFormat="1" ht="30" customHeight="1">
      <c r="A61" s="1">
        <v>42</v>
      </c>
      <c r="B61" s="228" t="s">
        <v>2123</v>
      </c>
      <c r="C61" s="228">
        <v>10002126</v>
      </c>
      <c r="D61" s="228" t="s">
        <v>58</v>
      </c>
      <c r="E61" s="229" t="s">
        <v>2296</v>
      </c>
      <c r="F61" s="228" t="s">
        <v>57</v>
      </c>
      <c r="G61" s="230">
        <v>6</v>
      </c>
      <c r="H61" s="225">
        <v>2786</v>
      </c>
      <c r="I61" s="226">
        <v>16716</v>
      </c>
      <c r="J61" s="238">
        <f t="shared" si="0"/>
        <v>3343.2</v>
      </c>
      <c r="K61" s="238">
        <f t="shared" si="1"/>
        <v>20059.2</v>
      </c>
      <c r="L61" s="227" t="s">
        <v>8</v>
      </c>
      <c r="M61" s="77"/>
      <c r="N61" s="77"/>
      <c r="O61" s="77"/>
      <c r="P61" s="77"/>
    </row>
    <row r="62" spans="1:16" s="6" customFormat="1" ht="30" customHeight="1">
      <c r="A62" s="1">
        <v>43</v>
      </c>
      <c r="B62" s="228" t="s">
        <v>2124</v>
      </c>
      <c r="C62" s="228">
        <v>10003391</v>
      </c>
      <c r="D62" s="228" t="s">
        <v>58</v>
      </c>
      <c r="E62" s="229" t="s">
        <v>2297</v>
      </c>
      <c r="F62" s="228" t="s">
        <v>57</v>
      </c>
      <c r="G62" s="230">
        <v>4</v>
      </c>
      <c r="H62" s="225">
        <v>1527</v>
      </c>
      <c r="I62" s="226">
        <v>6108</v>
      </c>
      <c r="J62" s="238">
        <f t="shared" si="0"/>
        <v>1221.5999999999999</v>
      </c>
      <c r="K62" s="238">
        <f t="shared" si="1"/>
        <v>7329.6</v>
      </c>
      <c r="L62" s="227" t="s">
        <v>8</v>
      </c>
    </row>
    <row r="63" spans="1:16" s="6" customFormat="1" ht="30" customHeight="1">
      <c r="A63" s="1">
        <v>44</v>
      </c>
      <c r="B63" s="228" t="s">
        <v>2125</v>
      </c>
      <c r="C63" s="228">
        <v>10003557</v>
      </c>
      <c r="D63" s="228" t="s">
        <v>58</v>
      </c>
      <c r="E63" s="229" t="s">
        <v>2298</v>
      </c>
      <c r="F63" s="228" t="s">
        <v>57</v>
      </c>
      <c r="G63" s="230">
        <v>2</v>
      </c>
      <c r="H63" s="225">
        <v>957</v>
      </c>
      <c r="I63" s="226">
        <v>1914</v>
      </c>
      <c r="J63" s="238">
        <f t="shared" si="0"/>
        <v>382.8</v>
      </c>
      <c r="K63" s="238">
        <f t="shared" si="1"/>
        <v>2296.8000000000002</v>
      </c>
      <c r="L63" s="227" t="s">
        <v>8</v>
      </c>
      <c r="M63" s="77"/>
      <c r="N63" s="77"/>
      <c r="O63" s="77"/>
      <c r="P63" s="77"/>
    </row>
    <row r="64" spans="1:16" s="6" customFormat="1" ht="30" customHeight="1">
      <c r="A64" s="1">
        <v>45</v>
      </c>
      <c r="B64" s="228" t="s">
        <v>2126</v>
      </c>
      <c r="C64" s="228">
        <v>10003590</v>
      </c>
      <c r="D64" s="228" t="s">
        <v>58</v>
      </c>
      <c r="E64" s="229" t="s">
        <v>2299</v>
      </c>
      <c r="F64" s="228" t="s">
        <v>57</v>
      </c>
      <c r="G64" s="230">
        <v>8</v>
      </c>
      <c r="H64" s="225">
        <v>730</v>
      </c>
      <c r="I64" s="226">
        <v>5840</v>
      </c>
      <c r="J64" s="238">
        <f t="shared" si="0"/>
        <v>1168</v>
      </c>
      <c r="K64" s="238">
        <f t="shared" si="1"/>
        <v>7008</v>
      </c>
      <c r="L64" s="227" t="s">
        <v>8</v>
      </c>
    </row>
    <row r="65" spans="1:16" s="6" customFormat="1" ht="30" customHeight="1">
      <c r="A65" s="1">
        <v>46</v>
      </c>
      <c r="B65" s="228" t="s">
        <v>2127</v>
      </c>
      <c r="C65" s="228">
        <v>10003590</v>
      </c>
      <c r="D65" s="228" t="s">
        <v>58</v>
      </c>
      <c r="E65" s="229" t="s">
        <v>2299</v>
      </c>
      <c r="F65" s="228" t="s">
        <v>57</v>
      </c>
      <c r="G65" s="230">
        <v>1</v>
      </c>
      <c r="H65" s="225">
        <v>730</v>
      </c>
      <c r="I65" s="226">
        <v>730</v>
      </c>
      <c r="J65" s="238">
        <f t="shared" si="0"/>
        <v>146</v>
      </c>
      <c r="K65" s="238">
        <f t="shared" si="1"/>
        <v>876</v>
      </c>
      <c r="L65" s="227" t="s">
        <v>8</v>
      </c>
    </row>
    <row r="66" spans="1:16" s="6" customFormat="1" ht="30" customHeight="1">
      <c r="A66" s="1">
        <v>47</v>
      </c>
      <c r="B66" s="228" t="s">
        <v>2128</v>
      </c>
      <c r="C66" s="228">
        <v>10003590</v>
      </c>
      <c r="D66" s="228" t="s">
        <v>58</v>
      </c>
      <c r="E66" s="229" t="s">
        <v>2299</v>
      </c>
      <c r="F66" s="228" t="s">
        <v>57</v>
      </c>
      <c r="G66" s="230">
        <v>2</v>
      </c>
      <c r="H66" s="225">
        <v>730</v>
      </c>
      <c r="I66" s="226">
        <v>1460</v>
      </c>
      <c r="J66" s="238">
        <f t="shared" si="0"/>
        <v>292</v>
      </c>
      <c r="K66" s="238">
        <f t="shared" si="1"/>
        <v>1752</v>
      </c>
      <c r="L66" s="227" t="s">
        <v>8</v>
      </c>
      <c r="M66" s="77"/>
      <c r="N66" s="77"/>
      <c r="O66" s="77"/>
      <c r="P66" s="77"/>
    </row>
    <row r="67" spans="1:16" s="6" customFormat="1" ht="30" customHeight="1">
      <c r="A67" s="1">
        <v>48</v>
      </c>
      <c r="B67" s="228" t="s">
        <v>2129</v>
      </c>
      <c r="C67" s="228">
        <v>10003610</v>
      </c>
      <c r="D67" s="228" t="s">
        <v>58</v>
      </c>
      <c r="E67" s="229" t="s">
        <v>2300</v>
      </c>
      <c r="F67" s="228" t="s">
        <v>57</v>
      </c>
      <c r="G67" s="230">
        <v>79</v>
      </c>
      <c r="H67" s="225">
        <v>790</v>
      </c>
      <c r="I67" s="226">
        <v>62410</v>
      </c>
      <c r="J67" s="238">
        <f t="shared" si="0"/>
        <v>12482</v>
      </c>
      <c r="K67" s="238">
        <f t="shared" si="1"/>
        <v>74892</v>
      </c>
      <c r="L67" s="227" t="s">
        <v>8</v>
      </c>
      <c r="M67" s="77"/>
      <c r="N67" s="77"/>
      <c r="O67" s="77"/>
      <c r="P67" s="77"/>
    </row>
    <row r="68" spans="1:16" s="6" customFormat="1" ht="30" customHeight="1">
      <c r="A68" s="1">
        <v>49</v>
      </c>
      <c r="B68" s="228" t="s">
        <v>2130</v>
      </c>
      <c r="C68" s="228">
        <v>10003610</v>
      </c>
      <c r="D68" s="228" t="s">
        <v>58</v>
      </c>
      <c r="E68" s="229" t="s">
        <v>2300</v>
      </c>
      <c r="F68" s="228" t="s">
        <v>57</v>
      </c>
      <c r="G68" s="230">
        <v>8</v>
      </c>
      <c r="H68" s="225">
        <v>790</v>
      </c>
      <c r="I68" s="226">
        <v>6320</v>
      </c>
      <c r="J68" s="238">
        <f t="shared" si="0"/>
        <v>1264</v>
      </c>
      <c r="K68" s="238">
        <f t="shared" si="1"/>
        <v>7584</v>
      </c>
      <c r="L68" s="227" t="s">
        <v>8</v>
      </c>
    </row>
    <row r="69" spans="1:16" s="6" customFormat="1" ht="30" customHeight="1">
      <c r="A69" s="1">
        <v>50</v>
      </c>
      <c r="B69" s="228" t="s">
        <v>2131</v>
      </c>
      <c r="C69" s="228">
        <v>10003944</v>
      </c>
      <c r="D69" s="228" t="s">
        <v>58</v>
      </c>
      <c r="E69" s="229" t="s">
        <v>2301</v>
      </c>
      <c r="F69" s="228" t="s">
        <v>57</v>
      </c>
      <c r="G69" s="230">
        <v>121</v>
      </c>
      <c r="H69" s="225">
        <v>46</v>
      </c>
      <c r="I69" s="226">
        <v>5566</v>
      </c>
      <c r="J69" s="238">
        <f t="shared" si="0"/>
        <v>1113.2</v>
      </c>
      <c r="K69" s="238">
        <f t="shared" si="1"/>
        <v>6679.2</v>
      </c>
      <c r="L69" s="227" t="s">
        <v>8</v>
      </c>
    </row>
    <row r="70" spans="1:16" s="6" customFormat="1" ht="30" customHeight="1">
      <c r="A70" s="1">
        <v>51</v>
      </c>
      <c r="B70" s="228" t="s">
        <v>2132</v>
      </c>
      <c r="C70" s="228">
        <v>10004102</v>
      </c>
      <c r="D70" s="228" t="s">
        <v>58</v>
      </c>
      <c r="E70" s="229" t="s">
        <v>2302</v>
      </c>
      <c r="F70" s="228" t="s">
        <v>57</v>
      </c>
      <c r="G70" s="230">
        <v>54</v>
      </c>
      <c r="H70" s="225">
        <v>19</v>
      </c>
      <c r="I70" s="226">
        <v>1026</v>
      </c>
      <c r="J70" s="238">
        <f t="shared" si="0"/>
        <v>205.2</v>
      </c>
      <c r="K70" s="238">
        <f t="shared" si="1"/>
        <v>1231.2</v>
      </c>
      <c r="L70" s="227" t="s">
        <v>8</v>
      </c>
    </row>
    <row r="71" spans="1:16" s="6" customFormat="1" ht="30" customHeight="1">
      <c r="A71" s="1">
        <v>52</v>
      </c>
      <c r="B71" s="228" t="s">
        <v>2133</v>
      </c>
      <c r="C71" s="228">
        <v>10017905</v>
      </c>
      <c r="D71" s="228" t="s">
        <v>58</v>
      </c>
      <c r="E71" s="229" t="s">
        <v>2303</v>
      </c>
      <c r="F71" s="228" t="s">
        <v>57</v>
      </c>
      <c r="G71" s="230">
        <v>4</v>
      </c>
      <c r="H71" s="225">
        <v>1164</v>
      </c>
      <c r="I71" s="226">
        <v>4656</v>
      </c>
      <c r="J71" s="238">
        <f t="shared" si="0"/>
        <v>931.2</v>
      </c>
      <c r="K71" s="238">
        <f t="shared" si="1"/>
        <v>5587.2</v>
      </c>
      <c r="L71" s="227" t="s">
        <v>8</v>
      </c>
      <c r="M71" s="77"/>
      <c r="N71" s="77"/>
      <c r="O71" s="77"/>
      <c r="P71" s="77"/>
    </row>
    <row r="72" spans="1:16" s="6" customFormat="1" ht="30" customHeight="1">
      <c r="A72" s="1">
        <v>53</v>
      </c>
      <c r="B72" s="228" t="s">
        <v>2134</v>
      </c>
      <c r="C72" s="228">
        <v>10017905</v>
      </c>
      <c r="D72" s="228" t="s">
        <v>58</v>
      </c>
      <c r="E72" s="229" t="s">
        <v>2303</v>
      </c>
      <c r="F72" s="228" t="s">
        <v>57</v>
      </c>
      <c r="G72" s="230">
        <v>3</v>
      </c>
      <c r="H72" s="225">
        <v>1164</v>
      </c>
      <c r="I72" s="226">
        <v>3492</v>
      </c>
      <c r="J72" s="238">
        <f t="shared" si="0"/>
        <v>698.4</v>
      </c>
      <c r="K72" s="238">
        <f t="shared" si="1"/>
        <v>4190.3999999999996</v>
      </c>
      <c r="L72" s="227" t="s">
        <v>8</v>
      </c>
    </row>
    <row r="73" spans="1:16" s="6" customFormat="1" ht="30" customHeight="1">
      <c r="A73" s="1">
        <v>54</v>
      </c>
      <c r="B73" s="228" t="s">
        <v>2135</v>
      </c>
      <c r="C73" s="228">
        <v>10018160</v>
      </c>
      <c r="D73" s="228" t="s">
        <v>58</v>
      </c>
      <c r="E73" s="229" t="s">
        <v>2304</v>
      </c>
      <c r="F73" s="228" t="s">
        <v>57</v>
      </c>
      <c r="G73" s="230">
        <v>100</v>
      </c>
      <c r="H73" s="225">
        <v>194</v>
      </c>
      <c r="I73" s="226">
        <v>19400</v>
      </c>
      <c r="J73" s="238">
        <f t="shared" si="0"/>
        <v>3880</v>
      </c>
      <c r="K73" s="238">
        <f t="shared" si="1"/>
        <v>23280</v>
      </c>
      <c r="L73" s="227" t="s">
        <v>8</v>
      </c>
      <c r="M73" s="77"/>
      <c r="N73" s="77"/>
      <c r="O73" s="77"/>
      <c r="P73" s="77"/>
    </row>
    <row r="74" spans="1:16" s="6" customFormat="1" ht="30" customHeight="1">
      <c r="A74" s="1">
        <v>55</v>
      </c>
      <c r="B74" s="228" t="s">
        <v>2136</v>
      </c>
      <c r="C74" s="228">
        <v>10018886</v>
      </c>
      <c r="D74" s="228" t="s">
        <v>58</v>
      </c>
      <c r="E74" s="229" t="s">
        <v>2305</v>
      </c>
      <c r="F74" s="228" t="s">
        <v>57</v>
      </c>
      <c r="G74" s="230">
        <v>2</v>
      </c>
      <c r="H74" s="225">
        <v>1061</v>
      </c>
      <c r="I74" s="226">
        <v>2122</v>
      </c>
      <c r="J74" s="238">
        <f t="shared" si="0"/>
        <v>424.4</v>
      </c>
      <c r="K74" s="238">
        <f t="shared" si="1"/>
        <v>2546.4</v>
      </c>
      <c r="L74" s="227" t="s">
        <v>8</v>
      </c>
    </row>
    <row r="75" spans="1:16" s="6" customFormat="1" ht="30" customHeight="1">
      <c r="A75" s="1">
        <v>56</v>
      </c>
      <c r="B75" s="228" t="s">
        <v>2137</v>
      </c>
      <c r="C75" s="228">
        <v>10018886</v>
      </c>
      <c r="D75" s="228" t="s">
        <v>58</v>
      </c>
      <c r="E75" s="229" t="s">
        <v>2305</v>
      </c>
      <c r="F75" s="228" t="s">
        <v>57</v>
      </c>
      <c r="G75" s="230">
        <v>2</v>
      </c>
      <c r="H75" s="225">
        <v>1061</v>
      </c>
      <c r="I75" s="226">
        <v>2122</v>
      </c>
      <c r="J75" s="238">
        <f t="shared" si="0"/>
        <v>424.4</v>
      </c>
      <c r="K75" s="238">
        <f t="shared" si="1"/>
        <v>2546.4</v>
      </c>
      <c r="L75" s="227" t="s">
        <v>8</v>
      </c>
      <c r="M75" s="77"/>
      <c r="N75" s="77"/>
      <c r="O75" s="77"/>
      <c r="P75" s="77"/>
    </row>
    <row r="76" spans="1:16" s="6" customFormat="1" ht="30" customHeight="1">
      <c r="A76" s="1">
        <v>57</v>
      </c>
      <c r="B76" s="228" t="s">
        <v>2138</v>
      </c>
      <c r="C76" s="228">
        <v>10018886</v>
      </c>
      <c r="D76" s="228" t="s">
        <v>58</v>
      </c>
      <c r="E76" s="229" t="s">
        <v>2305</v>
      </c>
      <c r="F76" s="228" t="s">
        <v>57</v>
      </c>
      <c r="G76" s="230">
        <v>2</v>
      </c>
      <c r="H76" s="225">
        <v>1061</v>
      </c>
      <c r="I76" s="226">
        <v>2122</v>
      </c>
      <c r="J76" s="238">
        <f t="shared" si="0"/>
        <v>424.4</v>
      </c>
      <c r="K76" s="238">
        <f t="shared" si="1"/>
        <v>2546.4</v>
      </c>
      <c r="L76" s="227" t="s">
        <v>8</v>
      </c>
    </row>
    <row r="77" spans="1:16" s="6" customFormat="1" ht="30" customHeight="1">
      <c r="A77" s="1">
        <v>58</v>
      </c>
      <c r="B77" s="228" t="s">
        <v>2139</v>
      </c>
      <c r="C77" s="228">
        <v>10018924</v>
      </c>
      <c r="D77" s="228" t="s">
        <v>58</v>
      </c>
      <c r="E77" s="229" t="s">
        <v>2306</v>
      </c>
      <c r="F77" s="228" t="s">
        <v>57</v>
      </c>
      <c r="G77" s="230">
        <v>1</v>
      </c>
      <c r="H77" s="225">
        <v>1049</v>
      </c>
      <c r="I77" s="226">
        <v>1049</v>
      </c>
      <c r="J77" s="238">
        <f t="shared" si="0"/>
        <v>209.8</v>
      </c>
      <c r="K77" s="238">
        <f t="shared" si="1"/>
        <v>1258.8</v>
      </c>
      <c r="L77" s="227" t="s">
        <v>8</v>
      </c>
      <c r="M77" s="77"/>
      <c r="N77" s="77"/>
      <c r="O77" s="77"/>
      <c r="P77" s="77"/>
    </row>
    <row r="78" spans="1:16" s="6" customFormat="1" ht="30" customHeight="1">
      <c r="A78" s="1">
        <v>59</v>
      </c>
      <c r="B78" s="228" t="s">
        <v>2140</v>
      </c>
      <c r="C78" s="228">
        <v>10019247</v>
      </c>
      <c r="D78" s="228" t="s">
        <v>58</v>
      </c>
      <c r="E78" s="229" t="s">
        <v>2307</v>
      </c>
      <c r="F78" s="228" t="s">
        <v>57</v>
      </c>
      <c r="G78" s="230">
        <v>1</v>
      </c>
      <c r="H78" s="225">
        <v>571</v>
      </c>
      <c r="I78" s="226">
        <v>571</v>
      </c>
      <c r="J78" s="238">
        <f t="shared" si="0"/>
        <v>114.2</v>
      </c>
      <c r="K78" s="238">
        <f t="shared" si="1"/>
        <v>685.2</v>
      </c>
      <c r="L78" s="227" t="s">
        <v>8</v>
      </c>
    </row>
    <row r="79" spans="1:16" s="6" customFormat="1" ht="30" customHeight="1">
      <c r="A79" s="1">
        <v>60</v>
      </c>
      <c r="B79" s="228" t="s">
        <v>2141</v>
      </c>
      <c r="C79" s="228">
        <v>10019247</v>
      </c>
      <c r="D79" s="228" t="s">
        <v>58</v>
      </c>
      <c r="E79" s="229" t="s">
        <v>2307</v>
      </c>
      <c r="F79" s="228" t="s">
        <v>57</v>
      </c>
      <c r="G79" s="230">
        <v>1</v>
      </c>
      <c r="H79" s="225">
        <v>571</v>
      </c>
      <c r="I79" s="226">
        <v>571</v>
      </c>
      <c r="J79" s="238">
        <f t="shared" si="0"/>
        <v>114.2</v>
      </c>
      <c r="K79" s="238">
        <f t="shared" si="1"/>
        <v>685.2</v>
      </c>
      <c r="L79" s="227" t="s">
        <v>8</v>
      </c>
    </row>
    <row r="80" spans="1:16" s="6" customFormat="1" ht="30" customHeight="1">
      <c r="A80" s="1">
        <v>61</v>
      </c>
      <c r="B80" s="228" t="s">
        <v>2142</v>
      </c>
      <c r="C80" s="228">
        <v>10019247</v>
      </c>
      <c r="D80" s="228" t="s">
        <v>58</v>
      </c>
      <c r="E80" s="229" t="s">
        <v>2307</v>
      </c>
      <c r="F80" s="228" t="s">
        <v>57</v>
      </c>
      <c r="G80" s="230">
        <v>1</v>
      </c>
      <c r="H80" s="225">
        <v>571</v>
      </c>
      <c r="I80" s="226">
        <v>571</v>
      </c>
      <c r="J80" s="238">
        <f t="shared" si="0"/>
        <v>114.2</v>
      </c>
      <c r="K80" s="238">
        <f t="shared" si="1"/>
        <v>685.2</v>
      </c>
      <c r="L80" s="227" t="s">
        <v>8</v>
      </c>
      <c r="M80" s="77"/>
      <c r="N80" s="77"/>
      <c r="O80" s="77"/>
      <c r="P80" s="77"/>
    </row>
    <row r="81" spans="1:16" s="6" customFormat="1" ht="30" customHeight="1">
      <c r="A81" s="1">
        <v>62</v>
      </c>
      <c r="B81" s="228" t="s">
        <v>2143</v>
      </c>
      <c r="C81" s="228">
        <v>10019247</v>
      </c>
      <c r="D81" s="228" t="s">
        <v>58</v>
      </c>
      <c r="E81" s="229" t="s">
        <v>2307</v>
      </c>
      <c r="F81" s="228" t="s">
        <v>57</v>
      </c>
      <c r="G81" s="230">
        <v>1</v>
      </c>
      <c r="H81" s="225">
        <v>571</v>
      </c>
      <c r="I81" s="226">
        <v>571</v>
      </c>
      <c r="J81" s="238">
        <f t="shared" si="0"/>
        <v>114.2</v>
      </c>
      <c r="K81" s="238">
        <f t="shared" si="1"/>
        <v>685.2</v>
      </c>
      <c r="L81" s="227" t="s">
        <v>8</v>
      </c>
      <c r="M81" s="77"/>
      <c r="N81" s="77"/>
      <c r="O81" s="77"/>
      <c r="P81" s="77"/>
    </row>
    <row r="82" spans="1:16" s="6" customFormat="1" ht="30" customHeight="1">
      <c r="A82" s="1">
        <v>63</v>
      </c>
      <c r="B82" s="228" t="s">
        <v>2144</v>
      </c>
      <c r="C82" s="228">
        <v>10019262</v>
      </c>
      <c r="D82" s="228" t="s">
        <v>58</v>
      </c>
      <c r="E82" s="229" t="s">
        <v>2308</v>
      </c>
      <c r="F82" s="228" t="s">
        <v>57</v>
      </c>
      <c r="G82" s="230">
        <v>1</v>
      </c>
      <c r="H82" s="225">
        <v>2797</v>
      </c>
      <c r="I82" s="226">
        <v>2797</v>
      </c>
      <c r="J82" s="238">
        <f t="shared" si="0"/>
        <v>559.4</v>
      </c>
      <c r="K82" s="238">
        <f t="shared" si="1"/>
        <v>3356.4</v>
      </c>
      <c r="L82" s="227" t="s">
        <v>8</v>
      </c>
    </row>
    <row r="83" spans="1:16" s="6" customFormat="1" ht="30" customHeight="1">
      <c r="A83" s="1">
        <v>64</v>
      </c>
      <c r="B83" s="228" t="s">
        <v>2145</v>
      </c>
      <c r="C83" s="228">
        <v>10019262</v>
      </c>
      <c r="D83" s="228" t="s">
        <v>58</v>
      </c>
      <c r="E83" s="229" t="s">
        <v>2308</v>
      </c>
      <c r="F83" s="228" t="s">
        <v>57</v>
      </c>
      <c r="G83" s="230">
        <v>2</v>
      </c>
      <c r="H83" s="225">
        <v>2797</v>
      </c>
      <c r="I83" s="226">
        <v>5594</v>
      </c>
      <c r="J83" s="238">
        <f t="shared" si="0"/>
        <v>1118.8</v>
      </c>
      <c r="K83" s="238">
        <f t="shared" si="1"/>
        <v>6712.8</v>
      </c>
      <c r="L83" s="227" t="s">
        <v>8</v>
      </c>
    </row>
    <row r="84" spans="1:16" s="6" customFormat="1" ht="30" customHeight="1">
      <c r="A84" s="1">
        <v>65</v>
      </c>
      <c r="B84" s="228" t="s">
        <v>2146</v>
      </c>
      <c r="C84" s="228">
        <v>10019262</v>
      </c>
      <c r="D84" s="228" t="s">
        <v>58</v>
      </c>
      <c r="E84" s="229" t="s">
        <v>2308</v>
      </c>
      <c r="F84" s="228" t="s">
        <v>57</v>
      </c>
      <c r="G84" s="230">
        <v>1</v>
      </c>
      <c r="H84" s="225">
        <v>2797</v>
      </c>
      <c r="I84" s="226">
        <v>2797</v>
      </c>
      <c r="J84" s="238">
        <f t="shared" si="0"/>
        <v>559.4</v>
      </c>
      <c r="K84" s="238">
        <f t="shared" si="1"/>
        <v>3356.4</v>
      </c>
      <c r="L84" s="227" t="s">
        <v>8</v>
      </c>
    </row>
    <row r="85" spans="1:16" s="6" customFormat="1" ht="30" customHeight="1">
      <c r="A85" s="1">
        <v>66</v>
      </c>
      <c r="B85" s="228" t="s">
        <v>2147</v>
      </c>
      <c r="C85" s="228">
        <v>10019351</v>
      </c>
      <c r="D85" s="228" t="s">
        <v>58</v>
      </c>
      <c r="E85" s="229" t="s">
        <v>2309</v>
      </c>
      <c r="F85" s="228" t="s">
        <v>57</v>
      </c>
      <c r="G85" s="230">
        <v>2</v>
      </c>
      <c r="H85" s="225">
        <v>418</v>
      </c>
      <c r="I85" s="226">
        <v>836</v>
      </c>
      <c r="J85" s="238">
        <f t="shared" ref="J85:J148" si="2">ROUND(I85*0.2,2)</f>
        <v>167.2</v>
      </c>
      <c r="K85" s="238">
        <f t="shared" ref="K85:K148" si="3">ROUND(I85*1.2,2)</f>
        <v>1003.2</v>
      </c>
      <c r="L85" s="227" t="s">
        <v>8</v>
      </c>
    </row>
    <row r="86" spans="1:16" s="6" customFormat="1" ht="30" customHeight="1">
      <c r="A86" s="1">
        <v>67</v>
      </c>
      <c r="B86" s="228" t="s">
        <v>2148</v>
      </c>
      <c r="C86" s="228">
        <v>10020998</v>
      </c>
      <c r="D86" s="228" t="s">
        <v>58</v>
      </c>
      <c r="E86" s="229" t="s">
        <v>2310</v>
      </c>
      <c r="F86" s="228" t="s">
        <v>57</v>
      </c>
      <c r="G86" s="230">
        <v>8</v>
      </c>
      <c r="H86" s="225">
        <v>1038</v>
      </c>
      <c r="I86" s="226">
        <v>8304</v>
      </c>
      <c r="J86" s="238">
        <f t="shared" si="2"/>
        <v>1660.8</v>
      </c>
      <c r="K86" s="238">
        <f t="shared" si="3"/>
        <v>9964.7999999999993</v>
      </c>
      <c r="L86" s="227" t="s">
        <v>8</v>
      </c>
      <c r="M86" s="77"/>
      <c r="N86" s="77"/>
      <c r="O86" s="77"/>
      <c r="P86" s="77"/>
    </row>
    <row r="87" spans="1:16" s="6" customFormat="1" ht="30" customHeight="1">
      <c r="A87" s="1">
        <v>68</v>
      </c>
      <c r="B87" s="228" t="s">
        <v>2149</v>
      </c>
      <c r="C87" s="228">
        <v>10021504</v>
      </c>
      <c r="D87" s="228" t="s">
        <v>58</v>
      </c>
      <c r="E87" s="229" t="s">
        <v>2311</v>
      </c>
      <c r="F87" s="228" t="s">
        <v>57</v>
      </c>
      <c r="G87" s="230">
        <v>3</v>
      </c>
      <c r="H87" s="225">
        <v>2019</v>
      </c>
      <c r="I87" s="226">
        <v>6057</v>
      </c>
      <c r="J87" s="238">
        <f t="shared" si="2"/>
        <v>1211.4000000000001</v>
      </c>
      <c r="K87" s="238">
        <f t="shared" si="3"/>
        <v>7268.4</v>
      </c>
      <c r="L87" s="227" t="s">
        <v>8</v>
      </c>
    </row>
    <row r="88" spans="1:16" s="6" customFormat="1" ht="30" customHeight="1">
      <c r="A88" s="1">
        <v>69</v>
      </c>
      <c r="B88" s="228" t="s">
        <v>2150</v>
      </c>
      <c r="C88" s="228">
        <v>10022732</v>
      </c>
      <c r="D88" s="228" t="s">
        <v>58</v>
      </c>
      <c r="E88" s="229" t="s">
        <v>2312</v>
      </c>
      <c r="F88" s="228" t="s">
        <v>57</v>
      </c>
      <c r="G88" s="230">
        <v>77</v>
      </c>
      <c r="H88" s="225">
        <v>988</v>
      </c>
      <c r="I88" s="226">
        <v>76076</v>
      </c>
      <c r="J88" s="238">
        <f t="shared" si="2"/>
        <v>15215.2</v>
      </c>
      <c r="K88" s="238">
        <f t="shared" si="3"/>
        <v>91291.199999999997</v>
      </c>
      <c r="L88" s="227" t="s">
        <v>8</v>
      </c>
      <c r="M88" s="77"/>
      <c r="N88" s="77"/>
      <c r="O88" s="77"/>
      <c r="P88" s="77"/>
    </row>
    <row r="89" spans="1:16" s="6" customFormat="1" ht="30" customHeight="1">
      <c r="A89" s="1">
        <v>70</v>
      </c>
      <c r="B89" s="228" t="s">
        <v>2151</v>
      </c>
      <c r="C89" s="228">
        <v>10022784</v>
      </c>
      <c r="D89" s="228" t="s">
        <v>58</v>
      </c>
      <c r="E89" s="229" t="s">
        <v>2313</v>
      </c>
      <c r="F89" s="228" t="s">
        <v>57</v>
      </c>
      <c r="G89" s="230">
        <v>12</v>
      </c>
      <c r="H89" s="225">
        <v>4707</v>
      </c>
      <c r="I89" s="226">
        <v>56484</v>
      </c>
      <c r="J89" s="238">
        <f t="shared" si="2"/>
        <v>11296.8</v>
      </c>
      <c r="K89" s="238">
        <f t="shared" si="3"/>
        <v>67780.800000000003</v>
      </c>
      <c r="L89" s="227" t="s">
        <v>8</v>
      </c>
    </row>
    <row r="90" spans="1:16" s="6" customFormat="1" ht="30" customHeight="1">
      <c r="A90" s="1">
        <v>71</v>
      </c>
      <c r="B90" s="228" t="s">
        <v>2152</v>
      </c>
      <c r="C90" s="228">
        <v>10022795</v>
      </c>
      <c r="D90" s="228" t="s">
        <v>58</v>
      </c>
      <c r="E90" s="229" t="s">
        <v>2314</v>
      </c>
      <c r="F90" s="228" t="s">
        <v>57</v>
      </c>
      <c r="G90" s="230">
        <v>18</v>
      </c>
      <c r="H90" s="225">
        <v>343</v>
      </c>
      <c r="I90" s="226">
        <v>6174</v>
      </c>
      <c r="J90" s="238">
        <f t="shared" si="2"/>
        <v>1234.8</v>
      </c>
      <c r="K90" s="238">
        <f t="shared" si="3"/>
        <v>7408.8</v>
      </c>
      <c r="L90" s="227" t="s">
        <v>8</v>
      </c>
      <c r="M90" s="77"/>
      <c r="N90" s="77"/>
      <c r="O90" s="77"/>
      <c r="P90" s="77"/>
    </row>
    <row r="91" spans="1:16" s="6" customFormat="1" ht="30" customHeight="1">
      <c r="A91" s="1">
        <v>72</v>
      </c>
      <c r="B91" s="228" t="s">
        <v>2153</v>
      </c>
      <c r="C91" s="228">
        <v>10022819</v>
      </c>
      <c r="D91" s="228" t="s">
        <v>58</v>
      </c>
      <c r="E91" s="229" t="s">
        <v>2315</v>
      </c>
      <c r="F91" s="228" t="s">
        <v>57</v>
      </c>
      <c r="G91" s="230">
        <v>2</v>
      </c>
      <c r="H91" s="225">
        <v>189</v>
      </c>
      <c r="I91" s="226">
        <v>378</v>
      </c>
      <c r="J91" s="238">
        <f t="shared" si="2"/>
        <v>75.599999999999994</v>
      </c>
      <c r="K91" s="238">
        <f t="shared" si="3"/>
        <v>453.6</v>
      </c>
      <c r="L91" s="227" t="s">
        <v>8</v>
      </c>
    </row>
    <row r="92" spans="1:16" s="6" customFormat="1" ht="30" customHeight="1">
      <c r="A92" s="1">
        <v>73</v>
      </c>
      <c r="B92" s="228" t="s">
        <v>2154</v>
      </c>
      <c r="C92" s="228">
        <v>10022885</v>
      </c>
      <c r="D92" s="228" t="s">
        <v>58</v>
      </c>
      <c r="E92" s="229" t="s">
        <v>2316</v>
      </c>
      <c r="F92" s="228" t="s">
        <v>57</v>
      </c>
      <c r="G92" s="230">
        <v>5</v>
      </c>
      <c r="H92" s="225">
        <v>566</v>
      </c>
      <c r="I92" s="226">
        <v>2830</v>
      </c>
      <c r="J92" s="238">
        <f t="shared" si="2"/>
        <v>566</v>
      </c>
      <c r="K92" s="238">
        <f t="shared" si="3"/>
        <v>3396</v>
      </c>
      <c r="L92" s="227" t="s">
        <v>8</v>
      </c>
      <c r="M92" s="77"/>
      <c r="N92" s="77"/>
      <c r="O92" s="77"/>
      <c r="P92" s="77"/>
    </row>
    <row r="93" spans="1:16" s="6" customFormat="1" ht="30" customHeight="1">
      <c r="A93" s="1">
        <v>74</v>
      </c>
      <c r="B93" s="228" t="s">
        <v>2155</v>
      </c>
      <c r="C93" s="228">
        <v>10022889</v>
      </c>
      <c r="D93" s="228" t="s">
        <v>58</v>
      </c>
      <c r="E93" s="229" t="s">
        <v>2317</v>
      </c>
      <c r="F93" s="228" t="s">
        <v>57</v>
      </c>
      <c r="G93" s="230">
        <v>10</v>
      </c>
      <c r="H93" s="225">
        <v>571</v>
      </c>
      <c r="I93" s="226">
        <v>5710</v>
      </c>
      <c r="J93" s="238">
        <f t="shared" si="2"/>
        <v>1142</v>
      </c>
      <c r="K93" s="238">
        <f t="shared" si="3"/>
        <v>6852</v>
      </c>
      <c r="L93" s="227" t="s">
        <v>8</v>
      </c>
    </row>
    <row r="94" spans="1:16" s="6" customFormat="1" ht="30" customHeight="1">
      <c r="A94" s="1">
        <v>75</v>
      </c>
      <c r="B94" s="228" t="s">
        <v>2156</v>
      </c>
      <c r="C94" s="228">
        <v>10022892</v>
      </c>
      <c r="D94" s="228" t="s">
        <v>58</v>
      </c>
      <c r="E94" s="229" t="s">
        <v>2318</v>
      </c>
      <c r="F94" s="228" t="s">
        <v>57</v>
      </c>
      <c r="G94" s="230">
        <v>10</v>
      </c>
      <c r="H94" s="225">
        <v>571</v>
      </c>
      <c r="I94" s="226">
        <v>5710</v>
      </c>
      <c r="J94" s="238">
        <f t="shared" si="2"/>
        <v>1142</v>
      </c>
      <c r="K94" s="238">
        <f t="shared" si="3"/>
        <v>6852</v>
      </c>
      <c r="L94" s="227" t="s">
        <v>8</v>
      </c>
    </row>
    <row r="95" spans="1:16" s="6" customFormat="1" ht="30" customHeight="1">
      <c r="A95" s="1">
        <v>76</v>
      </c>
      <c r="B95" s="228" t="s">
        <v>2157</v>
      </c>
      <c r="C95" s="228">
        <v>10022910</v>
      </c>
      <c r="D95" s="228" t="s">
        <v>58</v>
      </c>
      <c r="E95" s="229" t="s">
        <v>2319</v>
      </c>
      <c r="F95" s="228" t="s">
        <v>57</v>
      </c>
      <c r="G95" s="230">
        <v>10</v>
      </c>
      <c r="H95" s="225">
        <v>2606</v>
      </c>
      <c r="I95" s="226">
        <v>26060</v>
      </c>
      <c r="J95" s="238">
        <f t="shared" si="2"/>
        <v>5212</v>
      </c>
      <c r="K95" s="238">
        <f t="shared" si="3"/>
        <v>31272</v>
      </c>
      <c r="L95" s="227" t="s">
        <v>8</v>
      </c>
      <c r="M95" s="77"/>
      <c r="N95" s="77"/>
      <c r="O95" s="77"/>
      <c r="P95" s="77"/>
    </row>
    <row r="96" spans="1:16" s="6" customFormat="1" ht="30" customHeight="1">
      <c r="A96" s="1">
        <v>77</v>
      </c>
      <c r="B96" s="228" t="s">
        <v>2158</v>
      </c>
      <c r="C96" s="228">
        <v>10022925</v>
      </c>
      <c r="D96" s="228" t="s">
        <v>58</v>
      </c>
      <c r="E96" s="229" t="s">
        <v>2320</v>
      </c>
      <c r="F96" s="228" t="s">
        <v>57</v>
      </c>
      <c r="G96" s="230">
        <v>11</v>
      </c>
      <c r="H96" s="225">
        <v>321</v>
      </c>
      <c r="I96" s="226">
        <v>3531</v>
      </c>
      <c r="J96" s="238">
        <f t="shared" si="2"/>
        <v>706.2</v>
      </c>
      <c r="K96" s="238">
        <f t="shared" si="3"/>
        <v>4237.2</v>
      </c>
      <c r="L96" s="227" t="s">
        <v>8</v>
      </c>
      <c r="M96" s="77"/>
      <c r="N96" s="77"/>
      <c r="O96" s="77"/>
      <c r="P96" s="77"/>
    </row>
    <row r="97" spans="1:16" s="6" customFormat="1" ht="30" customHeight="1">
      <c r="A97" s="1">
        <v>78</v>
      </c>
      <c r="B97" s="228" t="s">
        <v>2159</v>
      </c>
      <c r="C97" s="228">
        <v>10022997</v>
      </c>
      <c r="D97" s="228" t="s">
        <v>58</v>
      </c>
      <c r="E97" s="229" t="s">
        <v>2321</v>
      </c>
      <c r="F97" s="228" t="s">
        <v>57</v>
      </c>
      <c r="G97" s="230">
        <v>41</v>
      </c>
      <c r="H97" s="225">
        <v>72</v>
      </c>
      <c r="I97" s="226">
        <v>2952</v>
      </c>
      <c r="J97" s="238">
        <f t="shared" si="2"/>
        <v>590.4</v>
      </c>
      <c r="K97" s="238">
        <f t="shared" si="3"/>
        <v>3542.4</v>
      </c>
      <c r="L97" s="227" t="s">
        <v>8</v>
      </c>
    </row>
    <row r="98" spans="1:16" s="6" customFormat="1" ht="30" customHeight="1">
      <c r="A98" s="1">
        <v>79</v>
      </c>
      <c r="B98" s="228" t="s">
        <v>2160</v>
      </c>
      <c r="C98" s="228">
        <v>10023001</v>
      </c>
      <c r="D98" s="228" t="s">
        <v>58</v>
      </c>
      <c r="E98" s="229" t="s">
        <v>2322</v>
      </c>
      <c r="F98" s="228" t="s">
        <v>57</v>
      </c>
      <c r="G98" s="230">
        <v>29</v>
      </c>
      <c r="H98" s="225">
        <v>433</v>
      </c>
      <c r="I98" s="226">
        <v>12557</v>
      </c>
      <c r="J98" s="238">
        <f t="shared" si="2"/>
        <v>2511.4</v>
      </c>
      <c r="K98" s="238">
        <f t="shared" si="3"/>
        <v>15068.4</v>
      </c>
      <c r="L98" s="227" t="s">
        <v>8</v>
      </c>
    </row>
    <row r="99" spans="1:16" s="6" customFormat="1" ht="30" customHeight="1">
      <c r="A99" s="1">
        <v>80</v>
      </c>
      <c r="B99" s="228" t="s">
        <v>2161</v>
      </c>
      <c r="C99" s="228">
        <v>10023077</v>
      </c>
      <c r="D99" s="228" t="s">
        <v>58</v>
      </c>
      <c r="E99" s="229" t="s">
        <v>2323</v>
      </c>
      <c r="F99" s="228" t="s">
        <v>57</v>
      </c>
      <c r="G99" s="230">
        <v>19</v>
      </c>
      <c r="H99" s="225">
        <v>268</v>
      </c>
      <c r="I99" s="226">
        <v>5092</v>
      </c>
      <c r="J99" s="238">
        <f t="shared" si="2"/>
        <v>1018.4</v>
      </c>
      <c r="K99" s="238">
        <f t="shared" si="3"/>
        <v>6110.4</v>
      </c>
      <c r="L99" s="227" t="s">
        <v>8</v>
      </c>
      <c r="M99" s="77"/>
      <c r="N99" s="77"/>
      <c r="O99" s="77"/>
      <c r="P99" s="77"/>
    </row>
    <row r="100" spans="1:16" s="6" customFormat="1" ht="30" customHeight="1">
      <c r="A100" s="1">
        <v>81</v>
      </c>
      <c r="B100" s="228" t="s">
        <v>2162</v>
      </c>
      <c r="C100" s="228">
        <v>10023080</v>
      </c>
      <c r="D100" s="228" t="s">
        <v>58</v>
      </c>
      <c r="E100" s="229" t="s">
        <v>2324</v>
      </c>
      <c r="F100" s="228" t="s">
        <v>57</v>
      </c>
      <c r="G100" s="230">
        <v>22</v>
      </c>
      <c r="H100" s="225">
        <v>560</v>
      </c>
      <c r="I100" s="226">
        <v>12320</v>
      </c>
      <c r="J100" s="238">
        <f t="shared" si="2"/>
        <v>2464</v>
      </c>
      <c r="K100" s="238">
        <f t="shared" si="3"/>
        <v>14784</v>
      </c>
      <c r="L100" s="227" t="s">
        <v>8</v>
      </c>
      <c r="M100" s="77"/>
      <c r="N100" s="77"/>
      <c r="O100" s="77"/>
      <c r="P100" s="77"/>
    </row>
    <row r="101" spans="1:16" s="6" customFormat="1" ht="30" customHeight="1">
      <c r="A101" s="1">
        <v>82</v>
      </c>
      <c r="B101" s="228" t="s">
        <v>2163</v>
      </c>
      <c r="C101" s="228">
        <v>10023091</v>
      </c>
      <c r="D101" s="228" t="s">
        <v>58</v>
      </c>
      <c r="E101" s="229" t="s">
        <v>2325</v>
      </c>
      <c r="F101" s="228" t="s">
        <v>57</v>
      </c>
      <c r="G101" s="230">
        <v>54</v>
      </c>
      <c r="H101" s="225">
        <v>238</v>
      </c>
      <c r="I101" s="226">
        <v>12852</v>
      </c>
      <c r="J101" s="238">
        <f t="shared" si="2"/>
        <v>2570.4</v>
      </c>
      <c r="K101" s="238">
        <f t="shared" si="3"/>
        <v>15422.4</v>
      </c>
      <c r="L101" s="227" t="s">
        <v>8</v>
      </c>
    </row>
    <row r="102" spans="1:16" s="6" customFormat="1" ht="30" customHeight="1">
      <c r="A102" s="1">
        <v>83</v>
      </c>
      <c r="B102" s="228" t="s">
        <v>2164</v>
      </c>
      <c r="C102" s="228">
        <v>10023335</v>
      </c>
      <c r="D102" s="228" t="s">
        <v>58</v>
      </c>
      <c r="E102" s="229" t="s">
        <v>2326</v>
      </c>
      <c r="F102" s="228" t="s">
        <v>57</v>
      </c>
      <c r="G102" s="230">
        <v>10</v>
      </c>
      <c r="H102" s="225">
        <v>2659</v>
      </c>
      <c r="I102" s="226">
        <v>26590</v>
      </c>
      <c r="J102" s="238">
        <f t="shared" si="2"/>
        <v>5318</v>
      </c>
      <c r="K102" s="238">
        <f t="shared" si="3"/>
        <v>31908</v>
      </c>
      <c r="L102" s="227" t="s">
        <v>8</v>
      </c>
    </row>
    <row r="103" spans="1:16" s="6" customFormat="1" ht="30" customHeight="1">
      <c r="A103" s="1">
        <v>84</v>
      </c>
      <c r="B103" s="228" t="s">
        <v>2165</v>
      </c>
      <c r="C103" s="228">
        <v>10023338</v>
      </c>
      <c r="D103" s="228" t="s">
        <v>58</v>
      </c>
      <c r="E103" s="229" t="s">
        <v>2327</v>
      </c>
      <c r="F103" s="228" t="s">
        <v>57</v>
      </c>
      <c r="G103" s="230">
        <v>35</v>
      </c>
      <c r="H103" s="225">
        <v>2660</v>
      </c>
      <c r="I103" s="226">
        <v>93100</v>
      </c>
      <c r="J103" s="238">
        <f t="shared" si="2"/>
        <v>18620</v>
      </c>
      <c r="K103" s="238">
        <f t="shared" si="3"/>
        <v>111720</v>
      </c>
      <c r="L103" s="227" t="s">
        <v>8</v>
      </c>
      <c r="M103" s="77"/>
      <c r="N103" s="77"/>
      <c r="O103" s="77"/>
      <c r="P103" s="77"/>
    </row>
    <row r="104" spans="1:16" s="6" customFormat="1" ht="30" customHeight="1">
      <c r="A104" s="1">
        <v>85</v>
      </c>
      <c r="B104" s="228" t="s">
        <v>2166</v>
      </c>
      <c r="C104" s="228">
        <v>10023341</v>
      </c>
      <c r="D104" s="228" t="s">
        <v>58</v>
      </c>
      <c r="E104" s="229" t="s">
        <v>2328</v>
      </c>
      <c r="F104" s="228" t="s">
        <v>57</v>
      </c>
      <c r="G104" s="230">
        <v>27</v>
      </c>
      <c r="H104" s="225">
        <v>2653</v>
      </c>
      <c r="I104" s="226">
        <v>71631</v>
      </c>
      <c r="J104" s="238">
        <f t="shared" si="2"/>
        <v>14326.2</v>
      </c>
      <c r="K104" s="238">
        <f t="shared" si="3"/>
        <v>85957.2</v>
      </c>
      <c r="L104" s="227" t="s">
        <v>8</v>
      </c>
    </row>
    <row r="105" spans="1:16" s="6" customFormat="1" ht="30" customHeight="1">
      <c r="A105" s="1">
        <v>86</v>
      </c>
      <c r="B105" s="228" t="s">
        <v>2167</v>
      </c>
      <c r="C105" s="228">
        <v>10023361</v>
      </c>
      <c r="D105" s="228" t="s">
        <v>58</v>
      </c>
      <c r="E105" s="229" t="s">
        <v>2329</v>
      </c>
      <c r="F105" s="228" t="s">
        <v>57</v>
      </c>
      <c r="G105" s="230">
        <v>4</v>
      </c>
      <c r="H105" s="225">
        <v>2688</v>
      </c>
      <c r="I105" s="226">
        <v>10752</v>
      </c>
      <c r="J105" s="238">
        <f t="shared" si="2"/>
        <v>2150.4</v>
      </c>
      <c r="K105" s="238">
        <f t="shared" si="3"/>
        <v>12902.4</v>
      </c>
      <c r="L105" s="227" t="s">
        <v>8</v>
      </c>
      <c r="M105" s="77"/>
      <c r="N105" s="77"/>
      <c r="O105" s="77"/>
      <c r="P105" s="77"/>
    </row>
    <row r="106" spans="1:16" s="6" customFormat="1" ht="30" customHeight="1">
      <c r="A106" s="1">
        <v>87</v>
      </c>
      <c r="B106" s="228" t="s">
        <v>2168</v>
      </c>
      <c r="C106" s="228">
        <v>10030911</v>
      </c>
      <c r="D106" s="228" t="s">
        <v>58</v>
      </c>
      <c r="E106" s="229" t="s">
        <v>2330</v>
      </c>
      <c r="F106" s="228" t="s">
        <v>57</v>
      </c>
      <c r="G106" s="230">
        <v>6</v>
      </c>
      <c r="H106" s="225">
        <v>4121</v>
      </c>
      <c r="I106" s="226">
        <v>24726</v>
      </c>
      <c r="J106" s="238">
        <f t="shared" si="2"/>
        <v>4945.2</v>
      </c>
      <c r="K106" s="238">
        <f t="shared" si="3"/>
        <v>29671.200000000001</v>
      </c>
      <c r="L106" s="227" t="s">
        <v>8</v>
      </c>
    </row>
    <row r="107" spans="1:16" s="6" customFormat="1" ht="30" customHeight="1">
      <c r="A107" s="1">
        <v>88</v>
      </c>
      <c r="B107" s="228" t="s">
        <v>2169</v>
      </c>
      <c r="C107" s="228">
        <v>10030997</v>
      </c>
      <c r="D107" s="228" t="s">
        <v>58</v>
      </c>
      <c r="E107" s="229" t="s">
        <v>2331</v>
      </c>
      <c r="F107" s="228" t="s">
        <v>57</v>
      </c>
      <c r="G107" s="230">
        <v>19</v>
      </c>
      <c r="H107" s="225">
        <v>501</v>
      </c>
      <c r="I107" s="226">
        <v>9519</v>
      </c>
      <c r="J107" s="238">
        <f t="shared" si="2"/>
        <v>1903.8</v>
      </c>
      <c r="K107" s="238">
        <f t="shared" si="3"/>
        <v>11422.8</v>
      </c>
      <c r="L107" s="227" t="s">
        <v>8</v>
      </c>
      <c r="M107" s="77"/>
      <c r="N107" s="77"/>
      <c r="O107" s="77"/>
      <c r="P107" s="77"/>
    </row>
    <row r="108" spans="1:16" s="6" customFormat="1" ht="30" customHeight="1">
      <c r="A108" s="1">
        <v>89</v>
      </c>
      <c r="B108" s="228" t="s">
        <v>2170</v>
      </c>
      <c r="C108" s="228">
        <v>10031512</v>
      </c>
      <c r="D108" s="228" t="s">
        <v>58</v>
      </c>
      <c r="E108" s="229" t="s">
        <v>2332</v>
      </c>
      <c r="F108" s="228" t="s">
        <v>57</v>
      </c>
      <c r="G108" s="230">
        <v>24</v>
      </c>
      <c r="H108" s="225">
        <v>413</v>
      </c>
      <c r="I108" s="226">
        <v>9912</v>
      </c>
      <c r="J108" s="238">
        <f t="shared" si="2"/>
        <v>1982.4</v>
      </c>
      <c r="K108" s="238">
        <f t="shared" si="3"/>
        <v>11894.4</v>
      </c>
      <c r="L108" s="227" t="s">
        <v>8</v>
      </c>
    </row>
    <row r="109" spans="1:16" s="6" customFormat="1" ht="30" customHeight="1">
      <c r="A109" s="1">
        <v>90</v>
      </c>
      <c r="B109" s="228" t="s">
        <v>2171</v>
      </c>
      <c r="C109" s="228">
        <v>10031516</v>
      </c>
      <c r="D109" s="228" t="s">
        <v>58</v>
      </c>
      <c r="E109" s="229" t="s">
        <v>2333</v>
      </c>
      <c r="F109" s="228" t="s">
        <v>57</v>
      </c>
      <c r="G109" s="230">
        <v>3</v>
      </c>
      <c r="H109" s="225">
        <v>456</v>
      </c>
      <c r="I109" s="226">
        <v>1368</v>
      </c>
      <c r="J109" s="238">
        <f t="shared" si="2"/>
        <v>273.60000000000002</v>
      </c>
      <c r="K109" s="238">
        <f t="shared" si="3"/>
        <v>1641.6</v>
      </c>
      <c r="L109" s="227" t="s">
        <v>8</v>
      </c>
      <c r="M109" s="77"/>
      <c r="N109" s="77"/>
      <c r="O109" s="77"/>
      <c r="P109" s="77"/>
    </row>
    <row r="110" spans="1:16" s="6" customFormat="1" ht="30" customHeight="1">
      <c r="A110" s="1">
        <v>91</v>
      </c>
      <c r="B110" s="228" t="s">
        <v>2172</v>
      </c>
      <c r="C110" s="228">
        <v>10031819</v>
      </c>
      <c r="D110" s="228" t="s">
        <v>58</v>
      </c>
      <c r="E110" s="229" t="s">
        <v>2334</v>
      </c>
      <c r="F110" s="228" t="s">
        <v>57</v>
      </c>
      <c r="G110" s="230">
        <v>140</v>
      </c>
      <c r="H110" s="225">
        <v>32</v>
      </c>
      <c r="I110" s="226">
        <v>4480</v>
      </c>
      <c r="J110" s="238">
        <f t="shared" si="2"/>
        <v>896</v>
      </c>
      <c r="K110" s="238">
        <f t="shared" si="3"/>
        <v>5376</v>
      </c>
      <c r="L110" s="227" t="s">
        <v>8</v>
      </c>
    </row>
    <row r="111" spans="1:16" s="6" customFormat="1" ht="30" customHeight="1">
      <c r="A111" s="1">
        <v>92</v>
      </c>
      <c r="B111" s="228" t="s">
        <v>2173</v>
      </c>
      <c r="C111" s="228">
        <v>10031824</v>
      </c>
      <c r="D111" s="228" t="s">
        <v>58</v>
      </c>
      <c r="E111" s="229" t="s">
        <v>2335</v>
      </c>
      <c r="F111" s="228" t="s">
        <v>57</v>
      </c>
      <c r="G111" s="230">
        <v>781</v>
      </c>
      <c r="H111" s="225">
        <v>11</v>
      </c>
      <c r="I111" s="226">
        <v>8591</v>
      </c>
      <c r="J111" s="238">
        <f t="shared" si="2"/>
        <v>1718.2</v>
      </c>
      <c r="K111" s="238">
        <f t="shared" si="3"/>
        <v>10309.200000000001</v>
      </c>
      <c r="L111" s="227" t="s">
        <v>8</v>
      </c>
    </row>
    <row r="112" spans="1:16" s="6" customFormat="1" ht="30" customHeight="1">
      <c r="A112" s="1">
        <v>93</v>
      </c>
      <c r="B112" s="228" t="s">
        <v>2174</v>
      </c>
      <c r="C112" s="228">
        <v>10032254</v>
      </c>
      <c r="D112" s="228" t="s">
        <v>58</v>
      </c>
      <c r="E112" s="229" t="s">
        <v>2336</v>
      </c>
      <c r="F112" s="228" t="s">
        <v>57</v>
      </c>
      <c r="G112" s="230">
        <v>1</v>
      </c>
      <c r="H112" s="225">
        <v>3546</v>
      </c>
      <c r="I112" s="226">
        <v>3546</v>
      </c>
      <c r="J112" s="238">
        <f t="shared" si="2"/>
        <v>709.2</v>
      </c>
      <c r="K112" s="238">
        <f t="shared" si="3"/>
        <v>4255.2</v>
      </c>
      <c r="L112" s="227" t="s">
        <v>8</v>
      </c>
      <c r="M112" s="77"/>
      <c r="N112" s="77"/>
      <c r="O112" s="77"/>
      <c r="P112" s="77"/>
    </row>
    <row r="113" spans="1:16" s="6" customFormat="1" ht="30" customHeight="1">
      <c r="A113" s="1">
        <v>94</v>
      </c>
      <c r="B113" s="228" t="s">
        <v>2175</v>
      </c>
      <c r="C113" s="228">
        <v>10032293</v>
      </c>
      <c r="D113" s="228" t="s">
        <v>58</v>
      </c>
      <c r="E113" s="229" t="s">
        <v>2337</v>
      </c>
      <c r="F113" s="228" t="s">
        <v>57</v>
      </c>
      <c r="G113" s="230">
        <v>165</v>
      </c>
      <c r="H113" s="225">
        <v>219</v>
      </c>
      <c r="I113" s="226">
        <v>36135</v>
      </c>
      <c r="J113" s="238">
        <f t="shared" si="2"/>
        <v>7227</v>
      </c>
      <c r="K113" s="238">
        <f t="shared" si="3"/>
        <v>43362</v>
      </c>
      <c r="L113" s="227" t="s">
        <v>8</v>
      </c>
      <c r="M113" s="77"/>
      <c r="N113" s="77"/>
      <c r="O113" s="77"/>
      <c r="P113" s="77"/>
    </row>
    <row r="114" spans="1:16" s="6" customFormat="1" ht="30" customHeight="1">
      <c r="A114" s="1">
        <v>95</v>
      </c>
      <c r="B114" s="228" t="s">
        <v>2176</v>
      </c>
      <c r="C114" s="228">
        <v>10032396</v>
      </c>
      <c r="D114" s="228" t="s">
        <v>58</v>
      </c>
      <c r="E114" s="229" t="s">
        <v>2338</v>
      </c>
      <c r="F114" s="228" t="s">
        <v>57</v>
      </c>
      <c r="G114" s="230">
        <v>1</v>
      </c>
      <c r="H114" s="225">
        <v>429</v>
      </c>
      <c r="I114" s="226">
        <v>429</v>
      </c>
      <c r="J114" s="238">
        <f t="shared" si="2"/>
        <v>85.8</v>
      </c>
      <c r="K114" s="238">
        <f t="shared" si="3"/>
        <v>514.79999999999995</v>
      </c>
      <c r="L114" s="227" t="s">
        <v>8</v>
      </c>
    </row>
    <row r="115" spans="1:16" s="6" customFormat="1" ht="30" customHeight="1">
      <c r="A115" s="1">
        <v>96</v>
      </c>
      <c r="B115" s="228" t="s">
        <v>2177</v>
      </c>
      <c r="C115" s="228">
        <v>10032402</v>
      </c>
      <c r="D115" s="228" t="s">
        <v>58</v>
      </c>
      <c r="E115" s="229" t="s">
        <v>2339</v>
      </c>
      <c r="F115" s="228" t="s">
        <v>57</v>
      </c>
      <c r="G115" s="230">
        <v>1</v>
      </c>
      <c r="H115" s="225">
        <v>693</v>
      </c>
      <c r="I115" s="226">
        <v>693</v>
      </c>
      <c r="J115" s="238">
        <f t="shared" si="2"/>
        <v>138.6</v>
      </c>
      <c r="K115" s="238">
        <f t="shared" si="3"/>
        <v>831.6</v>
      </c>
      <c r="L115" s="227" t="s">
        <v>8</v>
      </c>
    </row>
    <row r="116" spans="1:16" s="6" customFormat="1" ht="30" customHeight="1">
      <c r="A116" s="1">
        <v>97</v>
      </c>
      <c r="B116" s="228" t="s">
        <v>2178</v>
      </c>
      <c r="C116" s="228">
        <v>10032510</v>
      </c>
      <c r="D116" s="228" t="s">
        <v>58</v>
      </c>
      <c r="E116" s="229" t="s">
        <v>2340</v>
      </c>
      <c r="F116" s="228" t="s">
        <v>57</v>
      </c>
      <c r="G116" s="230">
        <v>8</v>
      </c>
      <c r="H116" s="225">
        <v>13</v>
      </c>
      <c r="I116" s="226">
        <v>104</v>
      </c>
      <c r="J116" s="238">
        <f t="shared" si="2"/>
        <v>20.8</v>
      </c>
      <c r="K116" s="238">
        <f t="shared" si="3"/>
        <v>124.8</v>
      </c>
      <c r="L116" s="227" t="s">
        <v>8</v>
      </c>
    </row>
    <row r="117" spans="1:16" s="6" customFormat="1" ht="30" customHeight="1">
      <c r="A117" s="1">
        <v>98</v>
      </c>
      <c r="B117" s="228" t="s">
        <v>2179</v>
      </c>
      <c r="C117" s="228">
        <v>10032576</v>
      </c>
      <c r="D117" s="228" t="s">
        <v>58</v>
      </c>
      <c r="E117" s="229" t="s">
        <v>2341</v>
      </c>
      <c r="F117" s="228" t="s">
        <v>57</v>
      </c>
      <c r="G117" s="230">
        <v>2</v>
      </c>
      <c r="H117" s="225">
        <v>3633</v>
      </c>
      <c r="I117" s="226">
        <v>7266</v>
      </c>
      <c r="J117" s="238">
        <f t="shared" si="2"/>
        <v>1453.2</v>
      </c>
      <c r="K117" s="238">
        <f t="shared" si="3"/>
        <v>8719.2000000000007</v>
      </c>
      <c r="L117" s="227" t="s">
        <v>8</v>
      </c>
      <c r="M117" s="77"/>
      <c r="N117" s="77"/>
      <c r="O117" s="77"/>
      <c r="P117" s="77"/>
    </row>
    <row r="118" spans="1:16" s="6" customFormat="1" ht="30" customHeight="1">
      <c r="A118" s="1">
        <v>99</v>
      </c>
      <c r="B118" s="228" t="s">
        <v>2180</v>
      </c>
      <c r="C118" s="228">
        <v>10032607</v>
      </c>
      <c r="D118" s="228" t="s">
        <v>58</v>
      </c>
      <c r="E118" s="229" t="s">
        <v>2342</v>
      </c>
      <c r="F118" s="228" t="s">
        <v>57</v>
      </c>
      <c r="G118" s="230">
        <v>1896</v>
      </c>
      <c r="H118" s="225">
        <v>76</v>
      </c>
      <c r="I118" s="226">
        <v>144096</v>
      </c>
      <c r="J118" s="238">
        <f t="shared" si="2"/>
        <v>28819.200000000001</v>
      </c>
      <c r="K118" s="238">
        <f t="shared" si="3"/>
        <v>172915.20000000001</v>
      </c>
      <c r="L118" s="227" t="s">
        <v>8</v>
      </c>
    </row>
    <row r="119" spans="1:16" s="6" customFormat="1" ht="30" customHeight="1">
      <c r="A119" s="1">
        <v>100</v>
      </c>
      <c r="B119" s="228" t="s">
        <v>2181</v>
      </c>
      <c r="C119" s="228">
        <v>10032613</v>
      </c>
      <c r="D119" s="228" t="s">
        <v>58</v>
      </c>
      <c r="E119" s="229" t="s">
        <v>2343</v>
      </c>
      <c r="F119" s="228" t="s">
        <v>57</v>
      </c>
      <c r="G119" s="230">
        <v>1807</v>
      </c>
      <c r="H119" s="225">
        <v>76</v>
      </c>
      <c r="I119" s="226">
        <v>137332</v>
      </c>
      <c r="J119" s="238">
        <f t="shared" si="2"/>
        <v>27466.400000000001</v>
      </c>
      <c r="K119" s="238">
        <f t="shared" si="3"/>
        <v>164798.39999999999</v>
      </c>
      <c r="L119" s="227" t="s">
        <v>8</v>
      </c>
      <c r="M119" s="77"/>
      <c r="N119" s="77"/>
      <c r="O119" s="77"/>
      <c r="P119" s="77"/>
    </row>
    <row r="120" spans="1:16" s="6" customFormat="1" ht="30" customHeight="1">
      <c r="A120" s="1">
        <v>101</v>
      </c>
      <c r="B120" s="228" t="s">
        <v>2182</v>
      </c>
      <c r="C120" s="228">
        <v>10035325</v>
      </c>
      <c r="D120" s="228" t="s">
        <v>58</v>
      </c>
      <c r="E120" s="229" t="s">
        <v>2344</v>
      </c>
      <c r="F120" s="228" t="s">
        <v>57</v>
      </c>
      <c r="G120" s="230">
        <v>100</v>
      </c>
      <c r="H120" s="225">
        <v>46</v>
      </c>
      <c r="I120" s="226">
        <v>4600</v>
      </c>
      <c r="J120" s="238">
        <f t="shared" si="2"/>
        <v>920</v>
      </c>
      <c r="K120" s="238">
        <f t="shared" si="3"/>
        <v>5520</v>
      </c>
      <c r="L120" s="227" t="s">
        <v>8</v>
      </c>
    </row>
    <row r="121" spans="1:16" s="6" customFormat="1" ht="30" customHeight="1">
      <c r="A121" s="1">
        <v>102</v>
      </c>
      <c r="B121" s="228" t="s">
        <v>2183</v>
      </c>
      <c r="C121" s="228">
        <v>10035998</v>
      </c>
      <c r="D121" s="228" t="s">
        <v>58</v>
      </c>
      <c r="E121" s="229" t="s">
        <v>2345</v>
      </c>
      <c r="F121" s="228" t="s">
        <v>57</v>
      </c>
      <c r="G121" s="230">
        <v>9</v>
      </c>
      <c r="H121" s="225">
        <v>2297</v>
      </c>
      <c r="I121" s="226">
        <v>20673</v>
      </c>
      <c r="J121" s="238">
        <f t="shared" si="2"/>
        <v>4134.6000000000004</v>
      </c>
      <c r="K121" s="238">
        <f t="shared" si="3"/>
        <v>24807.599999999999</v>
      </c>
      <c r="L121" s="227" t="s">
        <v>8</v>
      </c>
      <c r="M121" s="77"/>
      <c r="N121" s="77"/>
      <c r="O121" s="77"/>
      <c r="P121" s="77"/>
    </row>
    <row r="122" spans="1:16" s="6" customFormat="1" ht="30" customHeight="1">
      <c r="A122" s="1">
        <v>103</v>
      </c>
      <c r="B122" s="228" t="s">
        <v>2184</v>
      </c>
      <c r="C122" s="228">
        <v>10036064</v>
      </c>
      <c r="D122" s="228" t="s">
        <v>58</v>
      </c>
      <c r="E122" s="229" t="s">
        <v>2346</v>
      </c>
      <c r="F122" s="228" t="s">
        <v>57</v>
      </c>
      <c r="G122" s="230">
        <v>11</v>
      </c>
      <c r="H122" s="225">
        <v>580</v>
      </c>
      <c r="I122" s="226">
        <v>6380</v>
      </c>
      <c r="J122" s="238">
        <f t="shared" si="2"/>
        <v>1276</v>
      </c>
      <c r="K122" s="238">
        <f t="shared" si="3"/>
        <v>7656</v>
      </c>
      <c r="L122" s="227" t="s">
        <v>8</v>
      </c>
    </row>
    <row r="123" spans="1:16" s="6" customFormat="1" ht="30" customHeight="1">
      <c r="A123" s="1">
        <v>104</v>
      </c>
      <c r="B123" s="228" t="s">
        <v>2185</v>
      </c>
      <c r="C123" s="228">
        <v>10036071</v>
      </c>
      <c r="D123" s="228" t="s">
        <v>58</v>
      </c>
      <c r="E123" s="229" t="s">
        <v>2347</v>
      </c>
      <c r="F123" s="228" t="s">
        <v>57</v>
      </c>
      <c r="G123" s="230">
        <v>6</v>
      </c>
      <c r="H123" s="225">
        <v>569</v>
      </c>
      <c r="I123" s="226">
        <v>3414</v>
      </c>
      <c r="J123" s="238">
        <f t="shared" si="2"/>
        <v>682.8</v>
      </c>
      <c r="K123" s="238">
        <f t="shared" si="3"/>
        <v>4096.8</v>
      </c>
      <c r="L123" s="227" t="s">
        <v>8</v>
      </c>
    </row>
    <row r="124" spans="1:16" s="6" customFormat="1" ht="30" customHeight="1">
      <c r="A124" s="1">
        <v>105</v>
      </c>
      <c r="B124" s="228" t="s">
        <v>2186</v>
      </c>
      <c r="C124" s="228">
        <v>10036076</v>
      </c>
      <c r="D124" s="228" t="s">
        <v>58</v>
      </c>
      <c r="E124" s="229" t="s">
        <v>2348</v>
      </c>
      <c r="F124" s="228" t="s">
        <v>57</v>
      </c>
      <c r="G124" s="230">
        <v>5</v>
      </c>
      <c r="H124" s="225">
        <v>570</v>
      </c>
      <c r="I124" s="226">
        <v>2850</v>
      </c>
      <c r="J124" s="238">
        <f t="shared" si="2"/>
        <v>570</v>
      </c>
      <c r="K124" s="238">
        <f t="shared" si="3"/>
        <v>3420</v>
      </c>
      <c r="L124" s="227" t="s">
        <v>8</v>
      </c>
      <c r="M124" s="77"/>
      <c r="N124" s="77"/>
      <c r="O124" s="77"/>
      <c r="P124" s="77"/>
    </row>
    <row r="125" spans="1:16" s="6" customFormat="1" ht="30" customHeight="1">
      <c r="A125" s="1">
        <v>106</v>
      </c>
      <c r="B125" s="221" t="s">
        <v>2187</v>
      </c>
      <c r="C125" s="221">
        <v>10036088</v>
      </c>
      <c r="D125" s="222" t="s">
        <v>58</v>
      </c>
      <c r="E125" s="223" t="s">
        <v>2349</v>
      </c>
      <c r="F125" s="221" t="s">
        <v>57</v>
      </c>
      <c r="G125" s="224">
        <v>18</v>
      </c>
      <c r="H125" s="225">
        <v>3852</v>
      </c>
      <c r="I125" s="226">
        <v>69336</v>
      </c>
      <c r="J125" s="238">
        <f t="shared" si="2"/>
        <v>13867.2</v>
      </c>
      <c r="K125" s="238">
        <f t="shared" si="3"/>
        <v>83203.199999999997</v>
      </c>
      <c r="L125" s="227" t="s">
        <v>8</v>
      </c>
      <c r="M125" s="77"/>
      <c r="N125" s="77"/>
      <c r="O125" s="77"/>
      <c r="P125" s="77"/>
    </row>
    <row r="126" spans="1:16" s="6" customFormat="1" ht="30" customHeight="1">
      <c r="A126" s="1">
        <v>107</v>
      </c>
      <c r="B126" s="228" t="s">
        <v>2188</v>
      </c>
      <c r="C126" s="228">
        <v>10036100</v>
      </c>
      <c r="D126" s="228" t="s">
        <v>58</v>
      </c>
      <c r="E126" s="229" t="s">
        <v>2350</v>
      </c>
      <c r="F126" s="228" t="s">
        <v>57</v>
      </c>
      <c r="G126" s="230">
        <v>12</v>
      </c>
      <c r="H126" s="225">
        <v>1694</v>
      </c>
      <c r="I126" s="226">
        <v>20328</v>
      </c>
      <c r="J126" s="238">
        <f t="shared" si="2"/>
        <v>4065.6</v>
      </c>
      <c r="K126" s="238">
        <f t="shared" si="3"/>
        <v>24393.599999999999</v>
      </c>
      <c r="L126" s="227" t="s">
        <v>8</v>
      </c>
    </row>
    <row r="127" spans="1:16" s="6" customFormat="1" ht="30" customHeight="1">
      <c r="A127" s="1">
        <v>108</v>
      </c>
      <c r="B127" s="228" t="s">
        <v>2189</v>
      </c>
      <c r="C127" s="228">
        <v>10036126</v>
      </c>
      <c r="D127" s="228" t="s">
        <v>58</v>
      </c>
      <c r="E127" s="229" t="s">
        <v>2351</v>
      </c>
      <c r="F127" s="228" t="s">
        <v>57</v>
      </c>
      <c r="G127" s="230">
        <v>9</v>
      </c>
      <c r="H127" s="225">
        <v>247</v>
      </c>
      <c r="I127" s="226">
        <v>2223</v>
      </c>
      <c r="J127" s="238">
        <f t="shared" si="2"/>
        <v>444.6</v>
      </c>
      <c r="K127" s="238">
        <f t="shared" si="3"/>
        <v>2667.6</v>
      </c>
      <c r="L127" s="227" t="s">
        <v>8</v>
      </c>
      <c r="M127" s="77"/>
      <c r="N127" s="77"/>
      <c r="O127" s="77"/>
      <c r="P127" s="77"/>
    </row>
    <row r="128" spans="1:16" s="6" customFormat="1" ht="30" customHeight="1">
      <c r="A128" s="1">
        <v>109</v>
      </c>
      <c r="B128" s="228" t="s">
        <v>2190</v>
      </c>
      <c r="C128" s="228">
        <v>10036360</v>
      </c>
      <c r="D128" s="228" t="s">
        <v>58</v>
      </c>
      <c r="E128" s="229" t="s">
        <v>2352</v>
      </c>
      <c r="F128" s="228" t="s">
        <v>57</v>
      </c>
      <c r="G128" s="230">
        <v>2</v>
      </c>
      <c r="H128" s="225">
        <v>2383</v>
      </c>
      <c r="I128" s="226">
        <v>4766</v>
      </c>
      <c r="J128" s="238">
        <f t="shared" si="2"/>
        <v>953.2</v>
      </c>
      <c r="K128" s="238">
        <f t="shared" si="3"/>
        <v>5719.2</v>
      </c>
      <c r="L128" s="227" t="s">
        <v>8</v>
      </c>
    </row>
    <row r="129" spans="1:16" s="6" customFormat="1" ht="30" customHeight="1">
      <c r="A129" s="1">
        <v>110</v>
      </c>
      <c r="B129" s="228" t="s">
        <v>2191</v>
      </c>
      <c r="C129" s="228">
        <v>10037989</v>
      </c>
      <c r="D129" s="228" t="s">
        <v>58</v>
      </c>
      <c r="E129" s="229" t="s">
        <v>2353</v>
      </c>
      <c r="F129" s="228" t="s">
        <v>57</v>
      </c>
      <c r="G129" s="230">
        <v>4085</v>
      </c>
      <c r="H129" s="225">
        <v>51</v>
      </c>
      <c r="I129" s="226">
        <v>208335</v>
      </c>
      <c r="J129" s="238">
        <f t="shared" si="2"/>
        <v>41667</v>
      </c>
      <c r="K129" s="238">
        <f t="shared" si="3"/>
        <v>250002</v>
      </c>
      <c r="L129" s="227" t="s">
        <v>8</v>
      </c>
      <c r="M129" s="77"/>
      <c r="N129" s="77"/>
      <c r="O129" s="77"/>
      <c r="P129" s="77"/>
    </row>
    <row r="130" spans="1:16" s="6" customFormat="1" ht="30" customHeight="1">
      <c r="A130" s="1">
        <v>111</v>
      </c>
      <c r="B130" s="228" t="s">
        <v>2192</v>
      </c>
      <c r="C130" s="228">
        <v>10038091</v>
      </c>
      <c r="D130" s="228" t="s">
        <v>58</v>
      </c>
      <c r="E130" s="229" t="s">
        <v>2354</v>
      </c>
      <c r="F130" s="228" t="s">
        <v>57</v>
      </c>
      <c r="G130" s="230">
        <v>20</v>
      </c>
      <c r="H130" s="225">
        <v>339</v>
      </c>
      <c r="I130" s="226">
        <v>6780</v>
      </c>
      <c r="J130" s="238">
        <f t="shared" si="2"/>
        <v>1356</v>
      </c>
      <c r="K130" s="238">
        <f t="shared" si="3"/>
        <v>8136</v>
      </c>
      <c r="L130" s="227" t="s">
        <v>8</v>
      </c>
    </row>
    <row r="131" spans="1:16" s="6" customFormat="1" ht="30" customHeight="1">
      <c r="A131" s="1">
        <v>112</v>
      </c>
      <c r="B131" s="228" t="s">
        <v>2193</v>
      </c>
      <c r="C131" s="228">
        <v>10038371</v>
      </c>
      <c r="D131" s="228" t="s">
        <v>58</v>
      </c>
      <c r="E131" s="229" t="s">
        <v>2355</v>
      </c>
      <c r="F131" s="228" t="s">
        <v>57</v>
      </c>
      <c r="G131" s="230">
        <v>1</v>
      </c>
      <c r="H131" s="225">
        <v>24767</v>
      </c>
      <c r="I131" s="226">
        <v>24767</v>
      </c>
      <c r="J131" s="238">
        <f t="shared" si="2"/>
        <v>4953.3999999999996</v>
      </c>
      <c r="K131" s="238">
        <f t="shared" si="3"/>
        <v>29720.400000000001</v>
      </c>
      <c r="L131" s="227" t="s">
        <v>8</v>
      </c>
      <c r="M131" s="77"/>
      <c r="N131" s="77"/>
      <c r="O131" s="77"/>
      <c r="P131" s="77"/>
    </row>
    <row r="132" spans="1:16" s="6" customFormat="1" ht="30" customHeight="1">
      <c r="A132" s="1">
        <v>113</v>
      </c>
      <c r="B132" s="228" t="s">
        <v>2194</v>
      </c>
      <c r="C132" s="228">
        <v>10038401</v>
      </c>
      <c r="D132" s="228" t="s">
        <v>58</v>
      </c>
      <c r="E132" s="229" t="s">
        <v>2356</v>
      </c>
      <c r="F132" s="228" t="s">
        <v>57</v>
      </c>
      <c r="G132" s="230">
        <v>75</v>
      </c>
      <c r="H132" s="225">
        <v>22</v>
      </c>
      <c r="I132" s="226">
        <v>1650</v>
      </c>
      <c r="J132" s="238">
        <f t="shared" si="2"/>
        <v>330</v>
      </c>
      <c r="K132" s="238">
        <f t="shared" si="3"/>
        <v>1980</v>
      </c>
      <c r="L132" s="227" t="s">
        <v>8</v>
      </c>
    </row>
    <row r="133" spans="1:16" s="6" customFormat="1" ht="30" customHeight="1">
      <c r="A133" s="1">
        <v>114</v>
      </c>
      <c r="B133" s="228" t="s">
        <v>2195</v>
      </c>
      <c r="C133" s="228">
        <v>10038801</v>
      </c>
      <c r="D133" s="228" t="s">
        <v>58</v>
      </c>
      <c r="E133" s="229" t="s">
        <v>2357</v>
      </c>
      <c r="F133" s="228" t="s">
        <v>57</v>
      </c>
      <c r="G133" s="230">
        <v>2</v>
      </c>
      <c r="H133" s="225">
        <v>327</v>
      </c>
      <c r="I133" s="226">
        <v>654</v>
      </c>
      <c r="J133" s="238">
        <f t="shared" si="2"/>
        <v>130.80000000000001</v>
      </c>
      <c r="K133" s="238">
        <f t="shared" si="3"/>
        <v>784.8</v>
      </c>
      <c r="L133" s="227" t="s">
        <v>8</v>
      </c>
    </row>
    <row r="134" spans="1:16" s="6" customFormat="1" ht="30" customHeight="1">
      <c r="A134" s="1">
        <v>115</v>
      </c>
      <c r="B134" s="228" t="s">
        <v>2196</v>
      </c>
      <c r="C134" s="228">
        <v>10039432</v>
      </c>
      <c r="D134" s="228" t="s">
        <v>58</v>
      </c>
      <c r="E134" s="229" t="s">
        <v>2358</v>
      </c>
      <c r="F134" s="228" t="s">
        <v>57</v>
      </c>
      <c r="G134" s="230">
        <v>98</v>
      </c>
      <c r="H134" s="225">
        <v>1192</v>
      </c>
      <c r="I134" s="226">
        <v>116816</v>
      </c>
      <c r="J134" s="238">
        <f t="shared" si="2"/>
        <v>23363.200000000001</v>
      </c>
      <c r="K134" s="238">
        <f t="shared" si="3"/>
        <v>140179.20000000001</v>
      </c>
      <c r="L134" s="227" t="s">
        <v>8</v>
      </c>
      <c r="M134" s="77"/>
      <c r="N134" s="77"/>
      <c r="O134" s="77"/>
      <c r="P134" s="77"/>
    </row>
    <row r="135" spans="1:16" s="6" customFormat="1" ht="30" customHeight="1">
      <c r="A135" s="1">
        <v>116</v>
      </c>
      <c r="B135" s="228" t="s">
        <v>2197</v>
      </c>
      <c r="C135" s="228">
        <v>10039439</v>
      </c>
      <c r="D135" s="228" t="s">
        <v>58</v>
      </c>
      <c r="E135" s="229" t="s">
        <v>2359</v>
      </c>
      <c r="F135" s="228" t="s">
        <v>57</v>
      </c>
      <c r="G135" s="230">
        <v>6</v>
      </c>
      <c r="H135" s="225">
        <v>1000</v>
      </c>
      <c r="I135" s="226">
        <v>6000</v>
      </c>
      <c r="J135" s="238">
        <f t="shared" si="2"/>
        <v>1200</v>
      </c>
      <c r="K135" s="238">
        <f t="shared" si="3"/>
        <v>7200</v>
      </c>
      <c r="L135" s="227" t="s">
        <v>8</v>
      </c>
      <c r="M135" s="77"/>
      <c r="N135" s="77"/>
      <c r="O135" s="77"/>
      <c r="P135" s="77"/>
    </row>
    <row r="136" spans="1:16" s="6" customFormat="1" ht="30" customHeight="1">
      <c r="A136" s="1">
        <v>117</v>
      </c>
      <c r="B136" s="228" t="s">
        <v>2198</v>
      </c>
      <c r="C136" s="228">
        <v>10039768</v>
      </c>
      <c r="D136" s="228" t="s">
        <v>58</v>
      </c>
      <c r="E136" s="229" t="s">
        <v>2360</v>
      </c>
      <c r="F136" s="228" t="s">
        <v>57</v>
      </c>
      <c r="G136" s="230">
        <v>32</v>
      </c>
      <c r="H136" s="225">
        <v>5757</v>
      </c>
      <c r="I136" s="226">
        <v>184224</v>
      </c>
      <c r="J136" s="238">
        <f t="shared" si="2"/>
        <v>36844.800000000003</v>
      </c>
      <c r="K136" s="238">
        <f t="shared" si="3"/>
        <v>221068.79999999999</v>
      </c>
      <c r="L136" s="227" t="s">
        <v>8</v>
      </c>
    </row>
    <row r="137" spans="1:16" s="6" customFormat="1" ht="30" customHeight="1">
      <c r="A137" s="1">
        <v>118</v>
      </c>
      <c r="B137" s="228" t="s">
        <v>2199</v>
      </c>
      <c r="C137" s="228">
        <v>10039886</v>
      </c>
      <c r="D137" s="228" t="s">
        <v>58</v>
      </c>
      <c r="E137" s="229" t="s">
        <v>2361</v>
      </c>
      <c r="F137" s="228" t="s">
        <v>57</v>
      </c>
      <c r="G137" s="230">
        <v>2</v>
      </c>
      <c r="H137" s="225">
        <v>3157</v>
      </c>
      <c r="I137" s="226">
        <v>6314</v>
      </c>
      <c r="J137" s="238">
        <f t="shared" si="2"/>
        <v>1262.8</v>
      </c>
      <c r="K137" s="238">
        <f t="shared" si="3"/>
        <v>7576.8</v>
      </c>
      <c r="L137" s="227" t="s">
        <v>8</v>
      </c>
    </row>
    <row r="138" spans="1:16" s="6" customFormat="1" ht="30" customHeight="1">
      <c r="A138" s="1">
        <v>119</v>
      </c>
      <c r="B138" s="228" t="s">
        <v>2200</v>
      </c>
      <c r="C138" s="228">
        <v>10040062</v>
      </c>
      <c r="D138" s="228" t="s">
        <v>58</v>
      </c>
      <c r="E138" s="229" t="s">
        <v>2362</v>
      </c>
      <c r="F138" s="228" t="s">
        <v>57</v>
      </c>
      <c r="G138" s="230">
        <v>192</v>
      </c>
      <c r="H138" s="225">
        <v>51</v>
      </c>
      <c r="I138" s="226">
        <v>9792</v>
      </c>
      <c r="J138" s="238">
        <f t="shared" si="2"/>
        <v>1958.4</v>
      </c>
      <c r="K138" s="238">
        <f t="shared" si="3"/>
        <v>11750.4</v>
      </c>
      <c r="L138" s="227" t="s">
        <v>8</v>
      </c>
    </row>
    <row r="139" spans="1:16" s="6" customFormat="1" ht="30" customHeight="1">
      <c r="A139" s="1">
        <v>120</v>
      </c>
      <c r="B139" s="228" t="s">
        <v>2201</v>
      </c>
      <c r="C139" s="228">
        <v>10040297</v>
      </c>
      <c r="D139" s="228" t="s">
        <v>58</v>
      </c>
      <c r="E139" s="229" t="s">
        <v>2363</v>
      </c>
      <c r="F139" s="228" t="s">
        <v>57</v>
      </c>
      <c r="G139" s="230">
        <v>2</v>
      </c>
      <c r="H139" s="225">
        <v>1318</v>
      </c>
      <c r="I139" s="226">
        <v>2636</v>
      </c>
      <c r="J139" s="238">
        <f t="shared" si="2"/>
        <v>527.20000000000005</v>
      </c>
      <c r="K139" s="238">
        <f t="shared" si="3"/>
        <v>3163.2</v>
      </c>
      <c r="L139" s="227" t="s">
        <v>8</v>
      </c>
      <c r="M139" s="77"/>
      <c r="N139" s="77"/>
      <c r="O139" s="77"/>
      <c r="P139" s="77"/>
    </row>
    <row r="140" spans="1:16" s="6" customFormat="1" ht="30" customHeight="1">
      <c r="A140" s="1">
        <v>121</v>
      </c>
      <c r="B140" s="228" t="s">
        <v>2202</v>
      </c>
      <c r="C140" s="228">
        <v>10040476</v>
      </c>
      <c r="D140" s="228" t="s">
        <v>58</v>
      </c>
      <c r="E140" s="229" t="s">
        <v>2364</v>
      </c>
      <c r="F140" s="228" t="s">
        <v>57</v>
      </c>
      <c r="G140" s="230">
        <v>1900</v>
      </c>
      <c r="H140" s="225">
        <v>69</v>
      </c>
      <c r="I140" s="226">
        <v>131100</v>
      </c>
      <c r="J140" s="238">
        <f t="shared" si="2"/>
        <v>26220</v>
      </c>
      <c r="K140" s="238">
        <f t="shared" si="3"/>
        <v>157320</v>
      </c>
      <c r="L140" s="227" t="s">
        <v>8</v>
      </c>
    </row>
    <row r="141" spans="1:16" s="6" customFormat="1" ht="30" customHeight="1">
      <c r="A141" s="1">
        <v>122</v>
      </c>
      <c r="B141" s="228" t="s">
        <v>2203</v>
      </c>
      <c r="C141" s="228">
        <v>10040728</v>
      </c>
      <c r="D141" s="228" t="s">
        <v>58</v>
      </c>
      <c r="E141" s="229" t="s">
        <v>2365</v>
      </c>
      <c r="F141" s="228" t="s">
        <v>57</v>
      </c>
      <c r="G141" s="230">
        <v>1380</v>
      </c>
      <c r="H141" s="225">
        <v>50</v>
      </c>
      <c r="I141" s="226">
        <v>69000</v>
      </c>
      <c r="J141" s="238">
        <f t="shared" si="2"/>
        <v>13800</v>
      </c>
      <c r="K141" s="238">
        <f t="shared" si="3"/>
        <v>82800</v>
      </c>
      <c r="L141" s="227" t="s">
        <v>8</v>
      </c>
      <c r="M141" s="77"/>
      <c r="N141" s="77"/>
      <c r="O141" s="77"/>
      <c r="P141" s="77"/>
    </row>
    <row r="142" spans="1:16" s="6" customFormat="1" ht="30" customHeight="1">
      <c r="A142" s="1">
        <v>123</v>
      </c>
      <c r="B142" s="228" t="s">
        <v>2204</v>
      </c>
      <c r="C142" s="228">
        <v>10040735</v>
      </c>
      <c r="D142" s="228" t="s">
        <v>58</v>
      </c>
      <c r="E142" s="229" t="s">
        <v>2366</v>
      </c>
      <c r="F142" s="228" t="s">
        <v>57</v>
      </c>
      <c r="G142" s="230">
        <v>232</v>
      </c>
      <c r="H142" s="225">
        <v>77</v>
      </c>
      <c r="I142" s="226">
        <v>17864</v>
      </c>
      <c r="J142" s="238">
        <f t="shared" si="2"/>
        <v>3572.8</v>
      </c>
      <c r="K142" s="238">
        <f t="shared" si="3"/>
        <v>21436.799999999999</v>
      </c>
      <c r="L142" s="227" t="s">
        <v>8</v>
      </c>
    </row>
    <row r="143" spans="1:16" s="6" customFormat="1" ht="30" customHeight="1">
      <c r="A143" s="1">
        <v>124</v>
      </c>
      <c r="B143" s="228" t="s">
        <v>2205</v>
      </c>
      <c r="C143" s="228">
        <v>10040748</v>
      </c>
      <c r="D143" s="228" t="s">
        <v>58</v>
      </c>
      <c r="E143" s="229" t="s">
        <v>2367</v>
      </c>
      <c r="F143" s="228" t="s">
        <v>57</v>
      </c>
      <c r="G143" s="230">
        <v>624</v>
      </c>
      <c r="H143" s="225">
        <v>45</v>
      </c>
      <c r="I143" s="226">
        <v>28080</v>
      </c>
      <c r="J143" s="238">
        <f t="shared" si="2"/>
        <v>5616</v>
      </c>
      <c r="K143" s="238">
        <f t="shared" si="3"/>
        <v>33696</v>
      </c>
      <c r="L143" s="227" t="s">
        <v>8</v>
      </c>
      <c r="M143" s="77"/>
      <c r="N143" s="77"/>
      <c r="O143" s="77"/>
      <c r="P143" s="77"/>
    </row>
    <row r="144" spans="1:16" s="6" customFormat="1" ht="30" customHeight="1">
      <c r="A144" s="1">
        <v>125</v>
      </c>
      <c r="B144" s="228" t="s">
        <v>2206</v>
      </c>
      <c r="C144" s="228">
        <v>10043841</v>
      </c>
      <c r="D144" s="228" t="s">
        <v>58</v>
      </c>
      <c r="E144" s="229" t="s">
        <v>2368</v>
      </c>
      <c r="F144" s="228" t="s">
        <v>57</v>
      </c>
      <c r="G144" s="230">
        <v>1</v>
      </c>
      <c r="H144" s="225">
        <v>213</v>
      </c>
      <c r="I144" s="226">
        <v>213</v>
      </c>
      <c r="J144" s="238">
        <f t="shared" si="2"/>
        <v>42.6</v>
      </c>
      <c r="K144" s="238">
        <f t="shared" si="3"/>
        <v>255.6</v>
      </c>
      <c r="L144" s="227" t="s">
        <v>8</v>
      </c>
    </row>
    <row r="145" spans="1:16" s="6" customFormat="1" ht="30" customHeight="1">
      <c r="A145" s="1">
        <v>126</v>
      </c>
      <c r="B145" s="228" t="s">
        <v>2207</v>
      </c>
      <c r="C145" s="228">
        <v>10044951</v>
      </c>
      <c r="D145" s="228" t="s">
        <v>58</v>
      </c>
      <c r="E145" s="229" t="s">
        <v>2369</v>
      </c>
      <c r="F145" s="228" t="s">
        <v>57</v>
      </c>
      <c r="G145" s="230">
        <v>20</v>
      </c>
      <c r="H145" s="225">
        <v>844</v>
      </c>
      <c r="I145" s="226">
        <v>16880</v>
      </c>
      <c r="J145" s="238">
        <f t="shared" si="2"/>
        <v>3376</v>
      </c>
      <c r="K145" s="238">
        <f t="shared" si="3"/>
        <v>20256</v>
      </c>
      <c r="L145" s="227" t="s">
        <v>8</v>
      </c>
      <c r="M145" s="77"/>
      <c r="N145" s="77"/>
      <c r="O145" s="77"/>
      <c r="P145" s="77"/>
    </row>
    <row r="146" spans="1:16" s="6" customFormat="1" ht="30" customHeight="1">
      <c r="A146" s="1">
        <v>127</v>
      </c>
      <c r="B146" s="228" t="s">
        <v>2208</v>
      </c>
      <c r="C146" s="228">
        <v>10049915</v>
      </c>
      <c r="D146" s="228" t="s">
        <v>58</v>
      </c>
      <c r="E146" s="229" t="s">
        <v>2370</v>
      </c>
      <c r="F146" s="228" t="s">
        <v>57</v>
      </c>
      <c r="G146" s="230">
        <v>272</v>
      </c>
      <c r="H146" s="225">
        <v>56</v>
      </c>
      <c r="I146" s="226">
        <v>15232</v>
      </c>
      <c r="J146" s="238">
        <f t="shared" si="2"/>
        <v>3046.4</v>
      </c>
      <c r="K146" s="238">
        <f t="shared" si="3"/>
        <v>18278.400000000001</v>
      </c>
      <c r="L146" s="227" t="s">
        <v>8</v>
      </c>
    </row>
    <row r="147" spans="1:16" s="6" customFormat="1" ht="30" customHeight="1">
      <c r="A147" s="1">
        <v>128</v>
      </c>
      <c r="B147" s="228" t="s">
        <v>2209</v>
      </c>
      <c r="C147" s="228">
        <v>10052908</v>
      </c>
      <c r="D147" s="228" t="s">
        <v>58</v>
      </c>
      <c r="E147" s="229" t="s">
        <v>2371</v>
      </c>
      <c r="F147" s="228" t="s">
        <v>57</v>
      </c>
      <c r="G147" s="230">
        <v>1</v>
      </c>
      <c r="H147" s="225">
        <v>10133</v>
      </c>
      <c r="I147" s="226">
        <v>10133</v>
      </c>
      <c r="J147" s="238">
        <f t="shared" si="2"/>
        <v>2026.6</v>
      </c>
      <c r="K147" s="238">
        <f t="shared" si="3"/>
        <v>12159.6</v>
      </c>
      <c r="L147" s="227" t="s">
        <v>8</v>
      </c>
      <c r="M147" s="77"/>
      <c r="N147" s="77"/>
      <c r="O147" s="77"/>
      <c r="P147" s="77"/>
    </row>
    <row r="148" spans="1:16" s="6" customFormat="1" ht="30" customHeight="1">
      <c r="A148" s="1">
        <v>129</v>
      </c>
      <c r="B148" s="228" t="s">
        <v>2210</v>
      </c>
      <c r="C148" s="228">
        <v>10054163</v>
      </c>
      <c r="D148" s="228" t="s">
        <v>58</v>
      </c>
      <c r="E148" s="229" t="s">
        <v>2372</v>
      </c>
      <c r="F148" s="228" t="s">
        <v>57</v>
      </c>
      <c r="G148" s="230">
        <v>1</v>
      </c>
      <c r="H148" s="225">
        <v>2454</v>
      </c>
      <c r="I148" s="226">
        <v>2454</v>
      </c>
      <c r="J148" s="238">
        <f t="shared" si="2"/>
        <v>490.8</v>
      </c>
      <c r="K148" s="238">
        <f t="shared" si="3"/>
        <v>2944.8</v>
      </c>
      <c r="L148" s="227" t="s">
        <v>8</v>
      </c>
    </row>
    <row r="149" spans="1:16" s="6" customFormat="1" ht="30" customHeight="1">
      <c r="A149" s="1">
        <v>130</v>
      </c>
      <c r="B149" s="228" t="s">
        <v>2211</v>
      </c>
      <c r="C149" s="228">
        <v>10063387</v>
      </c>
      <c r="D149" s="228" t="s">
        <v>58</v>
      </c>
      <c r="E149" s="229" t="s">
        <v>2373</v>
      </c>
      <c r="F149" s="228" t="s">
        <v>57</v>
      </c>
      <c r="G149" s="230">
        <v>40</v>
      </c>
      <c r="H149" s="225">
        <v>416</v>
      </c>
      <c r="I149" s="226">
        <v>16640</v>
      </c>
      <c r="J149" s="238">
        <f t="shared" ref="J149:J211" si="4">ROUND(I149*0.2,2)</f>
        <v>3328</v>
      </c>
      <c r="K149" s="238">
        <f t="shared" ref="K149:K211" si="5">ROUND(I149*1.2,2)</f>
        <v>19968</v>
      </c>
      <c r="L149" s="227" t="s">
        <v>8</v>
      </c>
      <c r="M149" s="77"/>
      <c r="N149" s="77"/>
      <c r="O149" s="77"/>
      <c r="P149" s="77"/>
    </row>
    <row r="150" spans="1:16" s="6" customFormat="1" ht="30" customHeight="1">
      <c r="A150" s="1">
        <v>131</v>
      </c>
      <c r="B150" s="228" t="s">
        <v>2212</v>
      </c>
      <c r="C150" s="228">
        <v>10067010</v>
      </c>
      <c r="D150" s="228" t="s">
        <v>58</v>
      </c>
      <c r="E150" s="229" t="s">
        <v>2374</v>
      </c>
      <c r="F150" s="228" t="s">
        <v>57</v>
      </c>
      <c r="G150" s="230">
        <v>2</v>
      </c>
      <c r="H150" s="225">
        <v>2071</v>
      </c>
      <c r="I150" s="226">
        <v>4142</v>
      </c>
      <c r="J150" s="238">
        <f t="shared" si="4"/>
        <v>828.4</v>
      </c>
      <c r="K150" s="238">
        <f t="shared" si="5"/>
        <v>4970.3999999999996</v>
      </c>
      <c r="L150" s="227" t="s">
        <v>8</v>
      </c>
      <c r="M150" s="77"/>
      <c r="N150" s="77"/>
      <c r="O150" s="77"/>
      <c r="P150" s="77"/>
    </row>
    <row r="151" spans="1:16" s="6" customFormat="1" ht="30" customHeight="1">
      <c r="A151" s="1">
        <v>132</v>
      </c>
      <c r="B151" s="228" t="s">
        <v>2213</v>
      </c>
      <c r="C151" s="228">
        <v>10106163</v>
      </c>
      <c r="D151" s="228" t="s">
        <v>58</v>
      </c>
      <c r="E151" s="229" t="s">
        <v>2375</v>
      </c>
      <c r="F151" s="228" t="s">
        <v>57</v>
      </c>
      <c r="G151" s="230">
        <v>15</v>
      </c>
      <c r="H151" s="225">
        <v>53973</v>
      </c>
      <c r="I151" s="226">
        <v>809595</v>
      </c>
      <c r="J151" s="238">
        <f t="shared" si="4"/>
        <v>161919</v>
      </c>
      <c r="K151" s="238">
        <f t="shared" si="5"/>
        <v>971514</v>
      </c>
      <c r="L151" s="227" t="s">
        <v>8</v>
      </c>
    </row>
    <row r="152" spans="1:16" s="6" customFormat="1" ht="30" customHeight="1">
      <c r="A152" s="1">
        <v>133</v>
      </c>
      <c r="B152" s="228" t="s">
        <v>2214</v>
      </c>
      <c r="C152" s="228">
        <v>10134838</v>
      </c>
      <c r="D152" s="228" t="s">
        <v>58</v>
      </c>
      <c r="E152" s="229" t="s">
        <v>2376</v>
      </c>
      <c r="F152" s="228" t="s">
        <v>57</v>
      </c>
      <c r="G152" s="230">
        <v>22</v>
      </c>
      <c r="H152" s="225">
        <v>624</v>
      </c>
      <c r="I152" s="226">
        <v>13728</v>
      </c>
      <c r="J152" s="238">
        <f t="shared" si="4"/>
        <v>2745.6</v>
      </c>
      <c r="K152" s="238">
        <f t="shared" si="5"/>
        <v>16473.599999999999</v>
      </c>
      <c r="L152" s="227" t="s">
        <v>8</v>
      </c>
    </row>
    <row r="153" spans="1:16" s="6" customFormat="1" ht="30" customHeight="1">
      <c r="A153" s="1">
        <v>134</v>
      </c>
      <c r="B153" s="228" t="s">
        <v>2215</v>
      </c>
      <c r="C153" s="228">
        <v>10134855</v>
      </c>
      <c r="D153" s="228" t="s">
        <v>58</v>
      </c>
      <c r="E153" s="229" t="s">
        <v>2377</v>
      </c>
      <c r="F153" s="228" t="s">
        <v>57</v>
      </c>
      <c r="G153" s="230">
        <v>8</v>
      </c>
      <c r="H153" s="225">
        <v>616</v>
      </c>
      <c r="I153" s="226">
        <v>4928</v>
      </c>
      <c r="J153" s="238">
        <f t="shared" si="4"/>
        <v>985.6</v>
      </c>
      <c r="K153" s="238">
        <f t="shared" si="5"/>
        <v>5913.6</v>
      </c>
      <c r="L153" s="227" t="s">
        <v>8</v>
      </c>
      <c r="M153" s="77"/>
      <c r="N153" s="77"/>
      <c r="O153" s="77"/>
      <c r="P153" s="77"/>
    </row>
    <row r="154" spans="1:16" s="6" customFormat="1" ht="30" customHeight="1">
      <c r="A154" s="1">
        <v>135</v>
      </c>
      <c r="B154" s="228" t="s">
        <v>2216</v>
      </c>
      <c r="C154" s="228">
        <v>10134856</v>
      </c>
      <c r="D154" s="228" t="s">
        <v>58</v>
      </c>
      <c r="E154" s="229" t="s">
        <v>2378</v>
      </c>
      <c r="F154" s="228" t="s">
        <v>57</v>
      </c>
      <c r="G154" s="230">
        <v>14</v>
      </c>
      <c r="H154" s="225">
        <v>624</v>
      </c>
      <c r="I154" s="226">
        <v>8736</v>
      </c>
      <c r="J154" s="238">
        <f t="shared" si="4"/>
        <v>1747.2</v>
      </c>
      <c r="K154" s="238">
        <f t="shared" si="5"/>
        <v>10483.200000000001</v>
      </c>
      <c r="L154" s="227" t="s">
        <v>8</v>
      </c>
      <c r="M154" s="77"/>
      <c r="N154" s="77"/>
      <c r="O154" s="77"/>
      <c r="P154" s="77"/>
    </row>
    <row r="155" spans="1:16" s="6" customFormat="1" ht="30" customHeight="1">
      <c r="A155" s="1">
        <v>136</v>
      </c>
      <c r="B155" s="228" t="s">
        <v>2217</v>
      </c>
      <c r="C155" s="228">
        <v>10135809</v>
      </c>
      <c r="D155" s="228" t="s">
        <v>58</v>
      </c>
      <c r="E155" s="229" t="s">
        <v>2379</v>
      </c>
      <c r="F155" s="228" t="s">
        <v>57</v>
      </c>
      <c r="G155" s="230">
        <v>11</v>
      </c>
      <c r="H155" s="225">
        <v>794</v>
      </c>
      <c r="I155" s="226">
        <v>8734</v>
      </c>
      <c r="J155" s="238">
        <f t="shared" si="4"/>
        <v>1746.8</v>
      </c>
      <c r="K155" s="238">
        <f t="shared" si="5"/>
        <v>10480.799999999999</v>
      </c>
      <c r="L155" s="227" t="s">
        <v>8</v>
      </c>
    </row>
    <row r="156" spans="1:16" s="6" customFormat="1" ht="30" customHeight="1">
      <c r="A156" s="1">
        <v>137</v>
      </c>
      <c r="B156" s="228" t="s">
        <v>2218</v>
      </c>
      <c r="C156" s="228">
        <v>10135810</v>
      </c>
      <c r="D156" s="228" t="s">
        <v>58</v>
      </c>
      <c r="E156" s="229" t="s">
        <v>2380</v>
      </c>
      <c r="F156" s="228" t="s">
        <v>57</v>
      </c>
      <c r="G156" s="230">
        <v>11</v>
      </c>
      <c r="H156" s="225">
        <v>460</v>
      </c>
      <c r="I156" s="226">
        <v>5060</v>
      </c>
      <c r="J156" s="238">
        <f t="shared" si="4"/>
        <v>1012</v>
      </c>
      <c r="K156" s="238">
        <f t="shared" si="5"/>
        <v>6072</v>
      </c>
      <c r="L156" s="227" t="s">
        <v>8</v>
      </c>
    </row>
    <row r="157" spans="1:16" s="6" customFormat="1" ht="30" customHeight="1">
      <c r="A157" s="1">
        <v>138</v>
      </c>
      <c r="B157" s="228" t="s">
        <v>2219</v>
      </c>
      <c r="C157" s="228">
        <v>10135812</v>
      </c>
      <c r="D157" s="228" t="s">
        <v>58</v>
      </c>
      <c r="E157" s="229" t="s">
        <v>2381</v>
      </c>
      <c r="F157" s="228" t="s">
        <v>57</v>
      </c>
      <c r="G157" s="230">
        <v>2</v>
      </c>
      <c r="H157" s="225">
        <v>1271</v>
      </c>
      <c r="I157" s="226">
        <v>2542</v>
      </c>
      <c r="J157" s="238">
        <f t="shared" si="4"/>
        <v>508.4</v>
      </c>
      <c r="K157" s="238">
        <f t="shared" si="5"/>
        <v>3050.4</v>
      </c>
      <c r="L157" s="227" t="s">
        <v>8</v>
      </c>
    </row>
    <row r="158" spans="1:16" s="6" customFormat="1" ht="30" customHeight="1">
      <c r="A158" s="1">
        <v>139</v>
      </c>
      <c r="B158" s="228" t="s">
        <v>2220</v>
      </c>
      <c r="C158" s="228">
        <v>10135823</v>
      </c>
      <c r="D158" s="228" t="s">
        <v>58</v>
      </c>
      <c r="E158" s="229" t="s">
        <v>2382</v>
      </c>
      <c r="F158" s="228" t="s">
        <v>57</v>
      </c>
      <c r="G158" s="230">
        <v>1</v>
      </c>
      <c r="H158" s="225">
        <v>895</v>
      </c>
      <c r="I158" s="226">
        <v>895</v>
      </c>
      <c r="J158" s="238">
        <f t="shared" si="4"/>
        <v>179</v>
      </c>
      <c r="K158" s="238">
        <f t="shared" si="5"/>
        <v>1074</v>
      </c>
      <c r="L158" s="227" t="s">
        <v>8</v>
      </c>
      <c r="M158" s="77"/>
      <c r="N158" s="77"/>
      <c r="O158" s="77"/>
      <c r="P158" s="77"/>
    </row>
    <row r="159" spans="1:16" s="6" customFormat="1" ht="30" customHeight="1">
      <c r="A159" s="1">
        <v>140</v>
      </c>
      <c r="B159" s="228" t="s">
        <v>2221</v>
      </c>
      <c r="C159" s="228">
        <v>10135824</v>
      </c>
      <c r="D159" s="228" t="s">
        <v>58</v>
      </c>
      <c r="E159" s="229" t="s">
        <v>2383</v>
      </c>
      <c r="F159" s="228" t="s">
        <v>57</v>
      </c>
      <c r="G159" s="230">
        <v>7</v>
      </c>
      <c r="H159" s="225">
        <v>455</v>
      </c>
      <c r="I159" s="226">
        <v>3185</v>
      </c>
      <c r="J159" s="238">
        <f t="shared" si="4"/>
        <v>637</v>
      </c>
      <c r="K159" s="238">
        <f t="shared" si="5"/>
        <v>3822</v>
      </c>
      <c r="L159" s="227" t="s">
        <v>8</v>
      </c>
    </row>
    <row r="160" spans="1:16" s="6" customFormat="1" ht="30" customHeight="1">
      <c r="A160" s="1">
        <v>141</v>
      </c>
      <c r="B160" s="228" t="s">
        <v>2222</v>
      </c>
      <c r="C160" s="228">
        <v>20000614</v>
      </c>
      <c r="D160" s="228" t="s">
        <v>58</v>
      </c>
      <c r="E160" s="229" t="s">
        <v>2384</v>
      </c>
      <c r="F160" s="228" t="s">
        <v>57</v>
      </c>
      <c r="G160" s="230">
        <v>4</v>
      </c>
      <c r="H160" s="225">
        <v>3446</v>
      </c>
      <c r="I160" s="226">
        <v>13784</v>
      </c>
      <c r="J160" s="238">
        <f t="shared" si="4"/>
        <v>2756.8</v>
      </c>
      <c r="K160" s="238">
        <f t="shared" si="5"/>
        <v>16540.8</v>
      </c>
      <c r="L160" s="227" t="s">
        <v>8</v>
      </c>
      <c r="M160" s="77"/>
      <c r="N160" s="77"/>
      <c r="O160" s="77"/>
      <c r="P160" s="77"/>
    </row>
    <row r="161" spans="1:16" s="6" customFormat="1" ht="30" customHeight="1">
      <c r="A161" s="1">
        <v>142</v>
      </c>
      <c r="B161" s="228" t="s">
        <v>2223</v>
      </c>
      <c r="C161" s="228">
        <v>20000615</v>
      </c>
      <c r="D161" s="228" t="s">
        <v>58</v>
      </c>
      <c r="E161" s="229" t="s">
        <v>2385</v>
      </c>
      <c r="F161" s="228" t="s">
        <v>57</v>
      </c>
      <c r="G161" s="230">
        <v>3</v>
      </c>
      <c r="H161" s="225">
        <v>3445</v>
      </c>
      <c r="I161" s="226">
        <v>10335</v>
      </c>
      <c r="J161" s="238">
        <f t="shared" si="4"/>
        <v>2067</v>
      </c>
      <c r="K161" s="238">
        <f t="shared" si="5"/>
        <v>12402</v>
      </c>
      <c r="L161" s="227" t="s">
        <v>8</v>
      </c>
    </row>
    <row r="162" spans="1:16" s="6" customFormat="1" ht="30" customHeight="1">
      <c r="A162" s="1">
        <v>143</v>
      </c>
      <c r="B162" s="228" t="s">
        <v>2224</v>
      </c>
      <c r="C162" s="228">
        <v>20001589</v>
      </c>
      <c r="D162" s="228" t="s">
        <v>58</v>
      </c>
      <c r="E162" s="229" t="s">
        <v>2386</v>
      </c>
      <c r="F162" s="228" t="s">
        <v>57</v>
      </c>
      <c r="G162" s="230">
        <v>17</v>
      </c>
      <c r="H162" s="225">
        <v>401</v>
      </c>
      <c r="I162" s="226">
        <v>6817</v>
      </c>
      <c r="J162" s="238">
        <f t="shared" si="4"/>
        <v>1363.4</v>
      </c>
      <c r="K162" s="238">
        <f t="shared" si="5"/>
        <v>8180.4</v>
      </c>
      <c r="L162" s="227" t="s">
        <v>8</v>
      </c>
      <c r="M162" s="77"/>
      <c r="N162" s="77"/>
      <c r="O162" s="77"/>
      <c r="P162" s="77"/>
    </row>
    <row r="163" spans="1:16" s="6" customFormat="1" ht="30" customHeight="1">
      <c r="A163" s="1">
        <v>144</v>
      </c>
      <c r="B163" s="228" t="s">
        <v>2225</v>
      </c>
      <c r="C163" s="228">
        <v>20002172</v>
      </c>
      <c r="D163" s="228" t="s">
        <v>58</v>
      </c>
      <c r="E163" s="229" t="s">
        <v>2387</v>
      </c>
      <c r="F163" s="228" t="s">
        <v>57</v>
      </c>
      <c r="G163" s="230">
        <v>2</v>
      </c>
      <c r="H163" s="225">
        <v>10576</v>
      </c>
      <c r="I163" s="226">
        <v>21152</v>
      </c>
      <c r="J163" s="238">
        <f t="shared" si="4"/>
        <v>4230.3999999999996</v>
      </c>
      <c r="K163" s="238">
        <f t="shared" si="5"/>
        <v>25382.400000000001</v>
      </c>
      <c r="L163" s="227" t="s">
        <v>8</v>
      </c>
    </row>
    <row r="164" spans="1:16" s="6" customFormat="1" ht="30" customHeight="1">
      <c r="A164" s="1">
        <v>145</v>
      </c>
      <c r="B164" s="228" t="s">
        <v>2226</v>
      </c>
      <c r="C164" s="228">
        <v>20002243</v>
      </c>
      <c r="D164" s="228" t="s">
        <v>58</v>
      </c>
      <c r="E164" s="229" t="s">
        <v>2388</v>
      </c>
      <c r="F164" s="228" t="s">
        <v>57</v>
      </c>
      <c r="G164" s="230">
        <v>9</v>
      </c>
      <c r="H164" s="225">
        <v>2548</v>
      </c>
      <c r="I164" s="226">
        <v>22932</v>
      </c>
      <c r="J164" s="238">
        <f t="shared" si="4"/>
        <v>4586.3999999999996</v>
      </c>
      <c r="K164" s="238">
        <f t="shared" si="5"/>
        <v>27518.400000000001</v>
      </c>
      <c r="L164" s="227" t="s">
        <v>8</v>
      </c>
      <c r="M164" s="77"/>
      <c r="N164" s="77"/>
      <c r="O164" s="77"/>
      <c r="P164" s="77"/>
    </row>
    <row r="165" spans="1:16" s="6" customFormat="1" ht="30" customHeight="1">
      <c r="A165" s="1">
        <v>146</v>
      </c>
      <c r="B165" s="228" t="s">
        <v>2227</v>
      </c>
      <c r="C165" s="228">
        <v>20002468</v>
      </c>
      <c r="D165" s="228" t="s">
        <v>58</v>
      </c>
      <c r="E165" s="229" t="s">
        <v>2389</v>
      </c>
      <c r="F165" s="228" t="s">
        <v>57</v>
      </c>
      <c r="G165" s="230">
        <v>1</v>
      </c>
      <c r="H165" s="225">
        <v>2797</v>
      </c>
      <c r="I165" s="226">
        <v>2797</v>
      </c>
      <c r="J165" s="238">
        <f t="shared" si="4"/>
        <v>559.4</v>
      </c>
      <c r="K165" s="238">
        <f t="shared" si="5"/>
        <v>3356.4</v>
      </c>
      <c r="L165" s="227" t="s">
        <v>8</v>
      </c>
      <c r="M165" s="77"/>
      <c r="N165" s="77"/>
      <c r="O165" s="77"/>
      <c r="P165" s="77"/>
    </row>
    <row r="166" spans="1:16" s="6" customFormat="1" ht="30" customHeight="1">
      <c r="A166" s="1">
        <v>147</v>
      </c>
      <c r="B166" s="228" t="s">
        <v>2228</v>
      </c>
      <c r="C166" s="228">
        <v>20002790</v>
      </c>
      <c r="D166" s="228" t="s">
        <v>58</v>
      </c>
      <c r="E166" s="229" t="s">
        <v>2390</v>
      </c>
      <c r="F166" s="228" t="s">
        <v>57</v>
      </c>
      <c r="G166" s="230">
        <v>44</v>
      </c>
      <c r="H166" s="225">
        <v>732</v>
      </c>
      <c r="I166" s="226">
        <v>32208</v>
      </c>
      <c r="J166" s="238">
        <f t="shared" si="4"/>
        <v>6441.6</v>
      </c>
      <c r="K166" s="238">
        <f t="shared" si="5"/>
        <v>38649.599999999999</v>
      </c>
      <c r="L166" s="227" t="s">
        <v>8</v>
      </c>
    </row>
    <row r="167" spans="1:16" s="6" customFormat="1" ht="30" customHeight="1">
      <c r="A167" s="1">
        <v>148</v>
      </c>
      <c r="B167" s="228" t="s">
        <v>2229</v>
      </c>
      <c r="C167" s="228">
        <v>20002874</v>
      </c>
      <c r="D167" s="228" t="s">
        <v>58</v>
      </c>
      <c r="E167" s="229" t="s">
        <v>2391</v>
      </c>
      <c r="F167" s="228" t="s">
        <v>57</v>
      </c>
      <c r="G167" s="230">
        <v>683</v>
      </c>
      <c r="H167" s="225">
        <v>50</v>
      </c>
      <c r="I167" s="226">
        <v>34150</v>
      </c>
      <c r="J167" s="238">
        <f t="shared" si="4"/>
        <v>6830</v>
      </c>
      <c r="K167" s="238">
        <f t="shared" si="5"/>
        <v>40980</v>
      </c>
      <c r="L167" s="227" t="s">
        <v>8</v>
      </c>
      <c r="M167" s="77"/>
      <c r="N167" s="77"/>
      <c r="O167" s="77"/>
      <c r="P167" s="77"/>
    </row>
    <row r="168" spans="1:16" s="6" customFormat="1" ht="30" customHeight="1">
      <c r="A168" s="1">
        <v>149</v>
      </c>
      <c r="B168" s="228" t="s">
        <v>2230</v>
      </c>
      <c r="C168" s="228">
        <v>20002876</v>
      </c>
      <c r="D168" s="228" t="s">
        <v>58</v>
      </c>
      <c r="E168" s="229" t="s">
        <v>2392</v>
      </c>
      <c r="F168" s="228" t="s">
        <v>57</v>
      </c>
      <c r="G168" s="230">
        <v>20</v>
      </c>
      <c r="H168" s="225">
        <v>51</v>
      </c>
      <c r="I168" s="226">
        <v>1020</v>
      </c>
      <c r="J168" s="238">
        <f t="shared" si="4"/>
        <v>204</v>
      </c>
      <c r="K168" s="238">
        <f t="shared" si="5"/>
        <v>1224</v>
      </c>
      <c r="L168" s="227" t="s">
        <v>8</v>
      </c>
    </row>
    <row r="169" spans="1:16" s="6" customFormat="1" ht="30" customHeight="1">
      <c r="A169" s="1">
        <v>150</v>
      </c>
      <c r="B169" s="228" t="s">
        <v>2231</v>
      </c>
      <c r="C169" s="228">
        <v>20003050</v>
      </c>
      <c r="D169" s="228" t="s">
        <v>58</v>
      </c>
      <c r="E169" s="229" t="s">
        <v>2393</v>
      </c>
      <c r="F169" s="228" t="s">
        <v>57</v>
      </c>
      <c r="G169" s="230">
        <v>15</v>
      </c>
      <c r="H169" s="225">
        <v>1174</v>
      </c>
      <c r="I169" s="226">
        <v>17610</v>
      </c>
      <c r="J169" s="238">
        <f t="shared" si="4"/>
        <v>3522</v>
      </c>
      <c r="K169" s="238">
        <f t="shared" si="5"/>
        <v>21132</v>
      </c>
      <c r="L169" s="227" t="s">
        <v>8</v>
      </c>
    </row>
    <row r="170" spans="1:16" s="6" customFormat="1" ht="30" customHeight="1">
      <c r="A170" s="1">
        <v>151</v>
      </c>
      <c r="B170" s="228" t="s">
        <v>2232</v>
      </c>
      <c r="C170" s="228">
        <v>20003073</v>
      </c>
      <c r="D170" s="228" t="s">
        <v>58</v>
      </c>
      <c r="E170" s="229" t="s">
        <v>2394</v>
      </c>
      <c r="F170" s="228" t="s">
        <v>57</v>
      </c>
      <c r="G170" s="230">
        <v>10</v>
      </c>
      <c r="H170" s="225">
        <v>2458</v>
      </c>
      <c r="I170" s="226">
        <v>24580</v>
      </c>
      <c r="J170" s="238">
        <f t="shared" si="4"/>
        <v>4916</v>
      </c>
      <c r="K170" s="238">
        <f t="shared" si="5"/>
        <v>29496</v>
      </c>
      <c r="L170" s="227" t="s">
        <v>8</v>
      </c>
      <c r="M170" s="77"/>
      <c r="N170" s="77"/>
      <c r="O170" s="77"/>
      <c r="P170" s="77"/>
    </row>
    <row r="171" spans="1:16" s="6" customFormat="1" ht="30" customHeight="1">
      <c r="A171" s="1">
        <v>152</v>
      </c>
      <c r="B171" s="228" t="s">
        <v>2233</v>
      </c>
      <c r="C171" s="228">
        <v>20003150</v>
      </c>
      <c r="D171" s="228" t="s">
        <v>58</v>
      </c>
      <c r="E171" s="229" t="s">
        <v>2395</v>
      </c>
      <c r="F171" s="228" t="s">
        <v>57</v>
      </c>
      <c r="G171" s="230">
        <v>4</v>
      </c>
      <c r="H171" s="225">
        <v>10995</v>
      </c>
      <c r="I171" s="226">
        <v>43980</v>
      </c>
      <c r="J171" s="238">
        <f t="shared" si="4"/>
        <v>8796</v>
      </c>
      <c r="K171" s="238">
        <f t="shared" si="5"/>
        <v>52776</v>
      </c>
      <c r="L171" s="227" t="s">
        <v>8</v>
      </c>
      <c r="M171" s="77"/>
      <c r="N171" s="77"/>
      <c r="O171" s="77"/>
      <c r="P171" s="77"/>
    </row>
    <row r="172" spans="1:16" s="6" customFormat="1" ht="30" customHeight="1">
      <c r="A172" s="1">
        <v>153</v>
      </c>
      <c r="B172" s="228" t="s">
        <v>2234</v>
      </c>
      <c r="C172" s="228">
        <v>20003159</v>
      </c>
      <c r="D172" s="228" t="s">
        <v>58</v>
      </c>
      <c r="E172" s="229" t="s">
        <v>2396</v>
      </c>
      <c r="F172" s="228" t="s">
        <v>57</v>
      </c>
      <c r="G172" s="230">
        <v>9</v>
      </c>
      <c r="H172" s="225">
        <v>181</v>
      </c>
      <c r="I172" s="226">
        <v>1629</v>
      </c>
      <c r="J172" s="238">
        <f t="shared" si="4"/>
        <v>325.8</v>
      </c>
      <c r="K172" s="238">
        <f t="shared" si="5"/>
        <v>1954.8</v>
      </c>
      <c r="L172" s="227" t="s">
        <v>8</v>
      </c>
    </row>
    <row r="173" spans="1:16" s="6" customFormat="1" ht="30" customHeight="1">
      <c r="A173" s="1">
        <v>154</v>
      </c>
      <c r="B173" s="228" t="s">
        <v>2235</v>
      </c>
      <c r="C173" s="228">
        <v>20003181</v>
      </c>
      <c r="D173" s="228" t="s">
        <v>58</v>
      </c>
      <c r="E173" s="229" t="s">
        <v>2397</v>
      </c>
      <c r="F173" s="228" t="s">
        <v>57</v>
      </c>
      <c r="G173" s="230">
        <v>9</v>
      </c>
      <c r="H173" s="225">
        <v>3058</v>
      </c>
      <c r="I173" s="226">
        <v>27522</v>
      </c>
      <c r="J173" s="238">
        <f t="shared" si="4"/>
        <v>5504.4</v>
      </c>
      <c r="K173" s="238">
        <f t="shared" si="5"/>
        <v>33026.400000000001</v>
      </c>
      <c r="L173" s="227" t="s">
        <v>8</v>
      </c>
    </row>
    <row r="174" spans="1:16" s="6" customFormat="1" ht="30" customHeight="1">
      <c r="A174" s="1">
        <v>155</v>
      </c>
      <c r="B174" s="228" t="s">
        <v>2236</v>
      </c>
      <c r="C174" s="228">
        <v>20003222</v>
      </c>
      <c r="D174" s="228" t="s">
        <v>58</v>
      </c>
      <c r="E174" s="229" t="s">
        <v>157</v>
      </c>
      <c r="F174" s="228" t="s">
        <v>57</v>
      </c>
      <c r="G174" s="230">
        <v>1</v>
      </c>
      <c r="H174" s="225">
        <v>3866</v>
      </c>
      <c r="I174" s="226">
        <v>3866</v>
      </c>
      <c r="J174" s="238">
        <f t="shared" si="4"/>
        <v>773.2</v>
      </c>
      <c r="K174" s="238">
        <f t="shared" si="5"/>
        <v>4639.2</v>
      </c>
      <c r="L174" s="227" t="s">
        <v>8</v>
      </c>
    </row>
    <row r="175" spans="1:16" s="6" customFormat="1" ht="30" customHeight="1">
      <c r="A175" s="1">
        <v>156</v>
      </c>
      <c r="B175" s="228" t="s">
        <v>2237</v>
      </c>
      <c r="C175" s="228">
        <v>20003387</v>
      </c>
      <c r="D175" s="228" t="s">
        <v>58</v>
      </c>
      <c r="E175" s="229" t="s">
        <v>2398</v>
      </c>
      <c r="F175" s="228" t="s">
        <v>57</v>
      </c>
      <c r="G175" s="230">
        <v>49</v>
      </c>
      <c r="H175" s="225">
        <v>17</v>
      </c>
      <c r="I175" s="226">
        <v>833</v>
      </c>
      <c r="J175" s="238">
        <f t="shared" si="4"/>
        <v>166.6</v>
      </c>
      <c r="K175" s="238">
        <f t="shared" si="5"/>
        <v>999.6</v>
      </c>
      <c r="L175" s="227" t="s">
        <v>8</v>
      </c>
      <c r="M175" s="77"/>
      <c r="N175" s="77"/>
      <c r="O175" s="77"/>
      <c r="P175" s="77"/>
    </row>
    <row r="176" spans="1:16" s="6" customFormat="1" ht="30" customHeight="1">
      <c r="A176" s="1">
        <v>157</v>
      </c>
      <c r="B176" s="228" t="s">
        <v>2238</v>
      </c>
      <c r="C176" s="228">
        <v>20003399</v>
      </c>
      <c r="D176" s="228" t="s">
        <v>58</v>
      </c>
      <c r="E176" s="229" t="s">
        <v>2399</v>
      </c>
      <c r="F176" s="228" t="s">
        <v>57</v>
      </c>
      <c r="G176" s="230">
        <v>189</v>
      </c>
      <c r="H176" s="225">
        <v>36</v>
      </c>
      <c r="I176" s="226">
        <v>6804</v>
      </c>
      <c r="J176" s="238">
        <f t="shared" si="4"/>
        <v>1360.8</v>
      </c>
      <c r="K176" s="238">
        <f t="shared" si="5"/>
        <v>8164.8</v>
      </c>
      <c r="L176" s="227" t="s">
        <v>8</v>
      </c>
    </row>
    <row r="177" spans="1:16" s="6" customFormat="1" ht="30" customHeight="1">
      <c r="A177" s="1">
        <v>158</v>
      </c>
      <c r="B177" s="228" t="s">
        <v>2239</v>
      </c>
      <c r="C177" s="228">
        <v>20003406</v>
      </c>
      <c r="D177" s="228" t="s">
        <v>58</v>
      </c>
      <c r="E177" s="229" t="s">
        <v>2400</v>
      </c>
      <c r="F177" s="228" t="s">
        <v>57</v>
      </c>
      <c r="G177" s="230">
        <v>60</v>
      </c>
      <c r="H177" s="225">
        <v>659</v>
      </c>
      <c r="I177" s="226">
        <v>39540</v>
      </c>
      <c r="J177" s="238">
        <f t="shared" si="4"/>
        <v>7908</v>
      </c>
      <c r="K177" s="238">
        <f t="shared" si="5"/>
        <v>47448</v>
      </c>
      <c r="L177" s="227" t="s">
        <v>8</v>
      </c>
      <c r="M177" s="77"/>
      <c r="N177" s="77"/>
      <c r="O177" s="77"/>
      <c r="P177" s="77"/>
    </row>
    <row r="178" spans="1:16" s="6" customFormat="1" ht="30" customHeight="1">
      <c r="A178" s="1">
        <v>159</v>
      </c>
      <c r="B178" s="228" t="s">
        <v>2240</v>
      </c>
      <c r="C178" s="228">
        <v>20003412</v>
      </c>
      <c r="D178" s="228" t="s">
        <v>58</v>
      </c>
      <c r="E178" s="229" t="s">
        <v>2401</v>
      </c>
      <c r="F178" s="228" t="s">
        <v>57</v>
      </c>
      <c r="G178" s="230">
        <v>106</v>
      </c>
      <c r="H178" s="225">
        <v>36</v>
      </c>
      <c r="I178" s="226">
        <v>3816</v>
      </c>
      <c r="J178" s="238">
        <f t="shared" si="4"/>
        <v>763.2</v>
      </c>
      <c r="K178" s="238">
        <f t="shared" si="5"/>
        <v>4579.2</v>
      </c>
      <c r="L178" s="227" t="s">
        <v>8</v>
      </c>
    </row>
    <row r="179" spans="1:16" s="6" customFormat="1" ht="30" customHeight="1">
      <c r="A179" s="1">
        <v>160</v>
      </c>
      <c r="B179" s="228" t="s">
        <v>2241</v>
      </c>
      <c r="C179" s="228">
        <v>20003418</v>
      </c>
      <c r="D179" s="228" t="s">
        <v>58</v>
      </c>
      <c r="E179" s="229" t="s">
        <v>2402</v>
      </c>
      <c r="F179" s="228" t="s">
        <v>57</v>
      </c>
      <c r="G179" s="230">
        <v>35</v>
      </c>
      <c r="H179" s="225">
        <v>21</v>
      </c>
      <c r="I179" s="226">
        <v>735</v>
      </c>
      <c r="J179" s="238">
        <f t="shared" si="4"/>
        <v>147</v>
      </c>
      <c r="K179" s="238">
        <f t="shared" si="5"/>
        <v>882</v>
      </c>
      <c r="L179" s="227" t="s">
        <v>8</v>
      </c>
      <c r="M179" s="77"/>
      <c r="N179" s="77"/>
      <c r="O179" s="77"/>
      <c r="P179" s="77"/>
    </row>
    <row r="180" spans="1:16" s="6" customFormat="1" ht="30" customHeight="1">
      <c r="A180" s="1">
        <v>161</v>
      </c>
      <c r="B180" s="228" t="s">
        <v>2242</v>
      </c>
      <c r="C180" s="228">
        <v>20003422</v>
      </c>
      <c r="D180" s="228" t="s">
        <v>58</v>
      </c>
      <c r="E180" s="229" t="s">
        <v>2403</v>
      </c>
      <c r="F180" s="228" t="s">
        <v>57</v>
      </c>
      <c r="G180" s="230">
        <v>26</v>
      </c>
      <c r="H180" s="225">
        <v>21</v>
      </c>
      <c r="I180" s="226">
        <v>546</v>
      </c>
      <c r="J180" s="238">
        <f t="shared" si="4"/>
        <v>109.2</v>
      </c>
      <c r="K180" s="238">
        <f t="shared" si="5"/>
        <v>655.20000000000005</v>
      </c>
      <c r="L180" s="227" t="s">
        <v>8</v>
      </c>
    </row>
    <row r="181" spans="1:16" s="6" customFormat="1" ht="30" customHeight="1">
      <c r="A181" s="1">
        <v>162</v>
      </c>
      <c r="B181" s="228" t="s">
        <v>2243</v>
      </c>
      <c r="C181" s="228">
        <v>20003428</v>
      </c>
      <c r="D181" s="228" t="s">
        <v>58</v>
      </c>
      <c r="E181" s="229" t="s">
        <v>2404</v>
      </c>
      <c r="F181" s="228" t="s">
        <v>57</v>
      </c>
      <c r="G181" s="230">
        <v>35</v>
      </c>
      <c r="H181" s="225">
        <v>890</v>
      </c>
      <c r="I181" s="226">
        <v>31150</v>
      </c>
      <c r="J181" s="238">
        <f t="shared" si="4"/>
        <v>6230</v>
      </c>
      <c r="K181" s="238">
        <f t="shared" si="5"/>
        <v>37380</v>
      </c>
      <c r="L181" s="227" t="s">
        <v>8</v>
      </c>
      <c r="M181" s="77"/>
      <c r="N181" s="77"/>
      <c r="O181" s="77"/>
      <c r="P181" s="77"/>
    </row>
    <row r="182" spans="1:16" s="6" customFormat="1" ht="30" customHeight="1">
      <c r="A182" s="1">
        <v>163</v>
      </c>
      <c r="B182" s="228" t="s">
        <v>2244</v>
      </c>
      <c r="C182" s="228">
        <v>20003431</v>
      </c>
      <c r="D182" s="228" t="s">
        <v>58</v>
      </c>
      <c r="E182" s="229" t="s">
        <v>2405</v>
      </c>
      <c r="F182" s="228" t="s">
        <v>57</v>
      </c>
      <c r="G182" s="230">
        <v>47</v>
      </c>
      <c r="H182" s="225">
        <v>818</v>
      </c>
      <c r="I182" s="226">
        <v>38446</v>
      </c>
      <c r="J182" s="238">
        <f t="shared" si="4"/>
        <v>7689.2</v>
      </c>
      <c r="K182" s="238">
        <f t="shared" si="5"/>
        <v>46135.199999999997</v>
      </c>
      <c r="L182" s="227" t="s">
        <v>8</v>
      </c>
    </row>
    <row r="183" spans="1:16" s="6" customFormat="1" ht="30" customHeight="1">
      <c r="A183" s="1">
        <v>164</v>
      </c>
      <c r="B183" s="228" t="s">
        <v>2245</v>
      </c>
      <c r="C183" s="228">
        <v>20003434</v>
      </c>
      <c r="D183" s="228" t="s">
        <v>58</v>
      </c>
      <c r="E183" s="229" t="s">
        <v>2406</v>
      </c>
      <c r="F183" s="228" t="s">
        <v>57</v>
      </c>
      <c r="G183" s="230">
        <v>82</v>
      </c>
      <c r="H183" s="225">
        <v>872</v>
      </c>
      <c r="I183" s="226">
        <v>71504</v>
      </c>
      <c r="J183" s="238">
        <f t="shared" si="4"/>
        <v>14300.8</v>
      </c>
      <c r="K183" s="238">
        <f t="shared" si="5"/>
        <v>85804.800000000003</v>
      </c>
      <c r="L183" s="227" t="s">
        <v>8</v>
      </c>
    </row>
    <row r="184" spans="1:16" s="6" customFormat="1" ht="30" customHeight="1">
      <c r="A184" s="1">
        <v>165</v>
      </c>
      <c r="B184" s="228" t="s">
        <v>2246</v>
      </c>
      <c r="C184" s="228">
        <v>20003437</v>
      </c>
      <c r="D184" s="228" t="s">
        <v>58</v>
      </c>
      <c r="E184" s="229" t="s">
        <v>2407</v>
      </c>
      <c r="F184" s="228" t="s">
        <v>57</v>
      </c>
      <c r="G184" s="230">
        <v>35</v>
      </c>
      <c r="H184" s="225">
        <v>838</v>
      </c>
      <c r="I184" s="226">
        <v>29330</v>
      </c>
      <c r="J184" s="238">
        <f t="shared" si="4"/>
        <v>5866</v>
      </c>
      <c r="K184" s="238">
        <f t="shared" si="5"/>
        <v>35196</v>
      </c>
      <c r="L184" s="227" t="s">
        <v>8</v>
      </c>
      <c r="M184" s="77"/>
      <c r="N184" s="77"/>
      <c r="O184" s="77"/>
      <c r="P184" s="77"/>
    </row>
    <row r="185" spans="1:16" s="6" customFormat="1" ht="30" customHeight="1">
      <c r="A185" s="1">
        <v>166</v>
      </c>
      <c r="B185" s="228" t="s">
        <v>2247</v>
      </c>
      <c r="C185" s="228">
        <v>20003444</v>
      </c>
      <c r="D185" s="228" t="s">
        <v>58</v>
      </c>
      <c r="E185" s="229" t="s">
        <v>2408</v>
      </c>
      <c r="F185" s="228" t="s">
        <v>57</v>
      </c>
      <c r="G185" s="230">
        <v>35</v>
      </c>
      <c r="H185" s="225">
        <v>810</v>
      </c>
      <c r="I185" s="226">
        <v>28350</v>
      </c>
      <c r="J185" s="238">
        <f t="shared" si="4"/>
        <v>5670</v>
      </c>
      <c r="K185" s="238">
        <f t="shared" si="5"/>
        <v>34020</v>
      </c>
      <c r="L185" s="227" t="s">
        <v>8</v>
      </c>
      <c r="M185" s="77"/>
      <c r="N185" s="77"/>
      <c r="O185" s="77"/>
      <c r="P185" s="77"/>
    </row>
    <row r="186" spans="1:16" s="6" customFormat="1" ht="30" customHeight="1">
      <c r="A186" s="1">
        <v>167</v>
      </c>
      <c r="B186" s="228" t="s">
        <v>2248</v>
      </c>
      <c r="C186" s="228">
        <v>20003447</v>
      </c>
      <c r="D186" s="228" t="s">
        <v>58</v>
      </c>
      <c r="E186" s="229" t="s">
        <v>2409</v>
      </c>
      <c r="F186" s="228" t="s">
        <v>57</v>
      </c>
      <c r="G186" s="230">
        <v>26</v>
      </c>
      <c r="H186" s="225">
        <v>1455</v>
      </c>
      <c r="I186" s="226">
        <v>37830</v>
      </c>
      <c r="J186" s="238">
        <f t="shared" si="4"/>
        <v>7566</v>
      </c>
      <c r="K186" s="238">
        <f t="shared" si="5"/>
        <v>45396</v>
      </c>
      <c r="L186" s="227" t="s">
        <v>8</v>
      </c>
    </row>
    <row r="187" spans="1:16" s="6" customFormat="1" ht="30" customHeight="1">
      <c r="A187" s="1">
        <v>168</v>
      </c>
      <c r="B187" s="228" t="s">
        <v>2249</v>
      </c>
      <c r="C187" s="228">
        <v>20003450</v>
      </c>
      <c r="D187" s="228" t="s">
        <v>58</v>
      </c>
      <c r="E187" s="229" t="s">
        <v>2410</v>
      </c>
      <c r="F187" s="228" t="s">
        <v>57</v>
      </c>
      <c r="G187" s="230">
        <v>35</v>
      </c>
      <c r="H187" s="225">
        <v>1272</v>
      </c>
      <c r="I187" s="226">
        <v>44520</v>
      </c>
      <c r="J187" s="238">
        <f t="shared" si="4"/>
        <v>8904</v>
      </c>
      <c r="K187" s="238">
        <f t="shared" si="5"/>
        <v>53424</v>
      </c>
      <c r="L187" s="227" t="s">
        <v>8</v>
      </c>
    </row>
    <row r="188" spans="1:16" s="6" customFormat="1" ht="30" customHeight="1">
      <c r="A188" s="1">
        <v>169</v>
      </c>
      <c r="B188" s="228" t="s">
        <v>2250</v>
      </c>
      <c r="C188" s="228">
        <v>20003953</v>
      </c>
      <c r="D188" s="228" t="s">
        <v>58</v>
      </c>
      <c r="E188" s="229" t="s">
        <v>2411</v>
      </c>
      <c r="F188" s="228" t="s">
        <v>57</v>
      </c>
      <c r="G188" s="230">
        <v>20</v>
      </c>
      <c r="H188" s="225">
        <v>3278</v>
      </c>
      <c r="I188" s="226">
        <v>65560</v>
      </c>
      <c r="J188" s="238">
        <f t="shared" si="4"/>
        <v>13112</v>
      </c>
      <c r="K188" s="238">
        <f t="shared" si="5"/>
        <v>78672</v>
      </c>
      <c r="L188" s="227" t="s">
        <v>8</v>
      </c>
    </row>
    <row r="189" spans="1:16" s="6" customFormat="1" ht="30" customHeight="1">
      <c r="A189" s="1">
        <v>170</v>
      </c>
      <c r="B189" s="228" t="s">
        <v>2251</v>
      </c>
      <c r="C189" s="228">
        <v>20003963</v>
      </c>
      <c r="D189" s="228" t="s">
        <v>58</v>
      </c>
      <c r="E189" s="229" t="s">
        <v>2412</v>
      </c>
      <c r="F189" s="228" t="s">
        <v>57</v>
      </c>
      <c r="G189" s="230">
        <v>12</v>
      </c>
      <c r="H189" s="225">
        <v>44</v>
      </c>
      <c r="I189" s="226">
        <v>528</v>
      </c>
      <c r="J189" s="238">
        <f t="shared" si="4"/>
        <v>105.6</v>
      </c>
      <c r="K189" s="238">
        <f t="shared" si="5"/>
        <v>633.6</v>
      </c>
      <c r="L189" s="227" t="s">
        <v>8</v>
      </c>
    </row>
    <row r="190" spans="1:16" s="6" customFormat="1" ht="30" customHeight="1">
      <c r="A190" s="1">
        <v>171</v>
      </c>
      <c r="B190" s="228" t="s">
        <v>2252</v>
      </c>
      <c r="C190" s="228">
        <v>20003965</v>
      </c>
      <c r="D190" s="228" t="s">
        <v>58</v>
      </c>
      <c r="E190" s="229" t="s">
        <v>2413</v>
      </c>
      <c r="F190" s="228" t="s">
        <v>57</v>
      </c>
      <c r="G190" s="230">
        <v>21</v>
      </c>
      <c r="H190" s="225">
        <v>831</v>
      </c>
      <c r="I190" s="226">
        <v>17451</v>
      </c>
      <c r="J190" s="238">
        <f t="shared" si="4"/>
        <v>3490.2</v>
      </c>
      <c r="K190" s="238">
        <f t="shared" si="5"/>
        <v>20941.2</v>
      </c>
      <c r="L190" s="227" t="s">
        <v>8</v>
      </c>
      <c r="M190" s="77"/>
      <c r="N190" s="77"/>
      <c r="O190" s="77"/>
      <c r="P190" s="77"/>
    </row>
    <row r="191" spans="1:16" s="6" customFormat="1" ht="30" customHeight="1">
      <c r="A191" s="1">
        <v>172</v>
      </c>
      <c r="B191" s="228" t="s">
        <v>2253</v>
      </c>
      <c r="C191" s="228">
        <v>20003977</v>
      </c>
      <c r="D191" s="228" t="s">
        <v>58</v>
      </c>
      <c r="E191" s="229" t="s">
        <v>2414</v>
      </c>
      <c r="F191" s="228" t="s">
        <v>57</v>
      </c>
      <c r="G191" s="230">
        <v>14</v>
      </c>
      <c r="H191" s="225">
        <v>909</v>
      </c>
      <c r="I191" s="226">
        <v>12726</v>
      </c>
      <c r="J191" s="238">
        <f t="shared" si="4"/>
        <v>2545.1999999999998</v>
      </c>
      <c r="K191" s="238">
        <f t="shared" si="5"/>
        <v>15271.2</v>
      </c>
      <c r="L191" s="227" t="s">
        <v>8</v>
      </c>
    </row>
    <row r="192" spans="1:16" s="6" customFormat="1" ht="30" customHeight="1">
      <c r="A192" s="1">
        <v>173</v>
      </c>
      <c r="B192" s="228" t="s">
        <v>2254</v>
      </c>
      <c r="C192" s="228">
        <v>20003979</v>
      </c>
      <c r="D192" s="228" t="s">
        <v>58</v>
      </c>
      <c r="E192" s="229" t="s">
        <v>2415</v>
      </c>
      <c r="F192" s="228" t="s">
        <v>57</v>
      </c>
      <c r="G192" s="230">
        <v>15</v>
      </c>
      <c r="H192" s="225">
        <v>1132</v>
      </c>
      <c r="I192" s="226">
        <v>16980</v>
      </c>
      <c r="J192" s="238">
        <f t="shared" si="4"/>
        <v>3396</v>
      </c>
      <c r="K192" s="238">
        <f t="shared" si="5"/>
        <v>20376</v>
      </c>
      <c r="L192" s="227" t="s">
        <v>8</v>
      </c>
      <c r="M192" s="77"/>
      <c r="N192" s="77"/>
      <c r="O192" s="77"/>
      <c r="P192" s="77"/>
    </row>
    <row r="193" spans="1:16" s="6" customFormat="1" ht="30" customHeight="1">
      <c r="A193" s="1">
        <v>174</v>
      </c>
      <c r="B193" s="228" t="s">
        <v>2255</v>
      </c>
      <c r="C193" s="228">
        <v>20004136</v>
      </c>
      <c r="D193" s="228" t="s">
        <v>58</v>
      </c>
      <c r="E193" s="229" t="s">
        <v>2416</v>
      </c>
      <c r="F193" s="228" t="s">
        <v>57</v>
      </c>
      <c r="G193" s="230">
        <v>65</v>
      </c>
      <c r="H193" s="225">
        <v>113</v>
      </c>
      <c r="I193" s="226">
        <v>7345</v>
      </c>
      <c r="J193" s="238">
        <f t="shared" si="4"/>
        <v>1469</v>
      </c>
      <c r="K193" s="238">
        <f t="shared" si="5"/>
        <v>8814</v>
      </c>
      <c r="L193" s="227" t="s">
        <v>8</v>
      </c>
    </row>
    <row r="194" spans="1:16" s="6" customFormat="1" ht="30" customHeight="1">
      <c r="A194" s="1">
        <v>175</v>
      </c>
      <c r="B194" s="228" t="s">
        <v>2256</v>
      </c>
      <c r="C194" s="228">
        <v>20004273</v>
      </c>
      <c r="D194" s="228" t="s">
        <v>58</v>
      </c>
      <c r="E194" s="229" t="s">
        <v>2417</v>
      </c>
      <c r="F194" s="228" t="s">
        <v>57</v>
      </c>
      <c r="G194" s="230">
        <v>20</v>
      </c>
      <c r="H194" s="225">
        <v>186</v>
      </c>
      <c r="I194" s="226">
        <v>3720</v>
      </c>
      <c r="J194" s="238">
        <f t="shared" si="4"/>
        <v>744</v>
      </c>
      <c r="K194" s="238">
        <f t="shared" si="5"/>
        <v>4464</v>
      </c>
      <c r="L194" s="227" t="s">
        <v>8</v>
      </c>
      <c r="M194" s="77"/>
      <c r="N194" s="77"/>
      <c r="O194" s="77"/>
      <c r="P194" s="77"/>
    </row>
    <row r="195" spans="1:16" s="6" customFormat="1" ht="30" customHeight="1">
      <c r="A195" s="1">
        <v>176</v>
      </c>
      <c r="B195" s="228" t="s">
        <v>2257</v>
      </c>
      <c r="C195" s="228">
        <v>20004304</v>
      </c>
      <c r="D195" s="228" t="s">
        <v>58</v>
      </c>
      <c r="E195" s="229" t="s">
        <v>2418</v>
      </c>
      <c r="F195" s="228" t="s">
        <v>57</v>
      </c>
      <c r="G195" s="230">
        <v>4</v>
      </c>
      <c r="H195" s="225">
        <v>18627</v>
      </c>
      <c r="I195" s="226">
        <v>74508</v>
      </c>
      <c r="J195" s="238">
        <f t="shared" si="4"/>
        <v>14901.6</v>
      </c>
      <c r="K195" s="238">
        <f t="shared" si="5"/>
        <v>89409.600000000006</v>
      </c>
      <c r="L195" s="227" t="s">
        <v>8</v>
      </c>
    </row>
    <row r="196" spans="1:16" s="6" customFormat="1" ht="30" customHeight="1">
      <c r="A196" s="1">
        <v>177</v>
      </c>
      <c r="B196" s="228" t="s">
        <v>2258</v>
      </c>
      <c r="C196" s="228">
        <v>20004313</v>
      </c>
      <c r="D196" s="228" t="s">
        <v>58</v>
      </c>
      <c r="E196" s="229" t="s">
        <v>2419</v>
      </c>
      <c r="F196" s="228" t="s">
        <v>57</v>
      </c>
      <c r="G196" s="230">
        <v>160</v>
      </c>
      <c r="H196" s="225">
        <v>698</v>
      </c>
      <c r="I196" s="226">
        <v>111680</v>
      </c>
      <c r="J196" s="238">
        <f t="shared" si="4"/>
        <v>22336</v>
      </c>
      <c r="K196" s="238">
        <f t="shared" si="5"/>
        <v>134016</v>
      </c>
      <c r="L196" s="227" t="s">
        <v>8</v>
      </c>
      <c r="M196" s="77"/>
      <c r="N196" s="77"/>
      <c r="O196" s="77"/>
      <c r="P196" s="77"/>
    </row>
    <row r="197" spans="1:16" s="6" customFormat="1" ht="30" customHeight="1">
      <c r="A197" s="1">
        <v>178</v>
      </c>
      <c r="B197" s="228" t="s">
        <v>2259</v>
      </c>
      <c r="C197" s="228">
        <v>20004681</v>
      </c>
      <c r="D197" s="228" t="s">
        <v>58</v>
      </c>
      <c r="E197" s="229" t="s">
        <v>2420</v>
      </c>
      <c r="F197" s="228" t="s">
        <v>57</v>
      </c>
      <c r="G197" s="230">
        <v>1</v>
      </c>
      <c r="H197" s="225">
        <v>4069</v>
      </c>
      <c r="I197" s="226">
        <v>4069</v>
      </c>
      <c r="J197" s="238">
        <f t="shared" si="4"/>
        <v>813.8</v>
      </c>
      <c r="K197" s="238">
        <f t="shared" si="5"/>
        <v>4882.8</v>
      </c>
      <c r="L197" s="227" t="s">
        <v>8</v>
      </c>
    </row>
    <row r="198" spans="1:16" s="6" customFormat="1" ht="30" customHeight="1">
      <c r="A198" s="1">
        <v>179</v>
      </c>
      <c r="B198" s="228" t="s">
        <v>2260</v>
      </c>
      <c r="C198" s="228">
        <v>20004719</v>
      </c>
      <c r="D198" s="228" t="s">
        <v>58</v>
      </c>
      <c r="E198" s="229" t="s">
        <v>2421</v>
      </c>
      <c r="F198" s="228" t="s">
        <v>57</v>
      </c>
      <c r="G198" s="230">
        <v>1</v>
      </c>
      <c r="H198" s="225">
        <v>559</v>
      </c>
      <c r="I198" s="226">
        <v>559</v>
      </c>
      <c r="J198" s="238">
        <f t="shared" si="4"/>
        <v>111.8</v>
      </c>
      <c r="K198" s="238">
        <f t="shared" si="5"/>
        <v>670.8</v>
      </c>
      <c r="L198" s="227" t="s">
        <v>8</v>
      </c>
    </row>
    <row r="199" spans="1:16" s="6" customFormat="1" ht="30" customHeight="1">
      <c r="A199" s="1">
        <v>180</v>
      </c>
      <c r="B199" s="228" t="s">
        <v>2261</v>
      </c>
      <c r="C199" s="228">
        <v>20004740</v>
      </c>
      <c r="D199" s="228" t="s">
        <v>58</v>
      </c>
      <c r="E199" s="229" t="s">
        <v>2422</v>
      </c>
      <c r="F199" s="228" t="s">
        <v>57</v>
      </c>
      <c r="G199" s="230">
        <v>10</v>
      </c>
      <c r="H199" s="225">
        <v>90</v>
      </c>
      <c r="I199" s="226">
        <v>900</v>
      </c>
      <c r="J199" s="238">
        <f t="shared" si="4"/>
        <v>180</v>
      </c>
      <c r="K199" s="238">
        <f t="shared" si="5"/>
        <v>1080</v>
      </c>
      <c r="L199" s="227" t="s">
        <v>8</v>
      </c>
      <c r="M199" s="77"/>
      <c r="N199" s="77"/>
      <c r="O199" s="77"/>
      <c r="P199" s="77"/>
    </row>
    <row r="200" spans="1:16" s="6" customFormat="1" ht="30" customHeight="1">
      <c r="A200" s="1">
        <v>181</v>
      </c>
      <c r="B200" s="228" t="s">
        <v>2262</v>
      </c>
      <c r="C200" s="228">
        <v>20004797</v>
      </c>
      <c r="D200" s="228" t="s">
        <v>58</v>
      </c>
      <c r="E200" s="229" t="s">
        <v>2423</v>
      </c>
      <c r="F200" s="228" t="s">
        <v>57</v>
      </c>
      <c r="G200" s="230">
        <v>1</v>
      </c>
      <c r="H200" s="225">
        <v>4867</v>
      </c>
      <c r="I200" s="226">
        <v>4867</v>
      </c>
      <c r="J200" s="238">
        <f t="shared" si="4"/>
        <v>973.4</v>
      </c>
      <c r="K200" s="238">
        <f t="shared" si="5"/>
        <v>5840.4</v>
      </c>
      <c r="L200" s="227" t="s">
        <v>8</v>
      </c>
      <c r="M200" s="77"/>
      <c r="N200" s="77"/>
      <c r="O200" s="77"/>
      <c r="P200" s="77"/>
    </row>
    <row r="201" spans="1:16" s="6" customFormat="1" ht="30" customHeight="1">
      <c r="A201" s="1">
        <v>182</v>
      </c>
      <c r="B201" s="228" t="s">
        <v>2263</v>
      </c>
      <c r="C201" s="228">
        <v>20004823</v>
      </c>
      <c r="D201" s="228" t="s">
        <v>58</v>
      </c>
      <c r="E201" s="229" t="s">
        <v>2424</v>
      </c>
      <c r="F201" s="228" t="s">
        <v>57</v>
      </c>
      <c r="G201" s="230">
        <v>1</v>
      </c>
      <c r="H201" s="225">
        <v>9207</v>
      </c>
      <c r="I201" s="226">
        <v>9207</v>
      </c>
      <c r="J201" s="238">
        <f t="shared" si="4"/>
        <v>1841.4</v>
      </c>
      <c r="K201" s="238">
        <f t="shared" si="5"/>
        <v>11048.4</v>
      </c>
      <c r="L201" s="227" t="s">
        <v>8</v>
      </c>
    </row>
    <row r="202" spans="1:16" s="6" customFormat="1" ht="30" customHeight="1">
      <c r="A202" s="1">
        <v>183</v>
      </c>
      <c r="B202" s="228" t="s">
        <v>2264</v>
      </c>
      <c r="C202" s="228">
        <v>20004908</v>
      </c>
      <c r="D202" s="228" t="s">
        <v>58</v>
      </c>
      <c r="E202" s="229" t="s">
        <v>2425</v>
      </c>
      <c r="F202" s="228" t="s">
        <v>57</v>
      </c>
      <c r="G202" s="230">
        <v>138</v>
      </c>
      <c r="H202" s="225">
        <v>180</v>
      </c>
      <c r="I202" s="226">
        <v>24840</v>
      </c>
      <c r="J202" s="238">
        <f t="shared" si="4"/>
        <v>4968</v>
      </c>
      <c r="K202" s="238">
        <f t="shared" si="5"/>
        <v>29808</v>
      </c>
      <c r="L202" s="227" t="s">
        <v>8</v>
      </c>
    </row>
    <row r="203" spans="1:16" s="6" customFormat="1" ht="30" customHeight="1">
      <c r="A203" s="1">
        <v>184</v>
      </c>
      <c r="B203" s="228" t="s">
        <v>2265</v>
      </c>
      <c r="C203" s="228">
        <v>20004922</v>
      </c>
      <c r="D203" s="228" t="s">
        <v>58</v>
      </c>
      <c r="E203" s="229" t="s">
        <v>2426</v>
      </c>
      <c r="F203" s="228" t="s">
        <v>57</v>
      </c>
      <c r="G203" s="230">
        <v>5</v>
      </c>
      <c r="H203" s="225">
        <v>562</v>
      </c>
      <c r="I203" s="226">
        <v>2810</v>
      </c>
      <c r="J203" s="238">
        <f t="shared" si="4"/>
        <v>562</v>
      </c>
      <c r="K203" s="238">
        <f t="shared" si="5"/>
        <v>3372</v>
      </c>
      <c r="L203" s="227" t="s">
        <v>8</v>
      </c>
      <c r="M203" s="77"/>
      <c r="N203" s="77"/>
      <c r="O203" s="77"/>
      <c r="P203" s="77"/>
    </row>
    <row r="204" spans="1:16" s="6" customFormat="1" ht="30" customHeight="1">
      <c r="A204" s="1">
        <v>185</v>
      </c>
      <c r="B204" s="228" t="s">
        <v>2266</v>
      </c>
      <c r="C204" s="228">
        <v>20004931</v>
      </c>
      <c r="D204" s="228" t="s">
        <v>58</v>
      </c>
      <c r="E204" s="229" t="s">
        <v>2427</v>
      </c>
      <c r="F204" s="228" t="s">
        <v>57</v>
      </c>
      <c r="G204" s="230">
        <v>1</v>
      </c>
      <c r="H204" s="225">
        <v>546</v>
      </c>
      <c r="I204" s="226">
        <v>546</v>
      </c>
      <c r="J204" s="238">
        <f t="shared" si="4"/>
        <v>109.2</v>
      </c>
      <c r="K204" s="238">
        <f t="shared" si="5"/>
        <v>655.20000000000005</v>
      </c>
      <c r="L204" s="227" t="s">
        <v>8</v>
      </c>
      <c r="M204" s="77"/>
      <c r="N204" s="77"/>
      <c r="O204" s="77"/>
      <c r="P204" s="77"/>
    </row>
    <row r="205" spans="1:16" s="6" customFormat="1" ht="30" customHeight="1">
      <c r="A205" s="1">
        <v>186</v>
      </c>
      <c r="B205" s="228" t="s">
        <v>2267</v>
      </c>
      <c r="C205" s="228">
        <v>20004931</v>
      </c>
      <c r="D205" s="228" t="s">
        <v>58</v>
      </c>
      <c r="E205" s="229" t="s">
        <v>2427</v>
      </c>
      <c r="F205" s="228" t="s">
        <v>57</v>
      </c>
      <c r="G205" s="230">
        <v>1</v>
      </c>
      <c r="H205" s="225">
        <v>546</v>
      </c>
      <c r="I205" s="226">
        <v>546</v>
      </c>
      <c r="J205" s="238">
        <f t="shared" si="4"/>
        <v>109.2</v>
      </c>
      <c r="K205" s="238">
        <f t="shared" si="5"/>
        <v>655.20000000000005</v>
      </c>
      <c r="L205" s="227" t="s">
        <v>8</v>
      </c>
    </row>
    <row r="206" spans="1:16" s="6" customFormat="1" ht="30" customHeight="1">
      <c r="A206" s="1">
        <v>187</v>
      </c>
      <c r="B206" s="228" t="s">
        <v>2268</v>
      </c>
      <c r="C206" s="228">
        <v>20004931</v>
      </c>
      <c r="D206" s="228" t="s">
        <v>58</v>
      </c>
      <c r="E206" s="229" t="s">
        <v>2427</v>
      </c>
      <c r="F206" s="228" t="s">
        <v>57</v>
      </c>
      <c r="G206" s="230">
        <v>1</v>
      </c>
      <c r="H206" s="225">
        <v>546</v>
      </c>
      <c r="I206" s="226">
        <v>546</v>
      </c>
      <c r="J206" s="238">
        <f t="shared" si="4"/>
        <v>109.2</v>
      </c>
      <c r="K206" s="238">
        <f t="shared" si="5"/>
        <v>655.20000000000005</v>
      </c>
      <c r="L206" s="227" t="s">
        <v>8</v>
      </c>
    </row>
    <row r="207" spans="1:16" s="6" customFormat="1" ht="30" customHeight="1">
      <c r="A207" s="1">
        <v>188</v>
      </c>
      <c r="B207" s="228" t="s">
        <v>2269</v>
      </c>
      <c r="C207" s="228">
        <v>20004931</v>
      </c>
      <c r="D207" s="228" t="s">
        <v>58</v>
      </c>
      <c r="E207" s="229" t="s">
        <v>2427</v>
      </c>
      <c r="F207" s="228" t="s">
        <v>57</v>
      </c>
      <c r="G207" s="230">
        <v>1</v>
      </c>
      <c r="H207" s="225">
        <v>546</v>
      </c>
      <c r="I207" s="226">
        <v>546</v>
      </c>
      <c r="J207" s="238">
        <f t="shared" si="4"/>
        <v>109.2</v>
      </c>
      <c r="K207" s="238">
        <f t="shared" si="5"/>
        <v>655.20000000000005</v>
      </c>
      <c r="L207" s="227" t="s">
        <v>8</v>
      </c>
      <c r="M207" s="77"/>
      <c r="N207" s="77"/>
      <c r="O207" s="77"/>
      <c r="P207" s="77"/>
    </row>
    <row r="208" spans="1:16" s="6" customFormat="1" ht="30" customHeight="1">
      <c r="A208" s="1">
        <v>189</v>
      </c>
      <c r="B208" s="228" t="s">
        <v>2270</v>
      </c>
      <c r="C208" s="228">
        <v>20004931</v>
      </c>
      <c r="D208" s="228" t="s">
        <v>58</v>
      </c>
      <c r="E208" s="229" t="s">
        <v>2427</v>
      </c>
      <c r="F208" s="228" t="s">
        <v>57</v>
      </c>
      <c r="G208" s="230">
        <v>1</v>
      </c>
      <c r="H208" s="225">
        <v>546</v>
      </c>
      <c r="I208" s="226">
        <v>546</v>
      </c>
      <c r="J208" s="238">
        <f t="shared" si="4"/>
        <v>109.2</v>
      </c>
      <c r="K208" s="238">
        <f t="shared" si="5"/>
        <v>655.20000000000005</v>
      </c>
      <c r="L208" s="227" t="s">
        <v>8</v>
      </c>
    </row>
    <row r="209" spans="1:16" s="6" customFormat="1" ht="30" customHeight="1">
      <c r="A209" s="1">
        <v>190</v>
      </c>
      <c r="B209" s="228" t="s">
        <v>2271</v>
      </c>
      <c r="C209" s="228">
        <v>20004931</v>
      </c>
      <c r="D209" s="228" t="s">
        <v>58</v>
      </c>
      <c r="E209" s="229" t="s">
        <v>2427</v>
      </c>
      <c r="F209" s="228" t="s">
        <v>57</v>
      </c>
      <c r="G209" s="230">
        <v>1</v>
      </c>
      <c r="H209" s="225">
        <v>546</v>
      </c>
      <c r="I209" s="226">
        <v>546</v>
      </c>
      <c r="J209" s="238">
        <f t="shared" si="4"/>
        <v>109.2</v>
      </c>
      <c r="K209" s="238">
        <f t="shared" si="5"/>
        <v>655.20000000000005</v>
      </c>
      <c r="L209" s="227" t="s">
        <v>8</v>
      </c>
      <c r="M209" s="77"/>
      <c r="N209" s="77"/>
      <c r="O209" s="77"/>
      <c r="P209" s="77"/>
    </row>
    <row r="210" spans="1:16" s="6" customFormat="1" ht="30" customHeight="1">
      <c r="A210" s="1">
        <v>191</v>
      </c>
      <c r="B210" s="228" t="s">
        <v>2272</v>
      </c>
      <c r="C210" s="228">
        <v>20004943</v>
      </c>
      <c r="D210" s="228" t="s">
        <v>58</v>
      </c>
      <c r="E210" s="229" t="s">
        <v>2428</v>
      </c>
      <c r="F210" s="228" t="s">
        <v>57</v>
      </c>
      <c r="G210" s="230">
        <v>37</v>
      </c>
      <c r="H210" s="225">
        <v>623</v>
      </c>
      <c r="I210" s="226">
        <v>23051</v>
      </c>
      <c r="J210" s="238">
        <f t="shared" si="4"/>
        <v>4610.2</v>
      </c>
      <c r="K210" s="238">
        <f t="shared" si="5"/>
        <v>27661.200000000001</v>
      </c>
      <c r="L210" s="227" t="s">
        <v>8</v>
      </c>
    </row>
    <row r="211" spans="1:16" s="6" customFormat="1" ht="30" customHeight="1">
      <c r="A211" s="1">
        <v>192</v>
      </c>
      <c r="B211" s="228" t="s">
        <v>2273</v>
      </c>
      <c r="C211" s="228">
        <v>20005042</v>
      </c>
      <c r="D211" s="228" t="s">
        <v>58</v>
      </c>
      <c r="E211" s="229" t="s">
        <v>2429</v>
      </c>
      <c r="F211" s="228" t="s">
        <v>57</v>
      </c>
      <c r="G211" s="230">
        <v>12</v>
      </c>
      <c r="H211" s="225">
        <v>83</v>
      </c>
      <c r="I211" s="226">
        <v>996</v>
      </c>
      <c r="J211" s="238">
        <f t="shared" si="4"/>
        <v>199.2</v>
      </c>
      <c r="K211" s="238">
        <f t="shared" si="5"/>
        <v>1195.2</v>
      </c>
      <c r="L211" s="227" t="s">
        <v>8</v>
      </c>
      <c r="M211" s="77"/>
      <c r="N211" s="77"/>
      <c r="O211" s="77"/>
      <c r="P211" s="77"/>
    </row>
    <row r="212" spans="1:16" s="6" customFormat="1" ht="30" customHeight="1">
      <c r="A212" s="1">
        <v>193</v>
      </c>
      <c r="B212" s="228" t="s">
        <v>2274</v>
      </c>
      <c r="C212" s="228">
        <v>20005046</v>
      </c>
      <c r="D212" s="228" t="s">
        <v>58</v>
      </c>
      <c r="E212" s="229" t="s">
        <v>2430</v>
      </c>
      <c r="F212" s="228" t="s">
        <v>57</v>
      </c>
      <c r="G212" s="230">
        <v>15</v>
      </c>
      <c r="H212" s="225">
        <v>1346</v>
      </c>
      <c r="I212" s="226">
        <v>20190</v>
      </c>
      <c r="J212" s="238">
        <f t="shared" ref="J212:J232" si="6">ROUND(I212*0.2,2)</f>
        <v>4038</v>
      </c>
      <c r="K212" s="238">
        <f t="shared" ref="K212:K232" si="7">ROUND(I212*1.2,2)</f>
        <v>24228</v>
      </c>
      <c r="L212" s="227" t="s">
        <v>8</v>
      </c>
    </row>
    <row r="213" spans="1:16" s="6" customFormat="1" ht="30" customHeight="1">
      <c r="A213" s="1">
        <v>194</v>
      </c>
      <c r="B213" s="228" t="s">
        <v>2275</v>
      </c>
      <c r="C213" s="228">
        <v>20005103</v>
      </c>
      <c r="D213" s="228" t="s">
        <v>58</v>
      </c>
      <c r="E213" s="229" t="s">
        <v>2431</v>
      </c>
      <c r="F213" s="228" t="s">
        <v>57</v>
      </c>
      <c r="G213" s="230">
        <v>6</v>
      </c>
      <c r="H213" s="225">
        <v>263</v>
      </c>
      <c r="I213" s="226">
        <v>1578</v>
      </c>
      <c r="J213" s="238">
        <f t="shared" si="6"/>
        <v>315.60000000000002</v>
      </c>
      <c r="K213" s="238">
        <f t="shared" si="7"/>
        <v>1893.6</v>
      </c>
      <c r="L213" s="227" t="s">
        <v>8</v>
      </c>
      <c r="M213" s="77"/>
      <c r="N213" s="77"/>
      <c r="O213" s="77"/>
      <c r="P213" s="77"/>
    </row>
    <row r="214" spans="1:16" s="6" customFormat="1" ht="30" customHeight="1">
      <c r="A214" s="1">
        <v>195</v>
      </c>
      <c r="B214" s="228" t="s">
        <v>2276</v>
      </c>
      <c r="C214" s="228">
        <v>20005104</v>
      </c>
      <c r="D214" s="228" t="s">
        <v>58</v>
      </c>
      <c r="E214" s="229" t="s">
        <v>2432</v>
      </c>
      <c r="F214" s="228" t="s">
        <v>57</v>
      </c>
      <c r="G214" s="230">
        <v>1</v>
      </c>
      <c r="H214" s="225">
        <v>245</v>
      </c>
      <c r="I214" s="226">
        <v>245</v>
      </c>
      <c r="J214" s="238">
        <f t="shared" si="6"/>
        <v>49</v>
      </c>
      <c r="K214" s="238">
        <f t="shared" si="7"/>
        <v>294</v>
      </c>
      <c r="L214" s="227" t="s">
        <v>8</v>
      </c>
    </row>
    <row r="215" spans="1:16" s="6" customFormat="1" ht="30" customHeight="1">
      <c r="A215" s="1">
        <v>196</v>
      </c>
      <c r="B215" s="228" t="s">
        <v>2277</v>
      </c>
      <c r="C215" s="228">
        <v>20005106</v>
      </c>
      <c r="D215" s="228" t="s">
        <v>58</v>
      </c>
      <c r="E215" s="229" t="s">
        <v>2433</v>
      </c>
      <c r="F215" s="228" t="s">
        <v>57</v>
      </c>
      <c r="G215" s="230">
        <v>15</v>
      </c>
      <c r="H215" s="225">
        <v>222</v>
      </c>
      <c r="I215" s="226">
        <v>3330</v>
      </c>
      <c r="J215" s="238">
        <f t="shared" si="6"/>
        <v>666</v>
      </c>
      <c r="K215" s="238">
        <f t="shared" si="7"/>
        <v>3996</v>
      </c>
      <c r="L215" s="227" t="s">
        <v>8</v>
      </c>
    </row>
    <row r="216" spans="1:16" s="6" customFormat="1" ht="30" customHeight="1">
      <c r="A216" s="1">
        <v>197</v>
      </c>
      <c r="B216" s="228" t="s">
        <v>2278</v>
      </c>
      <c r="C216" s="228">
        <v>20005114</v>
      </c>
      <c r="D216" s="228" t="s">
        <v>58</v>
      </c>
      <c r="E216" s="229" t="s">
        <v>2434</v>
      </c>
      <c r="F216" s="228" t="s">
        <v>57</v>
      </c>
      <c r="G216" s="230">
        <v>12</v>
      </c>
      <c r="H216" s="225">
        <v>299</v>
      </c>
      <c r="I216" s="226">
        <v>3588</v>
      </c>
      <c r="J216" s="238">
        <f t="shared" si="6"/>
        <v>717.6</v>
      </c>
      <c r="K216" s="238">
        <f t="shared" si="7"/>
        <v>4305.6000000000004</v>
      </c>
      <c r="L216" s="227" t="s">
        <v>8</v>
      </c>
      <c r="M216" s="77"/>
      <c r="N216" s="77"/>
      <c r="O216" s="77"/>
      <c r="P216" s="77"/>
    </row>
    <row r="217" spans="1:16" s="6" customFormat="1" ht="30" customHeight="1">
      <c r="A217" s="1">
        <v>198</v>
      </c>
      <c r="B217" s="228" t="s">
        <v>2279</v>
      </c>
      <c r="C217" s="228">
        <v>20005119</v>
      </c>
      <c r="D217" s="228" t="s">
        <v>58</v>
      </c>
      <c r="E217" s="229" t="s">
        <v>2435</v>
      </c>
      <c r="F217" s="228" t="s">
        <v>57</v>
      </c>
      <c r="G217" s="230">
        <v>3</v>
      </c>
      <c r="H217" s="225">
        <v>287</v>
      </c>
      <c r="I217" s="226">
        <v>861</v>
      </c>
      <c r="J217" s="238">
        <f t="shared" si="6"/>
        <v>172.2</v>
      </c>
      <c r="K217" s="238">
        <f t="shared" si="7"/>
        <v>1033.2</v>
      </c>
      <c r="L217" s="227" t="s">
        <v>8</v>
      </c>
      <c r="M217" s="77"/>
      <c r="N217" s="77"/>
      <c r="O217" s="77"/>
      <c r="P217" s="77"/>
    </row>
    <row r="218" spans="1:16" s="6" customFormat="1" ht="30" customHeight="1">
      <c r="A218" s="1">
        <v>199</v>
      </c>
      <c r="B218" s="228" t="s">
        <v>2280</v>
      </c>
      <c r="C218" s="228">
        <v>20005127</v>
      </c>
      <c r="D218" s="228" t="s">
        <v>58</v>
      </c>
      <c r="E218" s="229" t="s">
        <v>2436</v>
      </c>
      <c r="F218" s="228" t="s">
        <v>57</v>
      </c>
      <c r="G218" s="230">
        <v>44</v>
      </c>
      <c r="H218" s="225">
        <v>202</v>
      </c>
      <c r="I218" s="226">
        <v>8888</v>
      </c>
      <c r="J218" s="238">
        <f t="shared" si="6"/>
        <v>1777.6</v>
      </c>
      <c r="K218" s="238">
        <f t="shared" si="7"/>
        <v>10665.6</v>
      </c>
      <c r="L218" s="227" t="s">
        <v>8</v>
      </c>
    </row>
    <row r="219" spans="1:16" s="6" customFormat="1" ht="30" customHeight="1">
      <c r="A219" s="1">
        <v>200</v>
      </c>
      <c r="B219" s="228" t="s">
        <v>2281</v>
      </c>
      <c r="C219" s="228">
        <v>20005128</v>
      </c>
      <c r="D219" s="228" t="s">
        <v>58</v>
      </c>
      <c r="E219" s="229" t="s">
        <v>2437</v>
      </c>
      <c r="F219" s="228" t="s">
        <v>57</v>
      </c>
      <c r="G219" s="230">
        <v>21</v>
      </c>
      <c r="H219" s="225">
        <v>97</v>
      </c>
      <c r="I219" s="226">
        <v>2037</v>
      </c>
      <c r="J219" s="238">
        <f t="shared" si="6"/>
        <v>407.4</v>
      </c>
      <c r="K219" s="238">
        <f t="shared" si="7"/>
        <v>2444.4</v>
      </c>
      <c r="L219" s="227" t="s">
        <v>8</v>
      </c>
    </row>
    <row r="220" spans="1:16" s="6" customFormat="1" ht="30" customHeight="1">
      <c r="A220" s="1">
        <v>201</v>
      </c>
      <c r="B220" s="228" t="s">
        <v>2282</v>
      </c>
      <c r="C220" s="228">
        <v>20005182</v>
      </c>
      <c r="D220" s="228" t="s">
        <v>58</v>
      </c>
      <c r="E220" s="229" t="s">
        <v>2438</v>
      </c>
      <c r="F220" s="228" t="s">
        <v>57</v>
      </c>
      <c r="G220" s="230">
        <v>19</v>
      </c>
      <c r="H220" s="225">
        <v>21</v>
      </c>
      <c r="I220" s="226">
        <v>399</v>
      </c>
      <c r="J220" s="238">
        <f t="shared" si="6"/>
        <v>79.8</v>
      </c>
      <c r="K220" s="238">
        <f t="shared" si="7"/>
        <v>478.8</v>
      </c>
      <c r="L220" s="227" t="s">
        <v>8</v>
      </c>
    </row>
    <row r="221" spans="1:16" s="6" customFormat="1" ht="30" customHeight="1">
      <c r="A221" s="1">
        <v>202</v>
      </c>
      <c r="B221" s="228" t="s">
        <v>2283</v>
      </c>
      <c r="C221" s="228">
        <v>20005935</v>
      </c>
      <c r="D221" s="228" t="s">
        <v>58</v>
      </c>
      <c r="E221" s="229" t="s">
        <v>2439</v>
      </c>
      <c r="F221" s="228" t="s">
        <v>57</v>
      </c>
      <c r="G221" s="230">
        <v>1715</v>
      </c>
      <c r="H221" s="225">
        <v>6</v>
      </c>
      <c r="I221" s="226">
        <v>10290</v>
      </c>
      <c r="J221" s="238">
        <f t="shared" si="6"/>
        <v>2058</v>
      </c>
      <c r="K221" s="238">
        <f t="shared" si="7"/>
        <v>12348</v>
      </c>
      <c r="L221" s="227" t="s">
        <v>8</v>
      </c>
      <c r="M221" s="77"/>
      <c r="N221" s="77"/>
      <c r="O221" s="77"/>
      <c r="P221" s="77"/>
    </row>
    <row r="222" spans="1:16" s="6" customFormat="1" ht="30" customHeight="1">
      <c r="A222" s="1">
        <v>203</v>
      </c>
      <c r="B222" s="228" t="s">
        <v>2284</v>
      </c>
      <c r="C222" s="228">
        <v>20005936</v>
      </c>
      <c r="D222" s="228" t="s">
        <v>58</v>
      </c>
      <c r="E222" s="229" t="s">
        <v>2440</v>
      </c>
      <c r="F222" s="228" t="s">
        <v>57</v>
      </c>
      <c r="G222" s="230">
        <v>403</v>
      </c>
      <c r="H222" s="225">
        <v>98</v>
      </c>
      <c r="I222" s="226">
        <v>39494</v>
      </c>
      <c r="J222" s="238">
        <f t="shared" si="6"/>
        <v>7898.8</v>
      </c>
      <c r="K222" s="238">
        <f t="shared" si="7"/>
        <v>47392.800000000003</v>
      </c>
      <c r="L222" s="227" t="s">
        <v>8</v>
      </c>
    </row>
    <row r="223" spans="1:16" s="6" customFormat="1" ht="30" customHeight="1">
      <c r="A223" s="1">
        <v>204</v>
      </c>
      <c r="B223" s="228" t="s">
        <v>2285</v>
      </c>
      <c r="C223" s="228">
        <v>20005946</v>
      </c>
      <c r="D223" s="228" t="s">
        <v>58</v>
      </c>
      <c r="E223" s="229" t="s">
        <v>2441</v>
      </c>
      <c r="F223" s="228" t="s">
        <v>57</v>
      </c>
      <c r="G223" s="230">
        <v>38</v>
      </c>
      <c r="H223" s="225">
        <v>596</v>
      </c>
      <c r="I223" s="226">
        <v>22648</v>
      </c>
      <c r="J223" s="238">
        <f t="shared" si="6"/>
        <v>4529.6000000000004</v>
      </c>
      <c r="K223" s="238">
        <f t="shared" si="7"/>
        <v>27177.599999999999</v>
      </c>
      <c r="L223" s="227" t="s">
        <v>8</v>
      </c>
      <c r="M223" s="77"/>
      <c r="N223" s="77"/>
      <c r="O223" s="77"/>
      <c r="P223" s="77"/>
    </row>
    <row r="224" spans="1:16" s="6" customFormat="1" ht="30" customHeight="1">
      <c r="A224" s="1">
        <v>205</v>
      </c>
      <c r="B224" s="228" t="s">
        <v>2286</v>
      </c>
      <c r="C224" s="228">
        <v>20005948</v>
      </c>
      <c r="D224" s="228" t="s">
        <v>58</v>
      </c>
      <c r="E224" s="229" t="s">
        <v>2442</v>
      </c>
      <c r="F224" s="228" t="s">
        <v>57</v>
      </c>
      <c r="G224" s="230">
        <v>36</v>
      </c>
      <c r="H224" s="225">
        <v>322</v>
      </c>
      <c r="I224" s="226">
        <v>11592</v>
      </c>
      <c r="J224" s="238">
        <f t="shared" si="6"/>
        <v>2318.4</v>
      </c>
      <c r="K224" s="238">
        <f t="shared" si="7"/>
        <v>13910.4</v>
      </c>
      <c r="L224" s="227" t="s">
        <v>8</v>
      </c>
    </row>
    <row r="225" spans="1:16" s="6" customFormat="1" ht="30" customHeight="1">
      <c r="A225" s="1">
        <v>206</v>
      </c>
      <c r="B225" s="228" t="s">
        <v>2287</v>
      </c>
      <c r="C225" s="228">
        <v>20005980</v>
      </c>
      <c r="D225" s="228" t="s">
        <v>58</v>
      </c>
      <c r="E225" s="229" t="s">
        <v>2443</v>
      </c>
      <c r="F225" s="228" t="s">
        <v>57</v>
      </c>
      <c r="G225" s="230">
        <v>2</v>
      </c>
      <c r="H225" s="225">
        <v>1273</v>
      </c>
      <c r="I225" s="226">
        <v>2546</v>
      </c>
      <c r="J225" s="238">
        <f t="shared" si="6"/>
        <v>509.2</v>
      </c>
      <c r="K225" s="238">
        <f t="shared" si="7"/>
        <v>3055.2</v>
      </c>
      <c r="L225" s="227" t="s">
        <v>8</v>
      </c>
      <c r="M225" s="77"/>
      <c r="N225" s="77"/>
      <c r="O225" s="77"/>
      <c r="P225" s="77"/>
    </row>
    <row r="226" spans="1:16" s="6" customFormat="1" ht="30" customHeight="1">
      <c r="A226" s="1">
        <v>207</v>
      </c>
      <c r="B226" s="228" t="s">
        <v>2288</v>
      </c>
      <c r="C226" s="228">
        <v>20006279</v>
      </c>
      <c r="D226" s="228" t="s">
        <v>58</v>
      </c>
      <c r="E226" s="229" t="s">
        <v>2444</v>
      </c>
      <c r="F226" s="228" t="s">
        <v>57</v>
      </c>
      <c r="G226" s="230">
        <v>40</v>
      </c>
      <c r="H226" s="225">
        <v>80</v>
      </c>
      <c r="I226" s="226">
        <v>3200</v>
      </c>
      <c r="J226" s="238">
        <f t="shared" si="6"/>
        <v>640</v>
      </c>
      <c r="K226" s="238">
        <f t="shared" si="7"/>
        <v>3840</v>
      </c>
      <c r="L226" s="227" t="s">
        <v>8</v>
      </c>
    </row>
    <row r="227" spans="1:16" s="6" customFormat="1" ht="30" customHeight="1">
      <c r="A227" s="1">
        <v>208</v>
      </c>
      <c r="B227" s="228" t="s">
        <v>2289</v>
      </c>
      <c r="C227" s="228">
        <v>20006279</v>
      </c>
      <c r="D227" s="228" t="s">
        <v>58</v>
      </c>
      <c r="E227" s="229" t="s">
        <v>2444</v>
      </c>
      <c r="F227" s="228" t="s">
        <v>57</v>
      </c>
      <c r="G227" s="230">
        <v>411</v>
      </c>
      <c r="H227" s="225">
        <v>80</v>
      </c>
      <c r="I227" s="226">
        <v>32880</v>
      </c>
      <c r="J227" s="238">
        <f t="shared" si="6"/>
        <v>6576</v>
      </c>
      <c r="K227" s="238">
        <f t="shared" si="7"/>
        <v>39456</v>
      </c>
      <c r="L227" s="227" t="s">
        <v>8</v>
      </c>
    </row>
    <row r="228" spans="1:16" s="6" customFormat="1" ht="30" customHeight="1">
      <c r="A228" s="1">
        <v>209</v>
      </c>
      <c r="B228" s="228" t="s">
        <v>2290</v>
      </c>
      <c r="C228" s="228">
        <v>20006283</v>
      </c>
      <c r="D228" s="228" t="s">
        <v>58</v>
      </c>
      <c r="E228" s="229" t="s">
        <v>2445</v>
      </c>
      <c r="F228" s="228" t="s">
        <v>57</v>
      </c>
      <c r="G228" s="230">
        <v>15</v>
      </c>
      <c r="H228" s="225">
        <v>77</v>
      </c>
      <c r="I228" s="226">
        <v>1155</v>
      </c>
      <c r="J228" s="238">
        <f t="shared" si="6"/>
        <v>231</v>
      </c>
      <c r="K228" s="238">
        <f t="shared" si="7"/>
        <v>1386</v>
      </c>
      <c r="L228" s="227" t="s">
        <v>8</v>
      </c>
      <c r="M228" s="77"/>
      <c r="N228" s="77"/>
      <c r="O228" s="77"/>
      <c r="P228" s="77"/>
    </row>
    <row r="229" spans="1:16" s="6" customFormat="1" ht="30" customHeight="1">
      <c r="A229" s="1">
        <v>210</v>
      </c>
      <c r="B229" s="1" t="s">
        <v>2291</v>
      </c>
      <c r="C229" s="91">
        <v>20006357</v>
      </c>
      <c r="D229" s="92" t="s">
        <v>58</v>
      </c>
      <c r="E229" s="218" t="s">
        <v>2446</v>
      </c>
      <c r="F229" s="91" t="s">
        <v>57</v>
      </c>
      <c r="G229" s="91">
        <v>42</v>
      </c>
      <c r="H229" s="262">
        <v>1047</v>
      </c>
      <c r="I229" s="263">
        <v>43974</v>
      </c>
      <c r="J229" s="238">
        <f t="shared" si="6"/>
        <v>8794.7999999999993</v>
      </c>
      <c r="K229" s="238">
        <f t="shared" si="7"/>
        <v>52768.800000000003</v>
      </c>
      <c r="L229" s="1" t="s">
        <v>8</v>
      </c>
    </row>
    <row r="230" spans="1:16" s="6" customFormat="1" ht="30" customHeight="1">
      <c r="A230" s="1">
        <v>211</v>
      </c>
      <c r="B230" s="1" t="s">
        <v>2292</v>
      </c>
      <c r="C230" s="91">
        <v>20006640</v>
      </c>
      <c r="D230" s="92" t="s">
        <v>58</v>
      </c>
      <c r="E230" s="218" t="s">
        <v>2447</v>
      </c>
      <c r="F230" s="91" t="s">
        <v>57</v>
      </c>
      <c r="G230" s="91">
        <v>91</v>
      </c>
      <c r="H230" s="262">
        <v>66</v>
      </c>
      <c r="I230" s="263">
        <v>6006</v>
      </c>
      <c r="J230" s="238">
        <f t="shared" si="6"/>
        <v>1201.2</v>
      </c>
      <c r="K230" s="238">
        <f t="shared" si="7"/>
        <v>7207.2</v>
      </c>
      <c r="L230" s="1" t="s">
        <v>8</v>
      </c>
    </row>
    <row r="231" spans="1:16" s="6" customFormat="1" ht="30" customHeight="1">
      <c r="A231" s="1">
        <v>212</v>
      </c>
      <c r="B231" s="1" t="s">
        <v>2293</v>
      </c>
      <c r="C231" s="91">
        <v>20006640</v>
      </c>
      <c r="D231" s="92" t="s">
        <v>58</v>
      </c>
      <c r="E231" s="218" t="s">
        <v>2447</v>
      </c>
      <c r="F231" s="91" t="s">
        <v>57</v>
      </c>
      <c r="G231" s="91">
        <v>39</v>
      </c>
      <c r="H231" s="262">
        <v>66</v>
      </c>
      <c r="I231" s="263">
        <v>2574</v>
      </c>
      <c r="J231" s="238">
        <f t="shared" si="6"/>
        <v>514.79999999999995</v>
      </c>
      <c r="K231" s="238">
        <f t="shared" si="7"/>
        <v>3088.8</v>
      </c>
      <c r="L231" s="1" t="s">
        <v>8</v>
      </c>
    </row>
    <row r="232" spans="1:16" s="6" customFormat="1" ht="30" customHeight="1">
      <c r="A232" s="1">
        <v>213</v>
      </c>
      <c r="B232" s="1" t="s">
        <v>2294</v>
      </c>
      <c r="C232" s="91">
        <v>20006819</v>
      </c>
      <c r="D232" s="92" t="s">
        <v>58</v>
      </c>
      <c r="E232" s="218" t="s">
        <v>2448</v>
      </c>
      <c r="F232" s="91" t="s">
        <v>57</v>
      </c>
      <c r="G232" s="91">
        <v>108</v>
      </c>
      <c r="H232" s="262">
        <v>224</v>
      </c>
      <c r="I232" s="263">
        <v>24192</v>
      </c>
      <c r="J232" s="238">
        <f t="shared" si="6"/>
        <v>4838.3999999999996</v>
      </c>
      <c r="K232" s="238">
        <f t="shared" si="7"/>
        <v>29030.400000000001</v>
      </c>
      <c r="L232" s="1" t="s">
        <v>8</v>
      </c>
    </row>
    <row r="233" spans="1:16" s="6" customFormat="1" ht="18" customHeight="1">
      <c r="A233" s="1"/>
      <c r="B233" s="246"/>
      <c r="C233" s="91"/>
      <c r="D233" s="92"/>
      <c r="E233" s="91"/>
      <c r="F233" s="91"/>
      <c r="G233" s="93"/>
      <c r="H233" s="262"/>
      <c r="I233" s="264">
        <f>SUM(I20:I232)</f>
        <v>7305225</v>
      </c>
      <c r="J233" s="264">
        <f>SUM(J20:J232)</f>
        <v>1461044.9999999995</v>
      </c>
      <c r="K233" s="264">
        <f>SUM(K20:K232)</f>
        <v>8766269.9999999981</v>
      </c>
      <c r="L233" s="1"/>
    </row>
    <row r="235" spans="1:16" ht="18.75">
      <c r="A235" s="67" t="s">
        <v>34</v>
      </c>
      <c r="B235" s="220"/>
      <c r="C235" s="220"/>
      <c r="D235" s="127"/>
      <c r="E235" s="128"/>
      <c r="F235" s="128"/>
      <c r="G235" s="128"/>
      <c r="H235" s="129"/>
      <c r="I235" s="128"/>
      <c r="J235" s="67" t="s">
        <v>35</v>
      </c>
      <c r="K235" s="23"/>
    </row>
    <row r="236" spans="1:16" ht="18.75">
      <c r="A236" s="67" t="s">
        <v>36</v>
      </c>
      <c r="B236" s="67"/>
      <c r="C236" s="67"/>
      <c r="D236" s="127"/>
      <c r="E236" s="128"/>
      <c r="F236" s="128"/>
      <c r="G236" s="128"/>
      <c r="H236" s="129"/>
      <c r="I236" s="128"/>
      <c r="J236" s="204" t="s">
        <v>181</v>
      </c>
      <c r="K236" s="204"/>
    </row>
    <row r="237" spans="1:16" ht="18.75">
      <c r="A237" s="363" t="s">
        <v>37</v>
      </c>
      <c r="B237" s="363"/>
      <c r="C237" s="363"/>
      <c r="D237" s="127"/>
      <c r="E237" s="128"/>
      <c r="F237" s="128"/>
      <c r="G237" s="128"/>
      <c r="H237" s="129"/>
      <c r="I237" s="128"/>
      <c r="J237" s="204" t="s">
        <v>38</v>
      </c>
      <c r="K237" s="204"/>
    </row>
    <row r="238" spans="1:16" ht="18.75">
      <c r="A238" s="67" t="s">
        <v>39</v>
      </c>
      <c r="B238" s="23"/>
      <c r="C238" s="23"/>
      <c r="D238" s="127"/>
      <c r="E238" s="128"/>
      <c r="F238" s="128"/>
      <c r="G238" s="128"/>
      <c r="H238" s="129"/>
      <c r="I238" s="128"/>
      <c r="J238" s="118"/>
      <c r="K238" s="38"/>
    </row>
    <row r="239" spans="1:16" ht="18.75">
      <c r="A239" s="23"/>
      <c r="B239" s="23"/>
      <c r="C239" s="23"/>
      <c r="D239" s="127"/>
      <c r="E239" s="128"/>
      <c r="F239" s="128"/>
      <c r="G239" s="128"/>
      <c r="H239" s="129"/>
      <c r="I239" s="128"/>
      <c r="J239" s="118"/>
      <c r="K239" s="23"/>
    </row>
    <row r="240" spans="1:16" ht="18.75">
      <c r="A240" s="67" t="s">
        <v>41</v>
      </c>
      <c r="B240" s="23"/>
      <c r="C240" s="23"/>
      <c r="D240" s="127"/>
      <c r="E240" s="128"/>
      <c r="F240" s="128"/>
      <c r="G240" s="128"/>
      <c r="H240" s="129"/>
      <c r="I240" s="128"/>
      <c r="J240" s="204" t="s">
        <v>182</v>
      </c>
      <c r="K240" s="204"/>
    </row>
    <row r="241" spans="1:12" ht="18.75">
      <c r="A241" s="364"/>
      <c r="B241" s="364"/>
      <c r="C241" s="364"/>
      <c r="D241" s="127"/>
      <c r="E241" s="128"/>
      <c r="F241" s="128"/>
      <c r="G241" s="128"/>
      <c r="H241" s="129"/>
      <c r="I241" s="128"/>
      <c r="J241" s="118"/>
      <c r="K241" s="118"/>
    </row>
    <row r="242" spans="1:12" ht="18.75">
      <c r="A242" s="67" t="s">
        <v>40</v>
      </c>
      <c r="B242" s="67"/>
      <c r="C242" s="118"/>
      <c r="D242" s="127"/>
      <c r="E242" s="128"/>
      <c r="F242" s="128"/>
      <c r="G242" s="128"/>
      <c r="H242" s="129"/>
      <c r="I242" s="128"/>
      <c r="J242" s="67" t="s">
        <v>40</v>
      </c>
      <c r="K242" s="67"/>
    </row>
    <row r="243" spans="1:12" ht="18.75">
      <c r="A243" s="128"/>
      <c r="B243" s="128"/>
      <c r="C243" s="128"/>
      <c r="D243" s="127"/>
      <c r="E243" s="128"/>
      <c r="F243" s="128"/>
      <c r="G243" s="128"/>
      <c r="H243" s="129"/>
      <c r="I243" s="128"/>
      <c r="J243" s="128"/>
      <c r="K243" s="128"/>
      <c r="L243" s="128"/>
    </row>
  </sheetData>
  <customSheetViews>
    <customSheetView guid="{19774D5F-68EA-4399-BCA1-E2CE392B5002}" showPageBreaks="1" printArea="1" view="pageBreakPreview" topLeftCell="A19">
      <selection activeCell="M23" sqref="M23"/>
      <colBreaks count="1" manualBreakCount="1">
        <brk id="13" max="86" man="1"/>
      </colBreaks>
      <pageMargins left="0.70866141732283472" right="0.70866141732283472" top="0.74803149606299213" bottom="0.74803149606299213" header="0.31496062992125984" footer="0.31496062992125984"/>
      <pageSetup scale="60" orientation="landscape" r:id="rId1"/>
    </customSheetView>
    <customSheetView guid="{31AE1515-CC7D-4C1F-9174-673DDAC973ED}" showPageBreaks="1" printArea="1" view="pageBreakPreview" topLeftCell="A22">
      <selection activeCell="O38" sqref="A1:O38"/>
      <colBreaks count="2" manualBreakCount="2">
        <brk id="15" max="47" man="1"/>
        <brk id="16" max="47" man="1"/>
      </colBreaks>
      <pageMargins left="0.70866141732283472" right="0.70866141732283472" top="0.74803149606299213" bottom="0.74803149606299213" header="0.31496062992125984" footer="0.31496062992125984"/>
      <pageSetup scale="60" orientation="landscape" r:id="rId2"/>
    </customSheetView>
  </customSheetViews>
  <mergeCells count="7">
    <mergeCell ref="A237:C237"/>
    <mergeCell ref="A241:C241"/>
    <mergeCell ref="A4:L4"/>
    <mergeCell ref="A5:L5"/>
    <mergeCell ref="A14:L14"/>
    <mergeCell ref="A8:I8"/>
    <mergeCell ref="A10:I10"/>
  </mergeCells>
  <pageMargins left="0.7" right="0.7" top="0.75" bottom="0.75" header="0.3" footer="0.3"/>
  <pageSetup paperSize="9" scale="74" fitToHeight="0" orientation="landscape" r:id="rId3"/>
  <colBreaks count="1" manualBreakCount="1">
    <brk id="12" max="47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0070C0"/>
    <pageSetUpPr fitToPage="1"/>
  </sheetPr>
  <dimension ref="A1:L86"/>
  <sheetViews>
    <sheetView view="pageBreakPreview" topLeftCell="A7" zoomScaleNormal="100" zoomScaleSheetLayoutView="100" workbookViewId="0">
      <selection activeCell="E59" sqref="E59"/>
    </sheetView>
  </sheetViews>
  <sheetFormatPr defaultRowHeight="15"/>
  <cols>
    <col min="1" max="1" width="5.140625" style="3" customWidth="1"/>
    <col min="2" max="2" width="10" style="3" customWidth="1"/>
    <col min="3" max="3" width="12.140625" style="3" customWidth="1"/>
    <col min="4" max="4" width="8.140625" style="3" customWidth="1"/>
    <col min="5" max="5" width="28.5703125" style="5" customWidth="1"/>
    <col min="6" max="6" width="6.85546875" style="3" customWidth="1"/>
    <col min="7" max="7" width="12" style="3" customWidth="1"/>
    <col min="8" max="8" width="14.28515625" style="3" customWidth="1"/>
    <col min="9" max="9" width="14.28515625" style="11" customWidth="1"/>
    <col min="10" max="11" width="14.28515625" style="3" customWidth="1"/>
    <col min="12" max="12" width="21.7109375" style="3" customWidth="1"/>
    <col min="13" max="16384" width="9.140625" style="3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29</v>
      </c>
      <c r="K1" s="61"/>
      <c r="L1" s="24"/>
    </row>
    <row r="2" spans="1:12" ht="16.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17.2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8.75">
      <c r="A4" s="365" t="s">
        <v>5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.75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1.25" customHeight="1">
      <c r="A6" s="6"/>
      <c r="B6" s="28"/>
      <c r="C6" s="28"/>
      <c r="D6" s="28"/>
      <c r="E6" s="28"/>
      <c r="F6" s="28"/>
      <c r="G6" s="28"/>
      <c r="H6" s="28"/>
      <c r="I6" s="28"/>
      <c r="J6" s="28"/>
      <c r="K6" s="6"/>
      <c r="L6" s="20"/>
    </row>
    <row r="7" spans="1:12" ht="15.75">
      <c r="A7" s="18" t="s">
        <v>177</v>
      </c>
      <c r="B7" s="115"/>
      <c r="C7" s="115"/>
      <c r="D7" s="115"/>
      <c r="E7" s="115"/>
      <c r="F7" s="115"/>
      <c r="G7" s="115"/>
      <c r="H7" s="115"/>
      <c r="I7" s="116"/>
      <c r="J7" s="20"/>
      <c r="K7" s="20"/>
      <c r="L7" s="20"/>
    </row>
    <row r="8" spans="1:12" ht="15.75">
      <c r="A8" s="367" t="s">
        <v>178</v>
      </c>
      <c r="B8" s="367"/>
      <c r="C8" s="367"/>
      <c r="D8" s="367"/>
      <c r="E8" s="367"/>
      <c r="F8" s="367"/>
      <c r="G8" s="367"/>
      <c r="H8" s="367"/>
      <c r="I8" s="367"/>
      <c r="J8" s="20"/>
      <c r="K8" s="20"/>
      <c r="L8" s="20"/>
    </row>
    <row r="9" spans="1:12" ht="15.75">
      <c r="A9" s="18" t="s">
        <v>179</v>
      </c>
      <c r="B9" s="18"/>
      <c r="C9" s="18"/>
      <c r="D9" s="18"/>
      <c r="E9" s="18"/>
      <c r="F9" s="18"/>
      <c r="G9" s="18"/>
      <c r="H9" s="18"/>
      <c r="I9" s="116"/>
      <c r="J9" s="20"/>
      <c r="K9" s="20"/>
      <c r="L9" s="20"/>
    </row>
    <row r="10" spans="1:12" ht="15.75">
      <c r="A10" s="367" t="s">
        <v>180</v>
      </c>
      <c r="B10" s="367"/>
      <c r="C10" s="367"/>
      <c r="D10" s="367"/>
      <c r="E10" s="367"/>
      <c r="F10" s="367"/>
      <c r="G10" s="367"/>
      <c r="H10" s="367"/>
      <c r="I10" s="367"/>
      <c r="J10" s="20"/>
      <c r="K10" s="20"/>
      <c r="L10" s="20"/>
    </row>
    <row r="11" spans="1:12" ht="9" customHeight="1">
      <c r="A11" s="63"/>
      <c r="B11" s="63"/>
      <c r="C11" s="63"/>
      <c r="D11" s="63"/>
      <c r="E11" s="63"/>
      <c r="F11" s="63"/>
      <c r="G11" s="63"/>
      <c r="H11" s="63"/>
      <c r="I11" s="63"/>
      <c r="J11" s="63"/>
      <c r="K11" s="29"/>
      <c r="L11" s="20"/>
    </row>
    <row r="12" spans="1:12" ht="15.75">
      <c r="A12" s="62" t="s">
        <v>30</v>
      </c>
      <c r="B12" s="87"/>
      <c r="C12" s="87"/>
      <c r="D12" s="87"/>
      <c r="E12" s="87"/>
      <c r="F12" s="87"/>
      <c r="G12" s="87"/>
      <c r="H12" s="87"/>
      <c r="I12" s="87"/>
      <c r="J12" s="87"/>
      <c r="K12" s="29"/>
      <c r="L12" s="20"/>
    </row>
    <row r="13" spans="1:12" ht="15.75">
      <c r="A13" s="62" t="s">
        <v>31</v>
      </c>
      <c r="B13" s="87"/>
      <c r="C13" s="87"/>
      <c r="D13" s="87"/>
      <c r="E13" s="87"/>
      <c r="F13" s="87"/>
      <c r="G13" s="87"/>
      <c r="H13" s="87"/>
      <c r="I13" s="87"/>
      <c r="J13" s="87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8.25" customHeight="1">
      <c r="A16" s="18"/>
      <c r="B16" s="18"/>
      <c r="C16" s="18"/>
      <c r="D16" s="18"/>
      <c r="E16" s="63"/>
      <c r="F16" s="18"/>
      <c r="G16" s="18"/>
      <c r="H16" s="100"/>
      <c r="I16" s="101"/>
      <c r="J16" s="100"/>
      <c r="K16" s="18"/>
      <c r="L16" s="18"/>
    </row>
    <row r="17" spans="1:12" ht="7.5" customHeight="1">
      <c r="A17" s="62"/>
      <c r="B17" s="62"/>
      <c r="C17" s="62"/>
      <c r="D17" s="62"/>
      <c r="E17" s="87"/>
      <c r="F17" s="62"/>
      <c r="G17" s="62"/>
      <c r="H17" s="8"/>
      <c r="I17" s="65"/>
      <c r="J17" s="66"/>
      <c r="K17" s="66"/>
      <c r="L17" s="62"/>
    </row>
    <row r="18" spans="1:12" ht="63">
      <c r="A18" s="10" t="s">
        <v>0</v>
      </c>
      <c r="B18" s="14" t="s">
        <v>9</v>
      </c>
      <c r="C18" s="14" t="s">
        <v>10</v>
      </c>
      <c r="D18" s="14" t="s">
        <v>11</v>
      </c>
      <c r="E18" s="14" t="s">
        <v>1</v>
      </c>
      <c r="F18" s="14" t="s">
        <v>12</v>
      </c>
      <c r="G18" s="14" t="s">
        <v>2</v>
      </c>
      <c r="H18" s="2" t="s">
        <v>7</v>
      </c>
      <c r="I18" s="2" t="s">
        <v>186</v>
      </c>
      <c r="J18" s="2" t="s">
        <v>696</v>
      </c>
      <c r="K18" s="2" t="s">
        <v>185</v>
      </c>
      <c r="L18" s="10" t="s">
        <v>3</v>
      </c>
    </row>
    <row r="19" spans="1:12" ht="15.75">
      <c r="A19" s="10">
        <v>1</v>
      </c>
      <c r="B19" s="10">
        <v>2</v>
      </c>
      <c r="C19" s="10">
        <v>3</v>
      </c>
      <c r="D19" s="10">
        <v>4</v>
      </c>
      <c r="E19" s="10">
        <v>5</v>
      </c>
      <c r="F19" s="10">
        <v>6</v>
      </c>
      <c r="G19" s="10">
        <v>7</v>
      </c>
      <c r="H19" s="10">
        <v>8</v>
      </c>
      <c r="I19" s="10">
        <v>9</v>
      </c>
      <c r="J19" s="10">
        <v>10</v>
      </c>
      <c r="K19" s="10">
        <v>11</v>
      </c>
      <c r="L19" s="10">
        <v>12</v>
      </c>
    </row>
    <row r="20" spans="1:12" s="6" customFormat="1" ht="30" hidden="1" customHeight="1">
      <c r="A20" s="46">
        <v>1</v>
      </c>
      <c r="B20" s="46" t="s">
        <v>191</v>
      </c>
      <c r="C20" s="153">
        <v>10010424</v>
      </c>
      <c r="D20" s="151" t="s">
        <v>209</v>
      </c>
      <c r="E20" s="155" t="s">
        <v>190</v>
      </c>
      <c r="F20" s="140" t="s">
        <v>210</v>
      </c>
      <c r="G20" s="172">
        <v>329.66800000000001</v>
      </c>
      <c r="H20" s="163">
        <v>16600</v>
      </c>
      <c r="I20" s="165">
        <v>5472488.7999999998</v>
      </c>
      <c r="J20" s="150">
        <v>0</v>
      </c>
      <c r="K20" s="168">
        <f t="shared" ref="K20:K51" si="0">ROUND(J20+I20,2)</f>
        <v>5472488.7999999998</v>
      </c>
      <c r="L20" s="45" t="s">
        <v>8</v>
      </c>
    </row>
    <row r="21" spans="1:12" s="6" customFormat="1" ht="30" hidden="1" customHeight="1">
      <c r="A21" s="46">
        <v>2</v>
      </c>
      <c r="B21" s="46" t="s">
        <v>192</v>
      </c>
      <c r="C21" s="153">
        <v>10010424</v>
      </c>
      <c r="D21" s="151" t="s">
        <v>209</v>
      </c>
      <c r="E21" s="155" t="s">
        <v>190</v>
      </c>
      <c r="F21" s="140" t="s">
        <v>210</v>
      </c>
      <c r="G21" s="172">
        <v>2.1999999999999999E-2</v>
      </c>
      <c r="H21" s="163">
        <v>16600</v>
      </c>
      <c r="I21" s="165">
        <v>365.2</v>
      </c>
      <c r="J21" s="150">
        <v>0</v>
      </c>
      <c r="K21" s="176">
        <f t="shared" si="0"/>
        <v>365.2</v>
      </c>
      <c r="L21" s="45" t="s">
        <v>8</v>
      </c>
    </row>
    <row r="22" spans="1:12" ht="30" hidden="1" customHeight="1">
      <c r="A22" s="46">
        <v>3</v>
      </c>
      <c r="B22" s="46" t="s">
        <v>193</v>
      </c>
      <c r="C22" s="153">
        <v>10010424</v>
      </c>
      <c r="D22" s="151" t="s">
        <v>209</v>
      </c>
      <c r="E22" s="155" t="s">
        <v>190</v>
      </c>
      <c r="F22" s="161" t="s">
        <v>210</v>
      </c>
      <c r="G22" s="172">
        <v>3.1E-2</v>
      </c>
      <c r="H22" s="163">
        <v>16600</v>
      </c>
      <c r="I22" s="165">
        <v>514.6</v>
      </c>
      <c r="J22" s="150">
        <v>0</v>
      </c>
      <c r="K22" s="176">
        <f t="shared" si="0"/>
        <v>514.6</v>
      </c>
      <c r="L22" s="45" t="s">
        <v>8</v>
      </c>
    </row>
    <row r="23" spans="1:12" ht="30" hidden="1" customHeight="1">
      <c r="A23" s="46">
        <v>4</v>
      </c>
      <c r="B23" s="46" t="s">
        <v>194</v>
      </c>
      <c r="C23" s="153">
        <v>10010424</v>
      </c>
      <c r="D23" s="151" t="s">
        <v>209</v>
      </c>
      <c r="E23" s="155" t="s">
        <v>190</v>
      </c>
      <c r="F23" s="161" t="s">
        <v>210</v>
      </c>
      <c r="G23" s="172">
        <v>3.5000000000000003E-2</v>
      </c>
      <c r="H23" s="163">
        <v>16600</v>
      </c>
      <c r="I23" s="165">
        <v>581</v>
      </c>
      <c r="J23" s="150">
        <v>0</v>
      </c>
      <c r="K23" s="176">
        <f t="shared" si="0"/>
        <v>581</v>
      </c>
      <c r="L23" s="45" t="s">
        <v>8</v>
      </c>
    </row>
    <row r="24" spans="1:12" ht="30" hidden="1" customHeight="1">
      <c r="A24" s="46">
        <v>5</v>
      </c>
      <c r="B24" s="46" t="s">
        <v>195</v>
      </c>
      <c r="C24" s="153">
        <v>10010424</v>
      </c>
      <c r="D24" s="151" t="s">
        <v>209</v>
      </c>
      <c r="E24" s="155" t="s">
        <v>190</v>
      </c>
      <c r="F24" s="161" t="s">
        <v>210</v>
      </c>
      <c r="G24" s="172">
        <v>6.7000000000000004E-2</v>
      </c>
      <c r="H24" s="163">
        <v>16600</v>
      </c>
      <c r="I24" s="165">
        <v>1112.2</v>
      </c>
      <c r="J24" s="150">
        <v>0</v>
      </c>
      <c r="K24" s="176">
        <f t="shared" si="0"/>
        <v>1112.2</v>
      </c>
      <c r="L24" s="45" t="s">
        <v>8</v>
      </c>
    </row>
    <row r="25" spans="1:12" ht="30" hidden="1" customHeight="1">
      <c r="A25" s="46">
        <v>6</v>
      </c>
      <c r="B25" s="46" t="s">
        <v>196</v>
      </c>
      <c r="C25" s="153">
        <v>10010424</v>
      </c>
      <c r="D25" s="151" t="s">
        <v>209</v>
      </c>
      <c r="E25" s="155" t="s">
        <v>190</v>
      </c>
      <c r="F25" s="161" t="s">
        <v>210</v>
      </c>
      <c r="G25" s="172">
        <v>1.883</v>
      </c>
      <c r="H25" s="163">
        <v>16600</v>
      </c>
      <c r="I25" s="165">
        <v>31257.8</v>
      </c>
      <c r="J25" s="150">
        <v>0</v>
      </c>
      <c r="K25" s="176">
        <f t="shared" si="0"/>
        <v>31257.8</v>
      </c>
      <c r="L25" s="45" t="s">
        <v>8</v>
      </c>
    </row>
    <row r="26" spans="1:12" ht="30" hidden="1" customHeight="1">
      <c r="A26" s="46">
        <v>7</v>
      </c>
      <c r="B26" s="46" t="s">
        <v>197</v>
      </c>
      <c r="C26" s="153">
        <v>10010424</v>
      </c>
      <c r="D26" s="151" t="s">
        <v>209</v>
      </c>
      <c r="E26" s="155" t="s">
        <v>190</v>
      </c>
      <c r="F26" s="161" t="s">
        <v>210</v>
      </c>
      <c r="G26" s="172">
        <v>82.840999999999994</v>
      </c>
      <c r="H26" s="163">
        <v>16600</v>
      </c>
      <c r="I26" s="165">
        <v>1375160.5999999999</v>
      </c>
      <c r="J26" s="150">
        <v>0</v>
      </c>
      <c r="K26" s="176">
        <f t="shared" si="0"/>
        <v>1375160.6</v>
      </c>
      <c r="L26" s="45" t="s">
        <v>8</v>
      </c>
    </row>
    <row r="27" spans="1:12" ht="30" hidden="1" customHeight="1">
      <c r="A27" s="46">
        <v>8</v>
      </c>
      <c r="B27" s="46" t="s">
        <v>198</v>
      </c>
      <c r="C27" s="153">
        <v>10010424</v>
      </c>
      <c r="D27" s="151" t="s">
        <v>209</v>
      </c>
      <c r="E27" s="155" t="s">
        <v>190</v>
      </c>
      <c r="F27" s="161" t="s">
        <v>210</v>
      </c>
      <c r="G27" s="172">
        <v>0.60899999999999999</v>
      </c>
      <c r="H27" s="163">
        <v>16600</v>
      </c>
      <c r="I27" s="165">
        <v>10109.4</v>
      </c>
      <c r="J27" s="150">
        <v>0</v>
      </c>
      <c r="K27" s="176">
        <f t="shared" si="0"/>
        <v>10109.4</v>
      </c>
      <c r="L27" s="45" t="s">
        <v>8</v>
      </c>
    </row>
    <row r="28" spans="1:12" ht="30" hidden="1" customHeight="1">
      <c r="A28" s="46">
        <v>9</v>
      </c>
      <c r="B28" s="46" t="s">
        <v>199</v>
      </c>
      <c r="C28" s="153">
        <v>10010424</v>
      </c>
      <c r="D28" s="151" t="s">
        <v>209</v>
      </c>
      <c r="E28" s="155" t="s">
        <v>190</v>
      </c>
      <c r="F28" s="161" t="s">
        <v>210</v>
      </c>
      <c r="G28" s="172">
        <v>0.79700000000000004</v>
      </c>
      <c r="H28" s="163">
        <v>16600</v>
      </c>
      <c r="I28" s="165">
        <v>13230.2</v>
      </c>
      <c r="J28" s="150">
        <v>0</v>
      </c>
      <c r="K28" s="176">
        <f t="shared" si="0"/>
        <v>13230.2</v>
      </c>
      <c r="L28" s="45" t="s">
        <v>8</v>
      </c>
    </row>
    <row r="29" spans="1:12" ht="30" hidden="1" customHeight="1">
      <c r="A29" s="46">
        <v>10</v>
      </c>
      <c r="B29" s="46" t="s">
        <v>200</v>
      </c>
      <c r="C29" s="153">
        <v>10010424</v>
      </c>
      <c r="D29" s="151" t="s">
        <v>209</v>
      </c>
      <c r="E29" s="155" t="s">
        <v>190</v>
      </c>
      <c r="F29" s="161" t="s">
        <v>210</v>
      </c>
      <c r="G29" s="172">
        <v>7.4999999999999997E-2</v>
      </c>
      <c r="H29" s="163">
        <v>16600</v>
      </c>
      <c r="I29" s="165">
        <v>1245</v>
      </c>
      <c r="J29" s="150">
        <v>0</v>
      </c>
      <c r="K29" s="176">
        <f t="shared" si="0"/>
        <v>1245</v>
      </c>
      <c r="L29" s="45" t="s">
        <v>8</v>
      </c>
    </row>
    <row r="30" spans="1:12" ht="30" hidden="1" customHeight="1">
      <c r="A30" s="46">
        <v>11</v>
      </c>
      <c r="B30" s="46" t="s">
        <v>201</v>
      </c>
      <c r="C30" s="153">
        <v>10010424</v>
      </c>
      <c r="D30" s="151" t="s">
        <v>209</v>
      </c>
      <c r="E30" s="155" t="s">
        <v>190</v>
      </c>
      <c r="F30" s="161" t="s">
        <v>210</v>
      </c>
      <c r="G30" s="172">
        <v>2.9000000000000001E-2</v>
      </c>
      <c r="H30" s="163">
        <v>16600</v>
      </c>
      <c r="I30" s="165">
        <v>481.40000000000003</v>
      </c>
      <c r="J30" s="150">
        <v>0</v>
      </c>
      <c r="K30" s="176">
        <f t="shared" si="0"/>
        <v>481.4</v>
      </c>
      <c r="L30" s="45" t="s">
        <v>8</v>
      </c>
    </row>
    <row r="31" spans="1:12" ht="30" hidden="1" customHeight="1">
      <c r="A31" s="46">
        <v>12</v>
      </c>
      <c r="B31" s="46" t="s">
        <v>202</v>
      </c>
      <c r="C31" s="153">
        <v>10010424</v>
      </c>
      <c r="D31" s="151" t="s">
        <v>209</v>
      </c>
      <c r="E31" s="155" t="s">
        <v>190</v>
      </c>
      <c r="F31" s="162" t="s">
        <v>210</v>
      </c>
      <c r="G31" s="172">
        <v>2.7E-2</v>
      </c>
      <c r="H31" s="163">
        <v>16600</v>
      </c>
      <c r="I31" s="165">
        <v>448.2</v>
      </c>
      <c r="J31" s="150">
        <v>0</v>
      </c>
      <c r="K31" s="176">
        <f t="shared" si="0"/>
        <v>448.2</v>
      </c>
      <c r="L31" s="45" t="s">
        <v>8</v>
      </c>
    </row>
    <row r="32" spans="1:12" ht="30" hidden="1" customHeight="1">
      <c r="A32" s="46">
        <v>13</v>
      </c>
      <c r="B32" s="46" t="s">
        <v>203</v>
      </c>
      <c r="C32" s="153">
        <v>10010424</v>
      </c>
      <c r="D32" s="151" t="s">
        <v>209</v>
      </c>
      <c r="E32" s="155" t="s">
        <v>190</v>
      </c>
      <c r="F32" s="161" t="s">
        <v>210</v>
      </c>
      <c r="G32" s="172">
        <v>3.0000000000000001E-3</v>
      </c>
      <c r="H32" s="163">
        <v>16600</v>
      </c>
      <c r="I32" s="165">
        <v>49.800000000000004</v>
      </c>
      <c r="J32" s="150">
        <v>0</v>
      </c>
      <c r="K32" s="176">
        <f t="shared" si="0"/>
        <v>49.8</v>
      </c>
      <c r="L32" s="45" t="s">
        <v>8</v>
      </c>
    </row>
    <row r="33" spans="1:12" ht="30" hidden="1" customHeight="1">
      <c r="A33" s="46">
        <v>14</v>
      </c>
      <c r="B33" s="46" t="s">
        <v>204</v>
      </c>
      <c r="C33" s="153">
        <v>10010424</v>
      </c>
      <c r="D33" s="151" t="s">
        <v>209</v>
      </c>
      <c r="E33" s="155" t="s">
        <v>190</v>
      </c>
      <c r="F33" s="161" t="s">
        <v>210</v>
      </c>
      <c r="G33" s="172">
        <v>0.10100000000000001</v>
      </c>
      <c r="H33" s="163">
        <v>16600</v>
      </c>
      <c r="I33" s="165">
        <v>1676.6000000000001</v>
      </c>
      <c r="J33" s="150">
        <v>0</v>
      </c>
      <c r="K33" s="176">
        <f t="shared" si="0"/>
        <v>1676.6</v>
      </c>
      <c r="L33" s="45" t="s">
        <v>8</v>
      </c>
    </row>
    <row r="34" spans="1:12" ht="30" hidden="1" customHeight="1">
      <c r="A34" s="46">
        <v>15</v>
      </c>
      <c r="B34" s="46" t="s">
        <v>205</v>
      </c>
      <c r="C34" s="153">
        <v>10010424</v>
      </c>
      <c r="D34" s="151" t="s">
        <v>209</v>
      </c>
      <c r="E34" s="155" t="s">
        <v>190</v>
      </c>
      <c r="F34" s="161" t="s">
        <v>210</v>
      </c>
      <c r="G34" s="172">
        <v>96.31</v>
      </c>
      <c r="H34" s="163">
        <v>16600</v>
      </c>
      <c r="I34" s="165">
        <v>1598746</v>
      </c>
      <c r="J34" s="150">
        <v>0</v>
      </c>
      <c r="K34" s="176">
        <f t="shared" si="0"/>
        <v>1598746</v>
      </c>
      <c r="L34" s="45" t="s">
        <v>8</v>
      </c>
    </row>
    <row r="35" spans="1:12" ht="30" hidden="1" customHeight="1">
      <c r="A35" s="46">
        <v>16</v>
      </c>
      <c r="B35" s="46" t="s">
        <v>206</v>
      </c>
      <c r="C35" s="153">
        <v>10010424</v>
      </c>
      <c r="D35" s="151" t="s">
        <v>209</v>
      </c>
      <c r="E35" s="155" t="s">
        <v>190</v>
      </c>
      <c r="F35" s="161" t="s">
        <v>210</v>
      </c>
      <c r="G35" s="172">
        <v>2.5139999999999998</v>
      </c>
      <c r="H35" s="163">
        <v>16600</v>
      </c>
      <c r="I35" s="165">
        <v>41732.399999999994</v>
      </c>
      <c r="J35" s="150">
        <v>0</v>
      </c>
      <c r="K35" s="176">
        <f t="shared" si="0"/>
        <v>41732.400000000001</v>
      </c>
      <c r="L35" s="45" t="s">
        <v>8</v>
      </c>
    </row>
    <row r="36" spans="1:12" ht="30" hidden="1" customHeight="1">
      <c r="A36" s="46">
        <v>17</v>
      </c>
      <c r="B36" s="46" t="s">
        <v>207</v>
      </c>
      <c r="C36" s="153">
        <v>10010424</v>
      </c>
      <c r="D36" s="151" t="s">
        <v>209</v>
      </c>
      <c r="E36" s="155" t="s">
        <v>190</v>
      </c>
      <c r="F36" s="161" t="s">
        <v>210</v>
      </c>
      <c r="G36" s="172">
        <v>0.1</v>
      </c>
      <c r="H36" s="163">
        <v>16600</v>
      </c>
      <c r="I36" s="165">
        <v>1660</v>
      </c>
      <c r="J36" s="150">
        <v>0</v>
      </c>
      <c r="K36" s="176">
        <f t="shared" si="0"/>
        <v>1660</v>
      </c>
      <c r="L36" s="45" t="s">
        <v>8</v>
      </c>
    </row>
    <row r="37" spans="1:12" ht="30" hidden="1" customHeight="1">
      <c r="A37" s="46">
        <v>18</v>
      </c>
      <c r="B37" s="46" t="s">
        <v>208</v>
      </c>
      <c r="C37" s="153">
        <v>10010424</v>
      </c>
      <c r="D37" s="151" t="s">
        <v>209</v>
      </c>
      <c r="E37" s="155" t="s">
        <v>190</v>
      </c>
      <c r="F37" s="161" t="s">
        <v>210</v>
      </c>
      <c r="G37" s="172">
        <v>5.0000000000000001E-3</v>
      </c>
      <c r="H37" s="163">
        <v>16600</v>
      </c>
      <c r="I37" s="165">
        <v>83</v>
      </c>
      <c r="J37" s="150">
        <v>0</v>
      </c>
      <c r="K37" s="176">
        <f t="shared" si="0"/>
        <v>83</v>
      </c>
      <c r="L37" s="45" t="s">
        <v>8</v>
      </c>
    </row>
    <row r="38" spans="1:12" ht="30" hidden="1" customHeight="1">
      <c r="A38" s="46">
        <v>19</v>
      </c>
      <c r="B38" s="46" t="s">
        <v>211</v>
      </c>
      <c r="C38" s="153">
        <v>10010424</v>
      </c>
      <c r="D38" s="151" t="s">
        <v>248</v>
      </c>
      <c r="E38" s="155" t="s">
        <v>190</v>
      </c>
      <c r="F38" s="161" t="s">
        <v>210</v>
      </c>
      <c r="G38" s="172">
        <v>22.143000000000001</v>
      </c>
      <c r="H38" s="163">
        <v>16600</v>
      </c>
      <c r="I38" s="165">
        <v>367573.8</v>
      </c>
      <c r="J38" s="167">
        <v>0</v>
      </c>
      <c r="K38" s="176">
        <f t="shared" si="0"/>
        <v>367573.8</v>
      </c>
      <c r="L38" s="169" t="s">
        <v>77</v>
      </c>
    </row>
    <row r="39" spans="1:12" ht="30" hidden="1" customHeight="1">
      <c r="A39" s="46">
        <v>20</v>
      </c>
      <c r="B39" s="46" t="s">
        <v>212</v>
      </c>
      <c r="C39" s="153">
        <v>10010424</v>
      </c>
      <c r="D39" s="151" t="s">
        <v>248</v>
      </c>
      <c r="E39" s="155" t="s">
        <v>190</v>
      </c>
      <c r="F39" s="161" t="s">
        <v>210</v>
      </c>
      <c r="G39" s="172">
        <v>5.0000000000000001E-3</v>
      </c>
      <c r="H39" s="163">
        <v>16600</v>
      </c>
      <c r="I39" s="165">
        <v>83</v>
      </c>
      <c r="J39" s="167">
        <v>0</v>
      </c>
      <c r="K39" s="176">
        <f t="shared" si="0"/>
        <v>83</v>
      </c>
      <c r="L39" s="169" t="s">
        <v>77</v>
      </c>
    </row>
    <row r="40" spans="1:12" ht="30" hidden="1" customHeight="1">
      <c r="A40" s="46">
        <v>21</v>
      </c>
      <c r="B40" s="46" t="s">
        <v>213</v>
      </c>
      <c r="C40" s="153">
        <v>10010424</v>
      </c>
      <c r="D40" s="151" t="s">
        <v>248</v>
      </c>
      <c r="E40" s="155" t="s">
        <v>190</v>
      </c>
      <c r="F40" s="161" t="s">
        <v>210</v>
      </c>
      <c r="G40" s="172">
        <v>44.024000000000001</v>
      </c>
      <c r="H40" s="163">
        <v>16600</v>
      </c>
      <c r="I40" s="165">
        <v>730798.4</v>
      </c>
      <c r="J40" s="167">
        <v>0</v>
      </c>
      <c r="K40" s="176">
        <f t="shared" si="0"/>
        <v>730798.4</v>
      </c>
      <c r="L40" s="169" t="s">
        <v>77</v>
      </c>
    </row>
    <row r="41" spans="1:12" ht="30" hidden="1" customHeight="1">
      <c r="A41" s="46">
        <v>22</v>
      </c>
      <c r="B41" s="46" t="s">
        <v>214</v>
      </c>
      <c r="C41" s="153">
        <v>10010424</v>
      </c>
      <c r="D41" s="151" t="s">
        <v>248</v>
      </c>
      <c r="E41" s="155" t="s">
        <v>190</v>
      </c>
      <c r="F41" s="161" t="s">
        <v>210</v>
      </c>
      <c r="G41" s="172">
        <v>1.5589999999999999</v>
      </c>
      <c r="H41" s="163">
        <v>16600</v>
      </c>
      <c r="I41" s="165">
        <v>25879.399999999998</v>
      </c>
      <c r="J41" s="167">
        <v>0</v>
      </c>
      <c r="K41" s="176">
        <f t="shared" si="0"/>
        <v>25879.4</v>
      </c>
      <c r="L41" s="169" t="s">
        <v>77</v>
      </c>
    </row>
    <row r="42" spans="1:12" ht="30" hidden="1" customHeight="1">
      <c r="A42" s="46">
        <v>23</v>
      </c>
      <c r="B42" s="46" t="s">
        <v>215</v>
      </c>
      <c r="C42" s="153">
        <v>10010424</v>
      </c>
      <c r="D42" s="151" t="s">
        <v>248</v>
      </c>
      <c r="E42" s="155" t="s">
        <v>190</v>
      </c>
      <c r="F42" s="161" t="s">
        <v>210</v>
      </c>
      <c r="G42" s="172">
        <v>4.4999999999999998E-2</v>
      </c>
      <c r="H42" s="163">
        <v>16600</v>
      </c>
      <c r="I42" s="165">
        <v>747</v>
      </c>
      <c r="J42" s="167">
        <v>0</v>
      </c>
      <c r="K42" s="176">
        <f t="shared" si="0"/>
        <v>747</v>
      </c>
      <c r="L42" s="169" t="s">
        <v>77</v>
      </c>
    </row>
    <row r="43" spans="1:12" ht="30" hidden="1" customHeight="1">
      <c r="A43" s="46">
        <v>24</v>
      </c>
      <c r="B43" s="46" t="s">
        <v>216</v>
      </c>
      <c r="C43" s="153">
        <v>10010424</v>
      </c>
      <c r="D43" s="151" t="s">
        <v>248</v>
      </c>
      <c r="E43" s="155" t="s">
        <v>190</v>
      </c>
      <c r="F43" s="161" t="s">
        <v>210</v>
      </c>
      <c r="G43" s="172">
        <v>8.9999999999999993E-3</v>
      </c>
      <c r="H43" s="163">
        <v>16600</v>
      </c>
      <c r="I43" s="165">
        <v>149.39999999999998</v>
      </c>
      <c r="J43" s="167">
        <v>0</v>
      </c>
      <c r="K43" s="176">
        <f t="shared" si="0"/>
        <v>149.4</v>
      </c>
      <c r="L43" s="169" t="s">
        <v>77</v>
      </c>
    </row>
    <row r="44" spans="1:12" ht="30" hidden="1" customHeight="1">
      <c r="A44" s="46">
        <v>25</v>
      </c>
      <c r="B44" s="46" t="s">
        <v>217</v>
      </c>
      <c r="C44" s="153">
        <v>10010424</v>
      </c>
      <c r="D44" s="151" t="s">
        <v>248</v>
      </c>
      <c r="E44" s="155" t="s">
        <v>190</v>
      </c>
      <c r="F44" s="161" t="s">
        <v>210</v>
      </c>
      <c r="G44" s="172">
        <v>33.493000000000002</v>
      </c>
      <c r="H44" s="163">
        <v>16600</v>
      </c>
      <c r="I44" s="165">
        <v>555983.80000000005</v>
      </c>
      <c r="J44" s="167">
        <v>0</v>
      </c>
      <c r="K44" s="176">
        <f t="shared" si="0"/>
        <v>555983.80000000005</v>
      </c>
      <c r="L44" s="169" t="s">
        <v>77</v>
      </c>
    </row>
    <row r="45" spans="1:12" ht="30" hidden="1" customHeight="1">
      <c r="A45" s="46">
        <v>26</v>
      </c>
      <c r="B45" s="46" t="s">
        <v>218</v>
      </c>
      <c r="C45" s="153">
        <v>10010424</v>
      </c>
      <c r="D45" s="151" t="s">
        <v>248</v>
      </c>
      <c r="E45" s="155" t="s">
        <v>190</v>
      </c>
      <c r="F45" s="161" t="s">
        <v>210</v>
      </c>
      <c r="G45" s="172">
        <v>2E-3</v>
      </c>
      <c r="H45" s="163">
        <v>16600</v>
      </c>
      <c r="I45" s="165">
        <v>33.200000000000003</v>
      </c>
      <c r="J45" s="167">
        <v>0</v>
      </c>
      <c r="K45" s="176">
        <f t="shared" si="0"/>
        <v>33.200000000000003</v>
      </c>
      <c r="L45" s="169" t="s">
        <v>77</v>
      </c>
    </row>
    <row r="46" spans="1:12" ht="30" hidden="1" customHeight="1">
      <c r="A46" s="46">
        <v>27</v>
      </c>
      <c r="B46" s="46" t="s">
        <v>219</v>
      </c>
      <c r="C46" s="153">
        <v>10010424</v>
      </c>
      <c r="D46" s="151" t="s">
        <v>248</v>
      </c>
      <c r="E46" s="155" t="s">
        <v>190</v>
      </c>
      <c r="F46" s="161" t="s">
        <v>210</v>
      </c>
      <c r="G46" s="172">
        <v>0.55600000000000005</v>
      </c>
      <c r="H46" s="163">
        <v>16600</v>
      </c>
      <c r="I46" s="165">
        <v>9229.6</v>
      </c>
      <c r="J46" s="167">
        <v>0</v>
      </c>
      <c r="K46" s="176">
        <f t="shared" si="0"/>
        <v>9229.6</v>
      </c>
      <c r="L46" s="169" t="s">
        <v>77</v>
      </c>
    </row>
    <row r="47" spans="1:12" ht="30" hidden="1" customHeight="1">
      <c r="A47" s="46">
        <v>28</v>
      </c>
      <c r="B47" s="73" t="s">
        <v>220</v>
      </c>
      <c r="C47" s="154">
        <v>10010424</v>
      </c>
      <c r="D47" s="152" t="s">
        <v>248</v>
      </c>
      <c r="E47" s="156" t="s">
        <v>190</v>
      </c>
      <c r="F47" s="161" t="s">
        <v>210</v>
      </c>
      <c r="G47" s="173">
        <v>44.454000000000001</v>
      </c>
      <c r="H47" s="163">
        <v>16600</v>
      </c>
      <c r="I47" s="165">
        <v>737936.4</v>
      </c>
      <c r="J47" s="167">
        <v>0</v>
      </c>
      <c r="K47" s="176">
        <f t="shared" si="0"/>
        <v>737936.4</v>
      </c>
      <c r="L47" s="169" t="s">
        <v>77</v>
      </c>
    </row>
    <row r="48" spans="1:12" ht="30" customHeight="1">
      <c r="A48" s="46">
        <v>29</v>
      </c>
      <c r="B48" s="46" t="s">
        <v>221</v>
      </c>
      <c r="C48" s="151">
        <v>10003559</v>
      </c>
      <c r="D48" s="151" t="s">
        <v>209</v>
      </c>
      <c r="E48" s="157" t="s">
        <v>249</v>
      </c>
      <c r="F48" s="161" t="s">
        <v>210</v>
      </c>
      <c r="G48" s="174">
        <v>7.0000000000000001E-3</v>
      </c>
      <c r="H48" s="163">
        <v>247500</v>
      </c>
      <c r="I48" s="165">
        <v>1732.5</v>
      </c>
      <c r="J48" s="167">
        <v>0</v>
      </c>
      <c r="K48" s="176">
        <f t="shared" si="0"/>
        <v>1732.5</v>
      </c>
      <c r="L48" s="45" t="s">
        <v>8</v>
      </c>
    </row>
    <row r="49" spans="1:12" ht="30" customHeight="1">
      <c r="A49" s="46">
        <v>30</v>
      </c>
      <c r="B49" s="46" t="s">
        <v>222</v>
      </c>
      <c r="C49" s="151">
        <v>10003559</v>
      </c>
      <c r="D49" s="151" t="s">
        <v>209</v>
      </c>
      <c r="E49" s="157" t="s">
        <v>249</v>
      </c>
      <c r="F49" s="161" t="s">
        <v>210</v>
      </c>
      <c r="G49" s="174">
        <v>0.04</v>
      </c>
      <c r="H49" s="163">
        <v>247500</v>
      </c>
      <c r="I49" s="165">
        <v>9900</v>
      </c>
      <c r="J49" s="167">
        <v>0</v>
      </c>
      <c r="K49" s="176">
        <f t="shared" si="0"/>
        <v>9900</v>
      </c>
      <c r="L49" s="45" t="s">
        <v>8</v>
      </c>
    </row>
    <row r="50" spans="1:12" ht="30" customHeight="1">
      <c r="A50" s="46">
        <v>31</v>
      </c>
      <c r="B50" s="46" t="s">
        <v>223</v>
      </c>
      <c r="C50" s="151">
        <v>10003559</v>
      </c>
      <c r="D50" s="151" t="s">
        <v>209</v>
      </c>
      <c r="E50" s="157" t="s">
        <v>249</v>
      </c>
      <c r="F50" s="161" t="s">
        <v>210</v>
      </c>
      <c r="G50" s="174">
        <v>3.0000000000000001E-3</v>
      </c>
      <c r="H50" s="163">
        <v>247500</v>
      </c>
      <c r="I50" s="165">
        <v>742.5</v>
      </c>
      <c r="J50" s="167">
        <v>0</v>
      </c>
      <c r="K50" s="176">
        <f t="shared" si="0"/>
        <v>742.5</v>
      </c>
      <c r="L50" s="45" t="s">
        <v>8</v>
      </c>
    </row>
    <row r="51" spans="1:12" ht="30" customHeight="1">
      <c r="A51" s="46">
        <v>32</v>
      </c>
      <c r="B51" s="46" t="s">
        <v>224</v>
      </c>
      <c r="C51" s="151">
        <v>10003559</v>
      </c>
      <c r="D51" s="151" t="s">
        <v>209</v>
      </c>
      <c r="E51" s="157" t="s">
        <v>249</v>
      </c>
      <c r="F51" s="162" t="s">
        <v>210</v>
      </c>
      <c r="G51" s="174">
        <v>5.0000000000000001E-3</v>
      </c>
      <c r="H51" s="163">
        <v>247500</v>
      </c>
      <c r="I51" s="165">
        <v>1237.5</v>
      </c>
      <c r="J51" s="167">
        <v>0</v>
      </c>
      <c r="K51" s="176">
        <f t="shared" si="0"/>
        <v>1237.5</v>
      </c>
      <c r="L51" s="45" t="s">
        <v>8</v>
      </c>
    </row>
    <row r="52" spans="1:12" ht="30" customHeight="1">
      <c r="A52" s="46">
        <v>33</v>
      </c>
      <c r="B52" s="46" t="s">
        <v>225</v>
      </c>
      <c r="C52" s="151">
        <v>10010420</v>
      </c>
      <c r="D52" s="151" t="s">
        <v>209</v>
      </c>
      <c r="E52" s="158" t="s">
        <v>250</v>
      </c>
      <c r="F52" s="161" t="s">
        <v>210</v>
      </c>
      <c r="G52" s="174">
        <v>1.6E-2</v>
      </c>
      <c r="H52" s="163">
        <v>61200</v>
      </c>
      <c r="I52" s="165">
        <v>979.2</v>
      </c>
      <c r="J52" s="167">
        <v>0</v>
      </c>
      <c r="K52" s="176">
        <f t="shared" ref="K52:K74" si="1">ROUND(J52+I52,2)</f>
        <v>979.2</v>
      </c>
      <c r="L52" s="45" t="s">
        <v>8</v>
      </c>
    </row>
    <row r="53" spans="1:12" ht="30" customHeight="1">
      <c r="A53" s="46">
        <v>34</v>
      </c>
      <c r="B53" s="46" t="s">
        <v>226</v>
      </c>
      <c r="C53" s="151">
        <v>10010420</v>
      </c>
      <c r="D53" s="151" t="s">
        <v>209</v>
      </c>
      <c r="E53" s="158" t="s">
        <v>250</v>
      </c>
      <c r="F53" s="161" t="s">
        <v>210</v>
      </c>
      <c r="G53" s="172">
        <v>0.189</v>
      </c>
      <c r="H53" s="163">
        <v>61200</v>
      </c>
      <c r="I53" s="165">
        <v>11566.8</v>
      </c>
      <c r="J53" s="167">
        <v>0</v>
      </c>
      <c r="K53" s="176">
        <f t="shared" si="1"/>
        <v>11566.8</v>
      </c>
      <c r="L53" s="45" t="s">
        <v>8</v>
      </c>
    </row>
    <row r="54" spans="1:12" ht="30" customHeight="1">
      <c r="A54" s="46">
        <v>35</v>
      </c>
      <c r="B54" s="46" t="s">
        <v>227</v>
      </c>
      <c r="C54" s="151">
        <v>10010420</v>
      </c>
      <c r="D54" s="151" t="s">
        <v>209</v>
      </c>
      <c r="E54" s="158" t="s">
        <v>250</v>
      </c>
      <c r="F54" s="161" t="s">
        <v>210</v>
      </c>
      <c r="G54" s="174">
        <v>0.28599999999999998</v>
      </c>
      <c r="H54" s="163">
        <v>61200</v>
      </c>
      <c r="I54" s="165">
        <v>17503.199999999997</v>
      </c>
      <c r="J54" s="167">
        <v>0</v>
      </c>
      <c r="K54" s="176">
        <f t="shared" si="1"/>
        <v>17503.2</v>
      </c>
      <c r="L54" s="45" t="s">
        <v>8</v>
      </c>
    </row>
    <row r="55" spans="1:12" ht="30" customHeight="1">
      <c r="A55" s="46">
        <v>36</v>
      </c>
      <c r="B55" s="46" t="s">
        <v>228</v>
      </c>
      <c r="C55" s="151">
        <v>10010420</v>
      </c>
      <c r="D55" s="151" t="s">
        <v>209</v>
      </c>
      <c r="E55" s="158" t="s">
        <v>250</v>
      </c>
      <c r="F55" s="161" t="s">
        <v>210</v>
      </c>
      <c r="G55" s="172">
        <v>3.871</v>
      </c>
      <c r="H55" s="163">
        <v>61200</v>
      </c>
      <c r="I55" s="165">
        <v>236905.2</v>
      </c>
      <c r="J55" s="167">
        <v>0</v>
      </c>
      <c r="K55" s="176">
        <f t="shared" si="1"/>
        <v>236905.2</v>
      </c>
      <c r="L55" s="45" t="s">
        <v>8</v>
      </c>
    </row>
    <row r="56" spans="1:12" ht="30" customHeight="1">
      <c r="A56" s="46">
        <v>37</v>
      </c>
      <c r="B56" s="46" t="s">
        <v>229</v>
      </c>
      <c r="C56" s="151">
        <v>10010420</v>
      </c>
      <c r="D56" s="151" t="s">
        <v>209</v>
      </c>
      <c r="E56" s="158" t="s">
        <v>250</v>
      </c>
      <c r="F56" s="161" t="s">
        <v>210</v>
      </c>
      <c r="G56" s="174">
        <v>0.22800000000000001</v>
      </c>
      <c r="H56" s="163">
        <v>61200</v>
      </c>
      <c r="I56" s="165">
        <v>13953.6</v>
      </c>
      <c r="J56" s="167">
        <v>0</v>
      </c>
      <c r="K56" s="176">
        <f t="shared" si="1"/>
        <v>13953.6</v>
      </c>
      <c r="L56" s="45" t="s">
        <v>8</v>
      </c>
    </row>
    <row r="57" spans="1:12" ht="30" customHeight="1">
      <c r="A57" s="46">
        <v>38</v>
      </c>
      <c r="B57" s="46" t="s">
        <v>230</v>
      </c>
      <c r="C57" s="151">
        <v>10010420</v>
      </c>
      <c r="D57" s="151" t="s">
        <v>209</v>
      </c>
      <c r="E57" s="158" t="s">
        <v>250</v>
      </c>
      <c r="F57" s="162" t="s">
        <v>210</v>
      </c>
      <c r="G57" s="172">
        <v>2.2570000000000001</v>
      </c>
      <c r="H57" s="163">
        <v>61200</v>
      </c>
      <c r="I57" s="165">
        <v>138128.4</v>
      </c>
      <c r="J57" s="167">
        <v>0</v>
      </c>
      <c r="K57" s="176">
        <f t="shared" si="1"/>
        <v>138128.4</v>
      </c>
      <c r="L57" s="45" t="s">
        <v>8</v>
      </c>
    </row>
    <row r="58" spans="1:12" ht="30" customHeight="1">
      <c r="A58" s="46">
        <v>39</v>
      </c>
      <c r="B58" s="46" t="s">
        <v>231</v>
      </c>
      <c r="C58" s="151">
        <v>10010420</v>
      </c>
      <c r="D58" s="151" t="s">
        <v>209</v>
      </c>
      <c r="E58" s="158" t="s">
        <v>250</v>
      </c>
      <c r="F58" s="140" t="s">
        <v>210</v>
      </c>
      <c r="G58" s="174">
        <v>1.9E-2</v>
      </c>
      <c r="H58" s="163">
        <v>61200</v>
      </c>
      <c r="I58" s="165">
        <v>1162.8</v>
      </c>
      <c r="J58" s="167">
        <v>0</v>
      </c>
      <c r="K58" s="176">
        <f t="shared" si="1"/>
        <v>1162.8</v>
      </c>
      <c r="L58" s="45" t="s">
        <v>8</v>
      </c>
    </row>
    <row r="59" spans="1:12" ht="30" customHeight="1">
      <c r="A59" s="46">
        <v>40</v>
      </c>
      <c r="B59" s="46" t="s">
        <v>232</v>
      </c>
      <c r="C59" s="151">
        <v>10010420</v>
      </c>
      <c r="D59" s="151" t="s">
        <v>209</v>
      </c>
      <c r="E59" s="158" t="s">
        <v>250</v>
      </c>
      <c r="F59" s="140" t="s">
        <v>210</v>
      </c>
      <c r="G59" s="174">
        <v>1E-3</v>
      </c>
      <c r="H59" s="163">
        <v>61200</v>
      </c>
      <c r="I59" s="165">
        <v>61.2</v>
      </c>
      <c r="J59" s="167">
        <v>0</v>
      </c>
      <c r="K59" s="176">
        <f t="shared" si="1"/>
        <v>61.2</v>
      </c>
      <c r="L59" s="45" t="s">
        <v>8</v>
      </c>
    </row>
    <row r="60" spans="1:12" ht="30" customHeight="1">
      <c r="A60" s="46">
        <v>41</v>
      </c>
      <c r="B60" s="46" t="s">
        <v>233</v>
      </c>
      <c r="C60" s="151">
        <v>10010420</v>
      </c>
      <c r="D60" s="151" t="s">
        <v>209</v>
      </c>
      <c r="E60" s="158" t="s">
        <v>250</v>
      </c>
      <c r="F60" s="140" t="s">
        <v>210</v>
      </c>
      <c r="G60" s="172">
        <v>0.629</v>
      </c>
      <c r="H60" s="163">
        <v>61200</v>
      </c>
      <c r="I60" s="165">
        <v>38494.800000000003</v>
      </c>
      <c r="J60" s="167">
        <v>0</v>
      </c>
      <c r="K60" s="176">
        <f t="shared" si="1"/>
        <v>38494.800000000003</v>
      </c>
      <c r="L60" s="45" t="s">
        <v>8</v>
      </c>
    </row>
    <row r="61" spans="1:12" ht="30" customHeight="1">
      <c r="A61" s="46">
        <v>42</v>
      </c>
      <c r="B61" s="46" t="s">
        <v>234</v>
      </c>
      <c r="C61" s="151">
        <v>10010463</v>
      </c>
      <c r="D61" s="151" t="s">
        <v>209</v>
      </c>
      <c r="E61" s="158" t="s">
        <v>251</v>
      </c>
      <c r="F61" s="140" t="s">
        <v>210</v>
      </c>
      <c r="G61" s="172">
        <v>0.3</v>
      </c>
      <c r="H61" s="163">
        <v>37200</v>
      </c>
      <c r="I61" s="165">
        <v>11160</v>
      </c>
      <c r="J61" s="167">
        <v>0</v>
      </c>
      <c r="K61" s="176">
        <f t="shared" si="1"/>
        <v>11160</v>
      </c>
      <c r="L61" s="45" t="s">
        <v>8</v>
      </c>
    </row>
    <row r="62" spans="1:12" ht="30" customHeight="1">
      <c r="A62" s="46">
        <v>43</v>
      </c>
      <c r="B62" s="46" t="s">
        <v>235</v>
      </c>
      <c r="C62" s="151">
        <v>10010463</v>
      </c>
      <c r="D62" s="151" t="s">
        <v>209</v>
      </c>
      <c r="E62" s="158" t="s">
        <v>251</v>
      </c>
      <c r="F62" s="140" t="s">
        <v>210</v>
      </c>
      <c r="G62" s="172">
        <v>1.0920000000000001</v>
      </c>
      <c r="H62" s="163">
        <v>37200</v>
      </c>
      <c r="I62" s="165">
        <v>40622.400000000001</v>
      </c>
      <c r="J62" s="167">
        <v>0</v>
      </c>
      <c r="K62" s="176">
        <f t="shared" si="1"/>
        <v>40622.400000000001</v>
      </c>
      <c r="L62" s="45" t="s">
        <v>8</v>
      </c>
    </row>
    <row r="63" spans="1:12" ht="30" customHeight="1">
      <c r="A63" s="46">
        <v>44</v>
      </c>
      <c r="B63" s="46" t="s">
        <v>236</v>
      </c>
      <c r="C63" s="151">
        <v>10010467</v>
      </c>
      <c r="D63" s="151" t="s">
        <v>209</v>
      </c>
      <c r="E63" s="158" t="s">
        <v>252</v>
      </c>
      <c r="F63" s="140" t="s">
        <v>210</v>
      </c>
      <c r="G63" s="172">
        <v>0.54</v>
      </c>
      <c r="H63" s="163">
        <v>132130</v>
      </c>
      <c r="I63" s="165">
        <v>71350.200000000012</v>
      </c>
      <c r="J63" s="167">
        <v>0</v>
      </c>
      <c r="K63" s="176">
        <f t="shared" si="1"/>
        <v>71350.2</v>
      </c>
      <c r="L63" s="45" t="s">
        <v>8</v>
      </c>
    </row>
    <row r="64" spans="1:12" ht="30" customHeight="1">
      <c r="A64" s="46">
        <v>45</v>
      </c>
      <c r="B64" s="46" t="s">
        <v>237</v>
      </c>
      <c r="C64" s="151">
        <v>10010467</v>
      </c>
      <c r="D64" s="151" t="s">
        <v>209</v>
      </c>
      <c r="E64" s="158" t="s">
        <v>252</v>
      </c>
      <c r="F64" s="140" t="s">
        <v>210</v>
      </c>
      <c r="G64" s="174">
        <v>3.0000000000000001E-3</v>
      </c>
      <c r="H64" s="163">
        <v>132130</v>
      </c>
      <c r="I64" s="165">
        <v>396.39</v>
      </c>
      <c r="J64" s="167">
        <v>0</v>
      </c>
      <c r="K64" s="176">
        <f t="shared" si="1"/>
        <v>396.39</v>
      </c>
      <c r="L64" s="45" t="s">
        <v>8</v>
      </c>
    </row>
    <row r="65" spans="1:12" ht="30" customHeight="1">
      <c r="A65" s="46">
        <v>46</v>
      </c>
      <c r="B65" s="46" t="s">
        <v>238</v>
      </c>
      <c r="C65" s="151">
        <v>10010467</v>
      </c>
      <c r="D65" s="151" t="s">
        <v>209</v>
      </c>
      <c r="E65" s="158" t="s">
        <v>252</v>
      </c>
      <c r="F65" s="140" t="s">
        <v>210</v>
      </c>
      <c r="G65" s="174">
        <v>4.1000000000000002E-2</v>
      </c>
      <c r="H65" s="163">
        <v>132130</v>
      </c>
      <c r="I65" s="165">
        <v>5417.33</v>
      </c>
      <c r="J65" s="167">
        <v>0</v>
      </c>
      <c r="K65" s="176">
        <f t="shared" si="1"/>
        <v>5417.33</v>
      </c>
      <c r="L65" s="45" t="s">
        <v>8</v>
      </c>
    </row>
    <row r="66" spans="1:12" ht="30" customHeight="1">
      <c r="A66" s="46">
        <v>47</v>
      </c>
      <c r="B66" s="46" t="s">
        <v>239</v>
      </c>
      <c r="C66" s="151">
        <v>10010467</v>
      </c>
      <c r="D66" s="151" t="s">
        <v>209</v>
      </c>
      <c r="E66" s="158" t="s">
        <v>252</v>
      </c>
      <c r="F66" s="140" t="s">
        <v>210</v>
      </c>
      <c r="G66" s="172">
        <v>3.34</v>
      </c>
      <c r="H66" s="163">
        <v>132130</v>
      </c>
      <c r="I66" s="165">
        <v>441314.19999999995</v>
      </c>
      <c r="J66" s="167">
        <v>0</v>
      </c>
      <c r="K66" s="176">
        <f t="shared" si="1"/>
        <v>441314.2</v>
      </c>
      <c r="L66" s="45" t="s">
        <v>8</v>
      </c>
    </row>
    <row r="67" spans="1:12" ht="30" customHeight="1">
      <c r="A67" s="46">
        <v>48</v>
      </c>
      <c r="B67" s="73" t="s">
        <v>240</v>
      </c>
      <c r="C67" s="152">
        <v>10010467</v>
      </c>
      <c r="D67" s="152" t="s">
        <v>209</v>
      </c>
      <c r="E67" s="159" t="s">
        <v>252</v>
      </c>
      <c r="F67" s="140" t="s">
        <v>210</v>
      </c>
      <c r="G67" s="175">
        <v>4.5999999999999999E-2</v>
      </c>
      <c r="H67" s="163">
        <v>132130</v>
      </c>
      <c r="I67" s="165">
        <v>6077.98</v>
      </c>
      <c r="J67" s="167">
        <v>0</v>
      </c>
      <c r="K67" s="176">
        <f t="shared" si="1"/>
        <v>6077.98</v>
      </c>
      <c r="L67" s="45" t="s">
        <v>8</v>
      </c>
    </row>
    <row r="68" spans="1:12" ht="30" customHeight="1">
      <c r="A68" s="46">
        <v>49</v>
      </c>
      <c r="B68" s="46" t="s">
        <v>241</v>
      </c>
      <c r="C68" s="151">
        <v>10010420</v>
      </c>
      <c r="D68" s="151" t="s">
        <v>248</v>
      </c>
      <c r="E68" s="158" t="s">
        <v>250</v>
      </c>
      <c r="F68" s="140" t="s">
        <v>210</v>
      </c>
      <c r="G68" s="174">
        <v>1.9E-2</v>
      </c>
      <c r="H68" s="163">
        <v>61200</v>
      </c>
      <c r="I68" s="165">
        <v>1162.8</v>
      </c>
      <c r="J68" s="167">
        <v>0</v>
      </c>
      <c r="K68" s="176">
        <f t="shared" si="1"/>
        <v>1162.8</v>
      </c>
      <c r="L68" s="169" t="s">
        <v>77</v>
      </c>
    </row>
    <row r="69" spans="1:12" ht="30" customHeight="1">
      <c r="A69" s="46">
        <v>50</v>
      </c>
      <c r="B69" s="46" t="s">
        <v>242</v>
      </c>
      <c r="C69" s="151">
        <v>10010420</v>
      </c>
      <c r="D69" s="151" t="s">
        <v>248</v>
      </c>
      <c r="E69" s="158" t="s">
        <v>250</v>
      </c>
      <c r="F69" s="140" t="s">
        <v>210</v>
      </c>
      <c r="G69" s="174">
        <v>0.5</v>
      </c>
      <c r="H69" s="163">
        <v>61200</v>
      </c>
      <c r="I69" s="165">
        <v>30600</v>
      </c>
      <c r="J69" s="167">
        <v>0</v>
      </c>
      <c r="K69" s="176">
        <f t="shared" si="1"/>
        <v>30600</v>
      </c>
      <c r="L69" s="169" t="s">
        <v>77</v>
      </c>
    </row>
    <row r="70" spans="1:12" ht="30" customHeight="1">
      <c r="A70" s="46">
        <v>51</v>
      </c>
      <c r="B70" s="46" t="s">
        <v>243</v>
      </c>
      <c r="C70" s="151">
        <v>10003559</v>
      </c>
      <c r="D70" s="151" t="s">
        <v>248</v>
      </c>
      <c r="E70" s="160" t="s">
        <v>249</v>
      </c>
      <c r="F70" s="140" t="s">
        <v>210</v>
      </c>
      <c r="G70" s="174">
        <v>1.4999999999999999E-2</v>
      </c>
      <c r="H70" s="163">
        <v>247500</v>
      </c>
      <c r="I70" s="165">
        <v>3712.5</v>
      </c>
      <c r="J70" s="167">
        <v>0</v>
      </c>
      <c r="K70" s="176">
        <f t="shared" si="1"/>
        <v>3712.5</v>
      </c>
      <c r="L70" s="169" t="s">
        <v>77</v>
      </c>
    </row>
    <row r="71" spans="1:12" ht="30" customHeight="1">
      <c r="A71" s="46">
        <v>52</v>
      </c>
      <c r="B71" s="46" t="s">
        <v>244</v>
      </c>
      <c r="C71" s="151">
        <v>10003559</v>
      </c>
      <c r="D71" s="151" t="s">
        <v>248</v>
      </c>
      <c r="E71" s="160" t="s">
        <v>249</v>
      </c>
      <c r="F71" s="140" t="s">
        <v>210</v>
      </c>
      <c r="G71" s="174">
        <v>1.0999999999999999E-2</v>
      </c>
      <c r="H71" s="163">
        <v>247500</v>
      </c>
      <c r="I71" s="165">
        <v>2722.5</v>
      </c>
      <c r="J71" s="167">
        <v>0</v>
      </c>
      <c r="K71" s="176">
        <f t="shared" si="1"/>
        <v>2722.5</v>
      </c>
      <c r="L71" s="169" t="s">
        <v>77</v>
      </c>
    </row>
    <row r="72" spans="1:12" ht="30" customHeight="1">
      <c r="A72" s="46">
        <v>53</v>
      </c>
      <c r="B72" s="46" t="s">
        <v>245</v>
      </c>
      <c r="C72" s="151">
        <v>10003559</v>
      </c>
      <c r="D72" s="151" t="s">
        <v>248</v>
      </c>
      <c r="E72" s="160" t="s">
        <v>249</v>
      </c>
      <c r="F72" s="140" t="s">
        <v>210</v>
      </c>
      <c r="G72" s="174">
        <v>6.0000000000000001E-3</v>
      </c>
      <c r="H72" s="163">
        <v>247500</v>
      </c>
      <c r="I72" s="165">
        <v>1485</v>
      </c>
      <c r="J72" s="167">
        <v>0</v>
      </c>
      <c r="K72" s="176">
        <f t="shared" si="1"/>
        <v>1485</v>
      </c>
      <c r="L72" s="169" t="s">
        <v>77</v>
      </c>
    </row>
    <row r="73" spans="1:12" ht="30" customHeight="1">
      <c r="A73" s="46">
        <v>54</v>
      </c>
      <c r="B73" s="73" t="s">
        <v>246</v>
      </c>
      <c r="C73" s="152">
        <v>10010467</v>
      </c>
      <c r="D73" s="152" t="s">
        <v>248</v>
      </c>
      <c r="E73" s="159" t="s">
        <v>252</v>
      </c>
      <c r="F73" s="140" t="s">
        <v>210</v>
      </c>
      <c r="G73" s="173">
        <v>0.25600000000000001</v>
      </c>
      <c r="H73" s="164">
        <v>132130</v>
      </c>
      <c r="I73" s="166">
        <v>33825.279999999999</v>
      </c>
      <c r="J73" s="167">
        <v>0</v>
      </c>
      <c r="K73" s="176">
        <f t="shared" si="1"/>
        <v>33825.279999999999</v>
      </c>
      <c r="L73" s="170" t="s">
        <v>77</v>
      </c>
    </row>
    <row r="74" spans="1:12" ht="30" customHeight="1">
      <c r="A74" s="46">
        <v>55</v>
      </c>
      <c r="B74" s="46" t="s">
        <v>247</v>
      </c>
      <c r="C74" s="151">
        <v>10010467</v>
      </c>
      <c r="D74" s="151" t="s">
        <v>248</v>
      </c>
      <c r="E74" s="158" t="s">
        <v>252</v>
      </c>
      <c r="F74" s="140" t="s">
        <v>210</v>
      </c>
      <c r="G74" s="174">
        <v>1.2999999999999999E-2</v>
      </c>
      <c r="H74" s="163">
        <v>132130</v>
      </c>
      <c r="I74" s="165">
        <v>1717.6899999999998</v>
      </c>
      <c r="J74" s="167">
        <v>0</v>
      </c>
      <c r="K74" s="176">
        <f t="shared" si="1"/>
        <v>1717.69</v>
      </c>
      <c r="L74" s="171" t="s">
        <v>77</v>
      </c>
    </row>
    <row r="75" spans="1:12" ht="30" hidden="1" customHeight="1">
      <c r="A75" s="132"/>
      <c r="B75" s="132"/>
      <c r="C75" s="132"/>
      <c r="D75" s="132"/>
      <c r="E75" s="133"/>
      <c r="F75" s="132"/>
      <c r="G75" s="139"/>
      <c r="H75" s="132"/>
      <c r="I75" s="134">
        <f>SUM(I20:I74)</f>
        <v>12103288.170000002</v>
      </c>
      <c r="J75" s="134">
        <f>SUM(J20:J74)</f>
        <v>0</v>
      </c>
      <c r="K75" s="134">
        <f>SUM(K20:K74)</f>
        <v>12103288.170000002</v>
      </c>
      <c r="L75" s="132"/>
    </row>
    <row r="76" spans="1:12">
      <c r="A76" s="6"/>
      <c r="B76" s="6"/>
      <c r="C76" s="6"/>
      <c r="D76" s="6"/>
      <c r="E76" s="59"/>
      <c r="F76" s="6"/>
      <c r="G76" s="6"/>
      <c r="H76" s="6"/>
      <c r="I76" s="60"/>
      <c r="J76" s="6"/>
      <c r="K76" s="6"/>
      <c r="L76" s="6"/>
    </row>
    <row r="78" spans="1:12" ht="18.75">
      <c r="A78" s="363" t="s">
        <v>34</v>
      </c>
      <c r="B78" s="363"/>
      <c r="C78" s="363"/>
      <c r="D78" s="126"/>
      <c r="E78" s="127"/>
      <c r="F78" s="128"/>
      <c r="G78" s="128"/>
      <c r="H78" s="128"/>
      <c r="I78" s="129"/>
      <c r="J78" s="128"/>
      <c r="K78" s="362" t="s">
        <v>35</v>
      </c>
      <c r="L78" s="362"/>
    </row>
    <row r="79" spans="1:12" ht="18.75">
      <c r="A79" s="363" t="s">
        <v>36</v>
      </c>
      <c r="B79" s="363"/>
      <c r="C79" s="363"/>
      <c r="D79" s="363"/>
      <c r="E79" s="363"/>
      <c r="F79" s="128"/>
      <c r="G79" s="128"/>
      <c r="H79" s="128"/>
      <c r="I79" s="129"/>
      <c r="J79" s="128"/>
      <c r="K79" s="363" t="s">
        <v>181</v>
      </c>
      <c r="L79" s="363"/>
    </row>
    <row r="80" spans="1:12" ht="23.25" customHeight="1">
      <c r="A80" s="362" t="s">
        <v>37</v>
      </c>
      <c r="B80" s="362"/>
      <c r="C80" s="362"/>
      <c r="D80" s="362"/>
      <c r="E80" s="362"/>
      <c r="F80" s="128"/>
      <c r="G80" s="128"/>
      <c r="H80" s="128"/>
      <c r="I80" s="129"/>
      <c r="J80" s="128"/>
      <c r="K80" s="363" t="s">
        <v>38</v>
      </c>
      <c r="L80" s="363"/>
    </row>
    <row r="81" spans="1:12" ht="18.75" customHeight="1">
      <c r="A81" s="362" t="s">
        <v>39</v>
      </c>
      <c r="B81" s="362"/>
      <c r="C81" s="362"/>
      <c r="D81" s="362"/>
      <c r="E81" s="362"/>
      <c r="F81" s="128"/>
      <c r="G81" s="128"/>
      <c r="H81" s="128"/>
      <c r="I81" s="129"/>
      <c r="J81" s="128"/>
      <c r="K81" s="128"/>
      <c r="L81" s="118"/>
    </row>
    <row r="82" spans="1:12" ht="18.75">
      <c r="B82" s="23"/>
      <c r="C82" s="23"/>
      <c r="D82" s="69"/>
      <c r="E82" s="127"/>
      <c r="F82" s="128"/>
      <c r="G82" s="128"/>
      <c r="H82" s="128"/>
      <c r="I82" s="129"/>
      <c r="J82" s="128"/>
      <c r="K82" s="128"/>
      <c r="L82" s="118"/>
    </row>
    <row r="83" spans="1:12" ht="18.75">
      <c r="A83" s="363" t="s">
        <v>41</v>
      </c>
      <c r="B83" s="363"/>
      <c r="C83" s="363"/>
      <c r="D83" s="363"/>
      <c r="E83" s="127"/>
      <c r="F83" s="128"/>
      <c r="G83" s="128"/>
      <c r="H83" s="128"/>
      <c r="I83" s="129"/>
      <c r="J83" s="128"/>
      <c r="K83" s="363" t="s">
        <v>187</v>
      </c>
      <c r="L83" s="363"/>
    </row>
    <row r="84" spans="1:12" ht="18.75">
      <c r="B84" s="364"/>
      <c r="C84" s="364"/>
      <c r="D84" s="364"/>
      <c r="E84" s="127"/>
      <c r="F84" s="128"/>
      <c r="G84" s="128"/>
      <c r="H84" s="128"/>
      <c r="I84" s="129"/>
      <c r="J84" s="128"/>
      <c r="K84" s="128"/>
      <c r="L84" s="118"/>
    </row>
    <row r="85" spans="1:12" ht="18.75">
      <c r="B85" s="44" t="s">
        <v>40</v>
      </c>
      <c r="C85" s="67"/>
      <c r="D85" s="130"/>
      <c r="E85" s="127"/>
      <c r="F85" s="128"/>
      <c r="G85" s="128"/>
      <c r="H85" s="128"/>
      <c r="I85" s="129"/>
      <c r="J85" s="128"/>
      <c r="K85" s="44" t="s">
        <v>40</v>
      </c>
      <c r="L85" s="67"/>
    </row>
    <row r="86" spans="1:12" ht="18.75">
      <c r="B86" s="128"/>
      <c r="C86" s="128"/>
      <c r="D86" s="128"/>
      <c r="E86" s="127"/>
      <c r="F86" s="128"/>
      <c r="G86" s="128"/>
      <c r="H86" s="128"/>
      <c r="I86" s="129"/>
      <c r="J86" s="128"/>
      <c r="K86" s="128"/>
      <c r="L86" s="128"/>
    </row>
  </sheetData>
  <autoFilter ref="A19:L75" xr:uid="{00000000-0009-0000-0000-000001000000}">
    <filterColumn colId="4">
      <filters>
        <filter val="Лом и отходы алюминия и алюмин. сплавов"/>
        <filter val="Лом и отходы меди"/>
        <filter val="Лом кабельной продукции(алюминий)"/>
        <filter val="Отходы кабельной продукции (медь)"/>
      </filters>
    </filterColumn>
  </autoFilter>
  <customSheetViews>
    <customSheetView guid="{19774D5F-68EA-4399-BCA1-E2CE392B5002}" showPageBreaks="1" printArea="1" view="pageBreakPreview">
      <selection activeCell="N158" sqref="N158"/>
      <colBreaks count="1" manualBreakCount="1">
        <brk id="16" max="173" man="1"/>
      </colBreaks>
      <pageMargins left="0.70866141732283472" right="0.70866141732283472" top="0.74803149606299213" bottom="0.74803149606299213" header="0.31496062992125984" footer="0.31496062992125984"/>
      <pageSetup scale="57" orientation="landscape" r:id="rId1"/>
    </customSheetView>
    <customSheetView guid="{31AE1515-CC7D-4C1F-9174-673DDAC973ED}" showPageBreaks="1" printArea="1" view="pageBreakPreview">
      <selection activeCell="P18" sqref="P18:P172"/>
      <colBreaks count="1" manualBreakCount="1">
        <brk id="16" max="173" man="1"/>
      </colBreaks>
      <pageMargins left="0.70866141732283472" right="0.70866141732283472" top="0.74803149606299213" bottom="0.74803149606299213" header="0.31496062992125984" footer="0.31496062992125984"/>
      <pageSetup scale="57" orientation="landscape" r:id="rId2"/>
    </customSheetView>
  </customSheetViews>
  <mergeCells count="15">
    <mergeCell ref="B84:D84"/>
    <mergeCell ref="K79:L79"/>
    <mergeCell ref="A78:C78"/>
    <mergeCell ref="A79:E79"/>
    <mergeCell ref="A4:L4"/>
    <mergeCell ref="A5:L5"/>
    <mergeCell ref="A14:L14"/>
    <mergeCell ref="A8:I8"/>
    <mergeCell ref="A10:I10"/>
    <mergeCell ref="K78:L78"/>
    <mergeCell ref="A80:E80"/>
    <mergeCell ref="A81:E81"/>
    <mergeCell ref="A83:D83"/>
    <mergeCell ref="K80:L80"/>
    <mergeCell ref="K83:L83"/>
  </mergeCells>
  <pageMargins left="0.9055118110236221" right="0.51181102362204722" top="0.74803149606299213" bottom="0.74803149606299213" header="0.31496062992125984" footer="0.31496062992125984"/>
  <pageSetup paperSize="9" scale="80" fitToHeight="0" orientation="landscape"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70C0"/>
    <pageSetUpPr fitToPage="1"/>
  </sheetPr>
  <dimension ref="A1:P373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7.140625" style="6" customWidth="1"/>
    <col min="2" max="2" width="10" style="6" customWidth="1"/>
    <col min="3" max="3" width="12.140625" style="6" customWidth="1"/>
    <col min="4" max="4" width="7.5703125" style="6" customWidth="1"/>
    <col min="5" max="5" width="34.7109375" style="59" customWidth="1"/>
    <col min="6" max="6" width="6.85546875" style="6" customWidth="1"/>
    <col min="7" max="7" width="9.5703125" style="6" customWidth="1"/>
    <col min="8" max="8" width="15.140625" style="6" customWidth="1"/>
    <col min="9" max="9" width="15.140625" style="60" customWidth="1"/>
    <col min="10" max="11" width="15.140625" style="6" customWidth="1"/>
    <col min="12" max="12" width="19.710937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160</v>
      </c>
      <c r="K1" s="61"/>
      <c r="L1" s="24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6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161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18" t="s">
        <v>177</v>
      </c>
      <c r="B7" s="115"/>
      <c r="C7" s="115"/>
      <c r="D7" s="115"/>
      <c r="E7" s="115"/>
      <c r="F7" s="115"/>
      <c r="G7" s="115"/>
      <c r="H7" s="115"/>
      <c r="I7" s="116"/>
      <c r="J7" s="20"/>
      <c r="K7" s="20"/>
      <c r="L7" s="20"/>
    </row>
    <row r="8" spans="1:12" ht="15.75">
      <c r="A8" s="367" t="s">
        <v>178</v>
      </c>
      <c r="B8" s="367"/>
      <c r="C8" s="367"/>
      <c r="D8" s="367"/>
      <c r="E8" s="367"/>
      <c r="F8" s="367"/>
      <c r="G8" s="367"/>
      <c r="H8" s="367"/>
      <c r="I8" s="367"/>
      <c r="J8" s="20"/>
      <c r="K8" s="20"/>
      <c r="L8" s="20"/>
    </row>
    <row r="9" spans="1:12" ht="15.75">
      <c r="A9" s="18" t="s">
        <v>179</v>
      </c>
      <c r="B9" s="18"/>
      <c r="C9" s="18"/>
      <c r="D9" s="18"/>
      <c r="E9" s="18"/>
      <c r="F9" s="18"/>
      <c r="G9" s="18"/>
      <c r="H9" s="18"/>
      <c r="I9" s="116"/>
      <c r="J9" s="20"/>
      <c r="K9" s="20"/>
      <c r="L9" s="20"/>
    </row>
    <row r="10" spans="1:12" ht="15.75">
      <c r="A10" s="367" t="s">
        <v>180</v>
      </c>
      <c r="B10" s="367"/>
      <c r="C10" s="367"/>
      <c r="D10" s="367"/>
      <c r="E10" s="367"/>
      <c r="F10" s="367"/>
      <c r="G10" s="367"/>
      <c r="H10" s="367"/>
      <c r="I10" s="367"/>
      <c r="J10" s="20"/>
      <c r="K10" s="20"/>
      <c r="L10" s="20"/>
    </row>
    <row r="11" spans="1:12" ht="10.5" customHeight="1">
      <c r="A11" s="205"/>
      <c r="B11" s="205"/>
      <c r="C11" s="205"/>
      <c r="D11" s="205"/>
      <c r="E11" s="205"/>
      <c r="F11" s="205"/>
      <c r="G11" s="205"/>
      <c r="H11" s="205"/>
      <c r="I11" s="205"/>
      <c r="J11" s="205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5.25" customHeight="1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2"/>
      <c r="L16" s="31"/>
    </row>
    <row r="17" spans="1:16" ht="6" customHeight="1">
      <c r="A17" s="62"/>
      <c r="B17" s="62"/>
      <c r="C17" s="62"/>
      <c r="D17" s="62"/>
      <c r="E17" s="206"/>
      <c r="F17" s="62"/>
      <c r="G17" s="62"/>
      <c r="H17" s="8"/>
      <c r="I17" s="65"/>
      <c r="J17" s="66"/>
      <c r="K17" s="66"/>
      <c r="L17" s="62"/>
    </row>
    <row r="18" spans="1:16" ht="63">
      <c r="A18" s="10" t="s">
        <v>0</v>
      </c>
      <c r="B18" s="14" t="s">
        <v>9</v>
      </c>
      <c r="C18" s="14" t="s">
        <v>10</v>
      </c>
      <c r="D18" s="14" t="s">
        <v>11</v>
      </c>
      <c r="E18" s="14" t="s">
        <v>1</v>
      </c>
      <c r="F18" s="14" t="s">
        <v>12</v>
      </c>
      <c r="G18" s="14" t="s">
        <v>2</v>
      </c>
      <c r="H18" s="2" t="s">
        <v>7</v>
      </c>
      <c r="I18" s="2" t="s">
        <v>186</v>
      </c>
      <c r="J18" s="2" t="s">
        <v>696</v>
      </c>
      <c r="K18" s="2" t="s">
        <v>185</v>
      </c>
      <c r="L18" s="10" t="s">
        <v>3</v>
      </c>
    </row>
    <row r="19" spans="1:16" ht="15.75">
      <c r="A19" s="10">
        <v>1</v>
      </c>
      <c r="B19" s="10">
        <v>2</v>
      </c>
      <c r="C19" s="10">
        <v>3</v>
      </c>
      <c r="D19" s="10">
        <v>4</v>
      </c>
      <c r="E19" s="10">
        <v>5</v>
      </c>
      <c r="F19" s="10">
        <v>6</v>
      </c>
      <c r="G19" s="10">
        <v>7</v>
      </c>
      <c r="H19" s="10">
        <v>8</v>
      </c>
      <c r="I19" s="10">
        <v>9</v>
      </c>
      <c r="J19" s="10">
        <v>10</v>
      </c>
      <c r="K19" s="10">
        <v>11</v>
      </c>
      <c r="L19" s="10">
        <v>12</v>
      </c>
    </row>
    <row r="20" spans="1:16" ht="29.1" customHeight="1">
      <c r="A20" s="1">
        <v>1</v>
      </c>
      <c r="B20" s="221" t="s">
        <v>2449</v>
      </c>
      <c r="C20" s="221">
        <v>10012572</v>
      </c>
      <c r="D20" s="222" t="s">
        <v>74</v>
      </c>
      <c r="E20" s="223" t="s">
        <v>2450</v>
      </c>
      <c r="F20" s="221" t="s">
        <v>695</v>
      </c>
      <c r="G20" s="259">
        <v>0.88700000000000001</v>
      </c>
      <c r="H20" s="237">
        <v>17601</v>
      </c>
      <c r="I20" s="237">
        <v>15612.09</v>
      </c>
      <c r="J20" s="238">
        <f>ROUND(I20*0.2,2)</f>
        <v>3122.42</v>
      </c>
      <c r="K20" s="238">
        <f>I20+J20</f>
        <v>18734.510000000002</v>
      </c>
      <c r="L20" s="227" t="s">
        <v>8</v>
      </c>
      <c r="M20" s="77"/>
      <c r="N20" s="77"/>
      <c r="O20" s="77"/>
      <c r="P20" s="77"/>
    </row>
    <row r="21" spans="1:16" ht="29.1" customHeight="1">
      <c r="A21" s="1">
        <v>2</v>
      </c>
      <c r="B21" s="228" t="s">
        <v>2451</v>
      </c>
      <c r="C21" s="228">
        <v>10011244</v>
      </c>
      <c r="D21" s="228" t="s">
        <v>74</v>
      </c>
      <c r="E21" s="229" t="s">
        <v>2452</v>
      </c>
      <c r="F21" s="228" t="s">
        <v>695</v>
      </c>
      <c r="G21" s="265">
        <v>0.105</v>
      </c>
      <c r="H21" s="239">
        <v>294978</v>
      </c>
      <c r="I21" s="237">
        <v>30972.69</v>
      </c>
      <c r="J21" s="238">
        <f t="shared" ref="J21:J84" si="0">ROUND(I21*0.2,2)</f>
        <v>6194.54</v>
      </c>
      <c r="K21" s="238">
        <f t="shared" ref="K21:K84" si="1">I21+J21</f>
        <v>37167.229999999996</v>
      </c>
      <c r="L21" s="227" t="s">
        <v>8</v>
      </c>
    </row>
    <row r="22" spans="1:16" ht="29.1" customHeight="1">
      <c r="A22" s="1">
        <v>3</v>
      </c>
      <c r="B22" s="228" t="s">
        <v>2453</v>
      </c>
      <c r="C22" s="228">
        <v>10011314</v>
      </c>
      <c r="D22" s="228" t="s">
        <v>74</v>
      </c>
      <c r="E22" s="229" t="s">
        <v>2456</v>
      </c>
      <c r="F22" s="228" t="s">
        <v>695</v>
      </c>
      <c r="G22" s="265">
        <v>13.683999999999999</v>
      </c>
      <c r="H22" s="239">
        <v>111292</v>
      </c>
      <c r="I22" s="237">
        <v>1522919.73</v>
      </c>
      <c r="J22" s="238">
        <f t="shared" si="0"/>
        <v>304583.95</v>
      </c>
      <c r="K22" s="238">
        <f t="shared" si="1"/>
        <v>1827503.68</v>
      </c>
      <c r="L22" s="227" t="s">
        <v>8</v>
      </c>
      <c r="M22" s="77"/>
      <c r="N22" s="77"/>
      <c r="O22" s="77"/>
      <c r="P22" s="77"/>
    </row>
    <row r="23" spans="1:16" ht="29.1" customHeight="1">
      <c r="A23" s="1">
        <v>4</v>
      </c>
      <c r="B23" s="228" t="s">
        <v>2454</v>
      </c>
      <c r="C23" s="228">
        <v>10011314</v>
      </c>
      <c r="D23" s="228" t="s">
        <v>74</v>
      </c>
      <c r="E23" s="229" t="s">
        <v>2456</v>
      </c>
      <c r="F23" s="228" t="s">
        <v>695</v>
      </c>
      <c r="G23" s="265">
        <v>4.7E-2</v>
      </c>
      <c r="H23" s="239">
        <v>111292</v>
      </c>
      <c r="I23" s="237">
        <v>5230.72</v>
      </c>
      <c r="J23" s="238">
        <f t="shared" si="0"/>
        <v>1046.1400000000001</v>
      </c>
      <c r="K23" s="238">
        <f t="shared" si="1"/>
        <v>6276.8600000000006</v>
      </c>
      <c r="L23" s="227" t="s">
        <v>8</v>
      </c>
    </row>
    <row r="24" spans="1:16" ht="29.1" customHeight="1">
      <c r="A24" s="1">
        <v>5</v>
      </c>
      <c r="B24" s="228" t="s">
        <v>2455</v>
      </c>
      <c r="C24" s="228">
        <v>10011314</v>
      </c>
      <c r="D24" s="228" t="s">
        <v>74</v>
      </c>
      <c r="E24" s="229" t="s">
        <v>2456</v>
      </c>
      <c r="F24" s="228" t="s">
        <v>695</v>
      </c>
      <c r="G24" s="265">
        <v>0.01</v>
      </c>
      <c r="H24" s="239">
        <v>111292</v>
      </c>
      <c r="I24" s="237">
        <v>1112.92</v>
      </c>
      <c r="J24" s="238">
        <f t="shared" si="0"/>
        <v>222.58</v>
      </c>
      <c r="K24" s="238">
        <f t="shared" si="1"/>
        <v>1335.5</v>
      </c>
      <c r="L24" s="227" t="s">
        <v>8</v>
      </c>
      <c r="M24" s="77"/>
      <c r="N24" s="77"/>
      <c r="O24" s="77"/>
      <c r="P24" s="77"/>
    </row>
    <row r="25" spans="1:16" ht="29.1" customHeight="1">
      <c r="A25" s="1">
        <v>6</v>
      </c>
      <c r="B25" s="228" t="s">
        <v>2457</v>
      </c>
      <c r="C25" s="228">
        <v>10011439</v>
      </c>
      <c r="D25" s="228" t="s">
        <v>74</v>
      </c>
      <c r="E25" s="229" t="s">
        <v>2459</v>
      </c>
      <c r="F25" s="228" t="s">
        <v>695</v>
      </c>
      <c r="G25" s="265">
        <v>7.0000000000000007E-2</v>
      </c>
      <c r="H25" s="239">
        <v>86931</v>
      </c>
      <c r="I25" s="237">
        <v>6085.17</v>
      </c>
      <c r="J25" s="238">
        <f t="shared" si="0"/>
        <v>1217.03</v>
      </c>
      <c r="K25" s="238">
        <f t="shared" si="1"/>
        <v>7302.2</v>
      </c>
      <c r="L25" s="227" t="s">
        <v>8</v>
      </c>
    </row>
    <row r="26" spans="1:16" ht="29.1" customHeight="1">
      <c r="A26" s="1">
        <v>7</v>
      </c>
      <c r="B26" s="228" t="s">
        <v>2458</v>
      </c>
      <c r="C26" s="228">
        <v>10011439</v>
      </c>
      <c r="D26" s="228" t="s">
        <v>74</v>
      </c>
      <c r="E26" s="229" t="s">
        <v>2459</v>
      </c>
      <c r="F26" s="228" t="s">
        <v>695</v>
      </c>
      <c r="G26" s="265">
        <v>0.98</v>
      </c>
      <c r="H26" s="239">
        <v>86931</v>
      </c>
      <c r="I26" s="237">
        <v>85192.38</v>
      </c>
      <c r="J26" s="238">
        <f t="shared" si="0"/>
        <v>17038.48</v>
      </c>
      <c r="K26" s="238">
        <f t="shared" si="1"/>
        <v>102230.86</v>
      </c>
      <c r="L26" s="227" t="s">
        <v>8</v>
      </c>
      <c r="M26" s="77"/>
      <c r="N26" s="77"/>
      <c r="O26" s="77"/>
      <c r="P26" s="77"/>
    </row>
    <row r="27" spans="1:16" ht="29.1" customHeight="1">
      <c r="A27" s="1">
        <v>8</v>
      </c>
      <c r="B27" s="228" t="s">
        <v>2460</v>
      </c>
      <c r="C27" s="228">
        <v>10011450</v>
      </c>
      <c r="D27" s="228" t="s">
        <v>74</v>
      </c>
      <c r="E27" s="229" t="s">
        <v>2465</v>
      </c>
      <c r="F27" s="228" t="s">
        <v>695</v>
      </c>
      <c r="G27" s="265">
        <v>0.01</v>
      </c>
      <c r="H27" s="239">
        <v>474557</v>
      </c>
      <c r="I27" s="237">
        <v>4745.57</v>
      </c>
      <c r="J27" s="238">
        <f t="shared" si="0"/>
        <v>949.11</v>
      </c>
      <c r="K27" s="238">
        <f t="shared" si="1"/>
        <v>5694.6799999999994</v>
      </c>
      <c r="L27" s="227" t="s">
        <v>8</v>
      </c>
    </row>
    <row r="28" spans="1:16" ht="29.1" customHeight="1">
      <c r="A28" s="1">
        <v>9</v>
      </c>
      <c r="B28" s="228" t="s">
        <v>2461</v>
      </c>
      <c r="C28" s="228">
        <v>10011450</v>
      </c>
      <c r="D28" s="228" t="s">
        <v>74</v>
      </c>
      <c r="E28" s="229" t="s">
        <v>2465</v>
      </c>
      <c r="F28" s="228" t="s">
        <v>695</v>
      </c>
      <c r="G28" s="265">
        <v>2.9740000000000002</v>
      </c>
      <c r="H28" s="239">
        <v>474557</v>
      </c>
      <c r="I28" s="237">
        <v>1411332.52</v>
      </c>
      <c r="J28" s="238">
        <f t="shared" si="0"/>
        <v>282266.5</v>
      </c>
      <c r="K28" s="238">
        <f t="shared" si="1"/>
        <v>1693599.02</v>
      </c>
      <c r="L28" s="227" t="s">
        <v>8</v>
      </c>
    </row>
    <row r="29" spans="1:16" ht="29.1" customHeight="1">
      <c r="A29" s="1">
        <v>10</v>
      </c>
      <c r="B29" s="228" t="s">
        <v>2462</v>
      </c>
      <c r="C29" s="228">
        <v>10011450</v>
      </c>
      <c r="D29" s="228" t="s">
        <v>74</v>
      </c>
      <c r="E29" s="229" t="s">
        <v>2465</v>
      </c>
      <c r="F29" s="228" t="s">
        <v>695</v>
      </c>
      <c r="G29" s="265">
        <v>0.1</v>
      </c>
      <c r="H29" s="239">
        <v>474557</v>
      </c>
      <c r="I29" s="237">
        <v>47455.7</v>
      </c>
      <c r="J29" s="238">
        <f t="shared" si="0"/>
        <v>9491.14</v>
      </c>
      <c r="K29" s="238">
        <f t="shared" si="1"/>
        <v>56946.84</v>
      </c>
      <c r="L29" s="227" t="s">
        <v>8</v>
      </c>
      <c r="M29" s="77"/>
      <c r="N29" s="77"/>
      <c r="O29" s="77"/>
      <c r="P29" s="77"/>
    </row>
    <row r="30" spans="1:16" ht="29.1" customHeight="1">
      <c r="A30" s="1">
        <v>11</v>
      </c>
      <c r="B30" s="228" t="s">
        <v>2463</v>
      </c>
      <c r="C30" s="228">
        <v>10011455</v>
      </c>
      <c r="D30" s="228" t="s">
        <v>74</v>
      </c>
      <c r="E30" s="229" t="s">
        <v>2466</v>
      </c>
      <c r="F30" s="228" t="s">
        <v>695</v>
      </c>
      <c r="G30" s="265">
        <v>3.3000000000000002E-2</v>
      </c>
      <c r="H30" s="239">
        <v>228576</v>
      </c>
      <c r="I30" s="237">
        <v>7543.01</v>
      </c>
      <c r="J30" s="238">
        <f t="shared" si="0"/>
        <v>1508.6</v>
      </c>
      <c r="K30" s="238">
        <f t="shared" si="1"/>
        <v>9051.61</v>
      </c>
      <c r="L30" s="227" t="s">
        <v>8</v>
      </c>
      <c r="M30" s="77"/>
      <c r="N30" s="77"/>
      <c r="O30" s="77"/>
      <c r="P30" s="77"/>
    </row>
    <row r="31" spans="1:16" ht="29.1" customHeight="1">
      <c r="A31" s="1">
        <v>12</v>
      </c>
      <c r="B31" s="228" t="s">
        <v>2464</v>
      </c>
      <c r="C31" s="228">
        <v>10011455</v>
      </c>
      <c r="D31" s="228" t="s">
        <v>74</v>
      </c>
      <c r="E31" s="229" t="s">
        <v>2466</v>
      </c>
      <c r="F31" s="228" t="s">
        <v>695</v>
      </c>
      <c r="G31" s="265">
        <v>0.05</v>
      </c>
      <c r="H31" s="239">
        <v>228576</v>
      </c>
      <c r="I31" s="237">
        <v>11428.8</v>
      </c>
      <c r="J31" s="238">
        <f t="shared" si="0"/>
        <v>2285.7600000000002</v>
      </c>
      <c r="K31" s="238">
        <f t="shared" si="1"/>
        <v>13714.56</v>
      </c>
      <c r="L31" s="227" t="s">
        <v>8</v>
      </c>
    </row>
    <row r="32" spans="1:16" ht="29.1" customHeight="1">
      <c r="A32" s="1">
        <v>13</v>
      </c>
      <c r="B32" s="228" t="s">
        <v>2467</v>
      </c>
      <c r="C32" s="228">
        <v>10012572</v>
      </c>
      <c r="D32" s="228" t="s">
        <v>74</v>
      </c>
      <c r="E32" s="229" t="s">
        <v>2450</v>
      </c>
      <c r="F32" s="228" t="s">
        <v>695</v>
      </c>
      <c r="G32" s="265">
        <v>0.2</v>
      </c>
      <c r="H32" s="239">
        <v>17601</v>
      </c>
      <c r="I32" s="237">
        <v>3520.2</v>
      </c>
      <c r="J32" s="238">
        <f t="shared" si="0"/>
        <v>704.04</v>
      </c>
      <c r="K32" s="238">
        <f t="shared" si="1"/>
        <v>4224.24</v>
      </c>
      <c r="L32" s="227" t="s">
        <v>8</v>
      </c>
    </row>
    <row r="33" spans="1:16" ht="29.1" customHeight="1">
      <c r="A33" s="1">
        <v>14</v>
      </c>
      <c r="B33" s="228" t="s">
        <v>2468</v>
      </c>
      <c r="C33" s="228">
        <v>10012653</v>
      </c>
      <c r="D33" s="228" t="s">
        <v>74</v>
      </c>
      <c r="E33" s="229" t="s">
        <v>2480</v>
      </c>
      <c r="F33" s="228" t="s">
        <v>695</v>
      </c>
      <c r="G33" s="265">
        <v>0.185</v>
      </c>
      <c r="H33" s="239">
        <v>30165</v>
      </c>
      <c r="I33" s="237">
        <v>5580.53</v>
      </c>
      <c r="J33" s="238">
        <f t="shared" si="0"/>
        <v>1116.1099999999999</v>
      </c>
      <c r="K33" s="238">
        <f t="shared" si="1"/>
        <v>6696.6399999999994</v>
      </c>
      <c r="L33" s="227" t="s">
        <v>8</v>
      </c>
    </row>
    <row r="34" spans="1:16" ht="29.1" customHeight="1">
      <c r="A34" s="1">
        <v>15</v>
      </c>
      <c r="B34" s="228" t="s">
        <v>2469</v>
      </c>
      <c r="C34" s="228">
        <v>10013210</v>
      </c>
      <c r="D34" s="228" t="s">
        <v>74</v>
      </c>
      <c r="E34" s="229" t="s">
        <v>2481</v>
      </c>
      <c r="F34" s="228" t="s">
        <v>695</v>
      </c>
      <c r="G34" s="265">
        <v>7.0000000000000007E-2</v>
      </c>
      <c r="H34" s="239">
        <v>50381</v>
      </c>
      <c r="I34" s="237">
        <v>3526.67</v>
      </c>
      <c r="J34" s="238">
        <f t="shared" si="0"/>
        <v>705.33</v>
      </c>
      <c r="K34" s="238">
        <f t="shared" si="1"/>
        <v>4232</v>
      </c>
      <c r="L34" s="227" t="s">
        <v>8</v>
      </c>
      <c r="M34" s="77"/>
      <c r="N34" s="77"/>
      <c r="O34" s="77"/>
      <c r="P34" s="77"/>
    </row>
    <row r="35" spans="1:16" ht="29.1" customHeight="1">
      <c r="A35" s="1">
        <v>16</v>
      </c>
      <c r="B35" s="228" t="s">
        <v>2470</v>
      </c>
      <c r="C35" s="228">
        <v>10013216</v>
      </c>
      <c r="D35" s="228" t="s">
        <v>74</v>
      </c>
      <c r="E35" s="229" t="s">
        <v>2482</v>
      </c>
      <c r="F35" s="228" t="s">
        <v>695</v>
      </c>
      <c r="G35" s="265">
        <v>0.52</v>
      </c>
      <c r="H35" s="239">
        <v>372636</v>
      </c>
      <c r="I35" s="237">
        <v>193770.72</v>
      </c>
      <c r="J35" s="238">
        <f t="shared" si="0"/>
        <v>38754.14</v>
      </c>
      <c r="K35" s="238">
        <f t="shared" si="1"/>
        <v>232524.86</v>
      </c>
      <c r="L35" s="227" t="s">
        <v>8</v>
      </c>
    </row>
    <row r="36" spans="1:16" ht="29.1" customHeight="1">
      <c r="A36" s="1">
        <v>17</v>
      </c>
      <c r="B36" s="228" t="s">
        <v>2471</v>
      </c>
      <c r="C36" s="228">
        <v>10013216</v>
      </c>
      <c r="D36" s="228" t="s">
        <v>74</v>
      </c>
      <c r="E36" s="229" t="s">
        <v>2482</v>
      </c>
      <c r="F36" s="228" t="s">
        <v>695</v>
      </c>
      <c r="G36" s="265">
        <v>0.52</v>
      </c>
      <c r="H36" s="239">
        <v>372636</v>
      </c>
      <c r="I36" s="237">
        <v>193770.72</v>
      </c>
      <c r="J36" s="238">
        <f t="shared" si="0"/>
        <v>38754.14</v>
      </c>
      <c r="K36" s="238">
        <f t="shared" si="1"/>
        <v>232524.86</v>
      </c>
      <c r="L36" s="227" t="s">
        <v>8</v>
      </c>
      <c r="M36" s="77"/>
      <c r="N36" s="77"/>
      <c r="O36" s="77"/>
      <c r="P36" s="77"/>
    </row>
    <row r="37" spans="1:16" ht="29.1" customHeight="1">
      <c r="A37" s="1">
        <v>18</v>
      </c>
      <c r="B37" s="228" t="s">
        <v>2472</v>
      </c>
      <c r="C37" s="228">
        <v>10013216</v>
      </c>
      <c r="D37" s="228" t="s">
        <v>74</v>
      </c>
      <c r="E37" s="229" t="s">
        <v>2482</v>
      </c>
      <c r="F37" s="228" t="s">
        <v>695</v>
      </c>
      <c r="G37" s="265">
        <v>2.5000000000000001E-2</v>
      </c>
      <c r="H37" s="239">
        <v>372636</v>
      </c>
      <c r="I37" s="237">
        <v>9315.9</v>
      </c>
      <c r="J37" s="238">
        <f t="shared" si="0"/>
        <v>1863.18</v>
      </c>
      <c r="K37" s="238">
        <f t="shared" si="1"/>
        <v>11179.08</v>
      </c>
      <c r="L37" s="227" t="s">
        <v>8</v>
      </c>
    </row>
    <row r="38" spans="1:16" ht="29.1" customHeight="1">
      <c r="A38" s="1">
        <v>19</v>
      </c>
      <c r="B38" s="228" t="s">
        <v>2473</v>
      </c>
      <c r="C38" s="228">
        <v>10013216</v>
      </c>
      <c r="D38" s="228" t="s">
        <v>74</v>
      </c>
      <c r="E38" s="229" t="s">
        <v>2482</v>
      </c>
      <c r="F38" s="228" t="s">
        <v>695</v>
      </c>
      <c r="G38" s="265">
        <v>9.0999999999999998E-2</v>
      </c>
      <c r="H38" s="239">
        <v>372636</v>
      </c>
      <c r="I38" s="237">
        <v>33909.879999999997</v>
      </c>
      <c r="J38" s="238">
        <f t="shared" si="0"/>
        <v>6781.98</v>
      </c>
      <c r="K38" s="238">
        <f t="shared" si="1"/>
        <v>40691.86</v>
      </c>
      <c r="L38" s="227" t="s">
        <v>8</v>
      </c>
      <c r="M38" s="77"/>
      <c r="N38" s="77"/>
      <c r="O38" s="77"/>
      <c r="P38" s="77"/>
    </row>
    <row r="39" spans="1:16" ht="29.1" customHeight="1">
      <c r="A39" s="1">
        <v>20</v>
      </c>
      <c r="B39" s="228" t="s">
        <v>2474</v>
      </c>
      <c r="C39" s="228">
        <v>10013324</v>
      </c>
      <c r="D39" s="228" t="s">
        <v>74</v>
      </c>
      <c r="E39" s="229" t="s">
        <v>2483</v>
      </c>
      <c r="F39" s="228" t="s">
        <v>695</v>
      </c>
      <c r="G39" s="265">
        <v>1.9E-2</v>
      </c>
      <c r="H39" s="239">
        <v>949681</v>
      </c>
      <c r="I39" s="237">
        <v>18043.939999999999</v>
      </c>
      <c r="J39" s="238">
        <f t="shared" si="0"/>
        <v>3608.79</v>
      </c>
      <c r="K39" s="238">
        <f t="shared" si="1"/>
        <v>21652.73</v>
      </c>
      <c r="L39" s="227" t="s">
        <v>8</v>
      </c>
    </row>
    <row r="40" spans="1:16" ht="29.1" customHeight="1">
      <c r="A40" s="1">
        <v>21</v>
      </c>
      <c r="B40" s="228" t="s">
        <v>2475</v>
      </c>
      <c r="C40" s="228">
        <v>10013343</v>
      </c>
      <c r="D40" s="228" t="s">
        <v>74</v>
      </c>
      <c r="E40" s="229" t="s">
        <v>127</v>
      </c>
      <c r="F40" s="228" t="s">
        <v>695</v>
      </c>
      <c r="G40" s="265">
        <v>0.125</v>
      </c>
      <c r="H40" s="239">
        <v>267447</v>
      </c>
      <c r="I40" s="237">
        <v>33430.879999999997</v>
      </c>
      <c r="J40" s="238">
        <f t="shared" si="0"/>
        <v>6686.18</v>
      </c>
      <c r="K40" s="238">
        <f t="shared" si="1"/>
        <v>40117.06</v>
      </c>
      <c r="L40" s="227" t="s">
        <v>8</v>
      </c>
      <c r="M40" s="77"/>
      <c r="N40" s="77"/>
      <c r="O40" s="77"/>
      <c r="P40" s="77"/>
    </row>
    <row r="41" spans="1:16" ht="29.1" customHeight="1">
      <c r="A41" s="1">
        <v>22</v>
      </c>
      <c r="B41" s="228" t="s">
        <v>2476</v>
      </c>
      <c r="C41" s="228">
        <v>10013343</v>
      </c>
      <c r="D41" s="228" t="s">
        <v>74</v>
      </c>
      <c r="E41" s="229" t="s">
        <v>127</v>
      </c>
      <c r="F41" s="228" t="s">
        <v>695</v>
      </c>
      <c r="G41" s="265">
        <v>0.68</v>
      </c>
      <c r="H41" s="239">
        <v>267447</v>
      </c>
      <c r="I41" s="237">
        <v>181863.96</v>
      </c>
      <c r="J41" s="238">
        <f t="shared" si="0"/>
        <v>36372.79</v>
      </c>
      <c r="K41" s="238">
        <f t="shared" si="1"/>
        <v>218236.75</v>
      </c>
      <c r="L41" s="227" t="s">
        <v>8</v>
      </c>
    </row>
    <row r="42" spans="1:16" ht="29.1" customHeight="1">
      <c r="A42" s="1">
        <v>23</v>
      </c>
      <c r="B42" s="228" t="s">
        <v>2477</v>
      </c>
      <c r="C42" s="228">
        <v>10013346</v>
      </c>
      <c r="D42" s="228" t="s">
        <v>74</v>
      </c>
      <c r="E42" s="229" t="s">
        <v>2484</v>
      </c>
      <c r="F42" s="228" t="s">
        <v>695</v>
      </c>
      <c r="G42" s="265">
        <v>0.82</v>
      </c>
      <c r="H42" s="239">
        <v>100565</v>
      </c>
      <c r="I42" s="237">
        <v>82463.3</v>
      </c>
      <c r="J42" s="238">
        <f t="shared" si="0"/>
        <v>16492.66</v>
      </c>
      <c r="K42" s="238">
        <f t="shared" si="1"/>
        <v>98955.96</v>
      </c>
      <c r="L42" s="227" t="s">
        <v>8</v>
      </c>
      <c r="M42" s="77"/>
      <c r="N42" s="77"/>
      <c r="O42" s="77"/>
      <c r="P42" s="77"/>
    </row>
    <row r="43" spans="1:16" ht="29.1" customHeight="1">
      <c r="A43" s="1">
        <v>24</v>
      </c>
      <c r="B43" s="228" t="s">
        <v>2478</v>
      </c>
      <c r="C43" s="228">
        <v>10013346</v>
      </c>
      <c r="D43" s="228" t="s">
        <v>74</v>
      </c>
      <c r="E43" s="229" t="s">
        <v>2484</v>
      </c>
      <c r="F43" s="228" t="s">
        <v>695</v>
      </c>
      <c r="G43" s="265">
        <v>0.13</v>
      </c>
      <c r="H43" s="239">
        <v>100565</v>
      </c>
      <c r="I43" s="237">
        <v>13073.45</v>
      </c>
      <c r="J43" s="238">
        <f t="shared" si="0"/>
        <v>2614.69</v>
      </c>
      <c r="K43" s="238">
        <f t="shared" si="1"/>
        <v>15688.140000000001</v>
      </c>
      <c r="L43" s="227" t="s">
        <v>8</v>
      </c>
    </row>
    <row r="44" spans="1:16" ht="29.1" customHeight="1">
      <c r="A44" s="1">
        <v>25</v>
      </c>
      <c r="B44" s="228" t="s">
        <v>2479</v>
      </c>
      <c r="C44" s="228">
        <v>10013346</v>
      </c>
      <c r="D44" s="228" t="s">
        <v>74</v>
      </c>
      <c r="E44" s="229" t="s">
        <v>2484</v>
      </c>
      <c r="F44" s="228" t="s">
        <v>695</v>
      </c>
      <c r="G44" s="265">
        <v>0.02</v>
      </c>
      <c r="H44" s="239">
        <v>100565</v>
      </c>
      <c r="I44" s="237">
        <v>2011.3</v>
      </c>
      <c r="J44" s="238">
        <f t="shared" si="0"/>
        <v>402.26</v>
      </c>
      <c r="K44" s="238">
        <f t="shared" si="1"/>
        <v>2413.56</v>
      </c>
      <c r="L44" s="227" t="s">
        <v>8</v>
      </c>
      <c r="M44" s="77"/>
      <c r="N44" s="77"/>
      <c r="O44" s="77"/>
      <c r="P44" s="77"/>
    </row>
    <row r="45" spans="1:16" ht="29.1" customHeight="1">
      <c r="A45" s="1">
        <v>26</v>
      </c>
      <c r="B45" s="228" t="s">
        <v>2485</v>
      </c>
      <c r="C45" s="228">
        <v>10013374</v>
      </c>
      <c r="D45" s="228" t="s">
        <v>74</v>
      </c>
      <c r="E45" s="229" t="s">
        <v>2486</v>
      </c>
      <c r="F45" s="228" t="s">
        <v>695</v>
      </c>
      <c r="G45" s="265">
        <v>5.7000000000000002E-2</v>
      </c>
      <c r="H45" s="239">
        <v>693346</v>
      </c>
      <c r="I45" s="237">
        <v>39520.720000000001</v>
      </c>
      <c r="J45" s="238">
        <f t="shared" si="0"/>
        <v>7904.14</v>
      </c>
      <c r="K45" s="238">
        <f t="shared" si="1"/>
        <v>47424.86</v>
      </c>
      <c r="L45" s="227" t="s">
        <v>8</v>
      </c>
      <c r="M45" s="77"/>
      <c r="N45" s="77"/>
      <c r="O45" s="77"/>
      <c r="P45" s="77"/>
    </row>
    <row r="46" spans="1:16" ht="29.1" customHeight="1">
      <c r="A46" s="1">
        <v>27</v>
      </c>
      <c r="B46" s="228" t="s">
        <v>2487</v>
      </c>
      <c r="C46" s="228">
        <v>10013644</v>
      </c>
      <c r="D46" s="228" t="s">
        <v>74</v>
      </c>
      <c r="E46" s="229" t="s">
        <v>2488</v>
      </c>
      <c r="F46" s="228" t="s">
        <v>695</v>
      </c>
      <c r="G46" s="265">
        <v>0.23</v>
      </c>
      <c r="H46" s="239">
        <v>487275</v>
      </c>
      <c r="I46" s="237">
        <v>112073.25</v>
      </c>
      <c r="J46" s="238">
        <f t="shared" si="0"/>
        <v>22414.65</v>
      </c>
      <c r="K46" s="238">
        <f t="shared" si="1"/>
        <v>134487.9</v>
      </c>
      <c r="L46" s="227" t="s">
        <v>8</v>
      </c>
    </row>
    <row r="47" spans="1:16" ht="29.1" customHeight="1">
      <c r="A47" s="1">
        <v>28</v>
      </c>
      <c r="B47" s="228" t="s">
        <v>2489</v>
      </c>
      <c r="C47" s="228">
        <v>10013795</v>
      </c>
      <c r="D47" s="228" t="s">
        <v>74</v>
      </c>
      <c r="E47" s="229" t="s">
        <v>2494</v>
      </c>
      <c r="F47" s="228" t="s">
        <v>695</v>
      </c>
      <c r="G47" s="265">
        <v>5.8000000000000003E-2</v>
      </c>
      <c r="H47" s="239">
        <v>51813</v>
      </c>
      <c r="I47" s="237">
        <v>3005.15</v>
      </c>
      <c r="J47" s="238">
        <f t="shared" si="0"/>
        <v>601.03</v>
      </c>
      <c r="K47" s="238">
        <f t="shared" si="1"/>
        <v>3606.1800000000003</v>
      </c>
      <c r="L47" s="227" t="s">
        <v>8</v>
      </c>
    </row>
    <row r="48" spans="1:16" ht="29.1" customHeight="1">
      <c r="A48" s="1">
        <v>29</v>
      </c>
      <c r="B48" s="228" t="s">
        <v>2490</v>
      </c>
      <c r="C48" s="228">
        <v>10013795</v>
      </c>
      <c r="D48" s="228" t="s">
        <v>74</v>
      </c>
      <c r="E48" s="229" t="s">
        <v>2494</v>
      </c>
      <c r="F48" s="228" t="s">
        <v>695</v>
      </c>
      <c r="G48" s="265">
        <v>3.7999999999999999E-2</v>
      </c>
      <c r="H48" s="239">
        <v>51813</v>
      </c>
      <c r="I48" s="237">
        <v>1968.89</v>
      </c>
      <c r="J48" s="238">
        <f t="shared" si="0"/>
        <v>393.78</v>
      </c>
      <c r="K48" s="238">
        <f t="shared" si="1"/>
        <v>2362.67</v>
      </c>
      <c r="L48" s="227" t="s">
        <v>8</v>
      </c>
      <c r="M48" s="77"/>
      <c r="N48" s="77"/>
      <c r="O48" s="77"/>
      <c r="P48" s="77"/>
    </row>
    <row r="49" spans="1:16" ht="29.1" customHeight="1">
      <c r="A49" s="1">
        <v>30</v>
      </c>
      <c r="B49" s="228" t="s">
        <v>2491</v>
      </c>
      <c r="C49" s="228">
        <v>10013798</v>
      </c>
      <c r="D49" s="228" t="s">
        <v>74</v>
      </c>
      <c r="E49" s="229" t="s">
        <v>88</v>
      </c>
      <c r="F49" s="228" t="s">
        <v>695</v>
      </c>
      <c r="G49" s="265">
        <v>0.14799999999999999</v>
      </c>
      <c r="H49" s="239">
        <v>64260</v>
      </c>
      <c r="I49" s="237">
        <v>9510.48</v>
      </c>
      <c r="J49" s="238">
        <f t="shared" si="0"/>
        <v>1902.1</v>
      </c>
      <c r="K49" s="238">
        <f t="shared" si="1"/>
        <v>11412.58</v>
      </c>
      <c r="L49" s="227" t="s">
        <v>8</v>
      </c>
      <c r="M49" s="77"/>
      <c r="N49" s="77"/>
      <c r="O49" s="77"/>
      <c r="P49" s="77"/>
    </row>
    <row r="50" spans="1:16" ht="29.1" customHeight="1">
      <c r="A50" s="1">
        <v>31</v>
      </c>
      <c r="B50" s="228" t="s">
        <v>2492</v>
      </c>
      <c r="C50" s="228">
        <v>10013798</v>
      </c>
      <c r="D50" s="228" t="s">
        <v>74</v>
      </c>
      <c r="E50" s="229" t="s">
        <v>88</v>
      </c>
      <c r="F50" s="228" t="s">
        <v>695</v>
      </c>
      <c r="G50" s="265">
        <v>2.5000000000000001E-2</v>
      </c>
      <c r="H50" s="239">
        <v>64260</v>
      </c>
      <c r="I50" s="237">
        <v>1606.5</v>
      </c>
      <c r="J50" s="238">
        <f t="shared" si="0"/>
        <v>321.3</v>
      </c>
      <c r="K50" s="238">
        <f t="shared" si="1"/>
        <v>1927.8</v>
      </c>
      <c r="L50" s="227" t="s">
        <v>8</v>
      </c>
    </row>
    <row r="51" spans="1:16" ht="29.1" customHeight="1">
      <c r="A51" s="1">
        <v>32</v>
      </c>
      <c r="B51" s="228" t="s">
        <v>2493</v>
      </c>
      <c r="C51" s="228">
        <v>10013801</v>
      </c>
      <c r="D51" s="228" t="s">
        <v>74</v>
      </c>
      <c r="E51" s="229" t="s">
        <v>2495</v>
      </c>
      <c r="F51" s="228" t="s">
        <v>695</v>
      </c>
      <c r="G51" s="265">
        <v>0.05</v>
      </c>
      <c r="H51" s="239">
        <v>66365</v>
      </c>
      <c r="I51" s="237">
        <v>3318.25</v>
      </c>
      <c r="J51" s="238">
        <f t="shared" si="0"/>
        <v>663.65</v>
      </c>
      <c r="K51" s="238">
        <f t="shared" si="1"/>
        <v>3981.9</v>
      </c>
      <c r="L51" s="227" t="s">
        <v>8</v>
      </c>
    </row>
    <row r="52" spans="1:16" ht="29.1" customHeight="1">
      <c r="A52" s="1">
        <v>33</v>
      </c>
      <c r="B52" s="228" t="s">
        <v>2496</v>
      </c>
      <c r="C52" s="228">
        <v>10067037</v>
      </c>
      <c r="D52" s="228" t="s">
        <v>74</v>
      </c>
      <c r="E52" s="229" t="s">
        <v>2498</v>
      </c>
      <c r="F52" s="228" t="s">
        <v>695</v>
      </c>
      <c r="G52" s="265">
        <v>1.6E-2</v>
      </c>
      <c r="H52" s="239">
        <v>452691</v>
      </c>
      <c r="I52" s="237">
        <v>7243.06</v>
      </c>
      <c r="J52" s="238">
        <f t="shared" si="0"/>
        <v>1448.61</v>
      </c>
      <c r="K52" s="238">
        <f t="shared" si="1"/>
        <v>8691.67</v>
      </c>
      <c r="L52" s="227" t="s">
        <v>8</v>
      </c>
    </row>
    <row r="53" spans="1:16" ht="29.1" customHeight="1">
      <c r="A53" s="1">
        <v>34</v>
      </c>
      <c r="B53" s="228" t="s">
        <v>2497</v>
      </c>
      <c r="C53" s="228">
        <v>20004379</v>
      </c>
      <c r="D53" s="228" t="s">
        <v>74</v>
      </c>
      <c r="E53" s="229" t="s">
        <v>2499</v>
      </c>
      <c r="F53" s="228" t="s">
        <v>695</v>
      </c>
      <c r="G53" s="265">
        <v>0.04</v>
      </c>
      <c r="H53" s="239">
        <v>34237</v>
      </c>
      <c r="I53" s="237">
        <v>1369.48</v>
      </c>
      <c r="J53" s="238">
        <f t="shared" si="0"/>
        <v>273.89999999999998</v>
      </c>
      <c r="K53" s="238">
        <f t="shared" si="1"/>
        <v>1643.38</v>
      </c>
      <c r="L53" s="227" t="s">
        <v>8</v>
      </c>
      <c r="M53" s="77"/>
      <c r="N53" s="77"/>
      <c r="O53" s="77"/>
      <c r="P53" s="77"/>
    </row>
    <row r="54" spans="1:16" ht="29.1" customHeight="1">
      <c r="A54" s="1">
        <v>35</v>
      </c>
      <c r="B54" s="228" t="s">
        <v>2500</v>
      </c>
      <c r="C54" s="228">
        <v>10011606</v>
      </c>
      <c r="D54" s="228" t="s">
        <v>74</v>
      </c>
      <c r="E54" s="229" t="s">
        <v>2501</v>
      </c>
      <c r="F54" s="228" t="s">
        <v>695</v>
      </c>
      <c r="G54" s="265">
        <v>0.16</v>
      </c>
      <c r="H54" s="239">
        <v>596399</v>
      </c>
      <c r="I54" s="237">
        <v>95423.84</v>
      </c>
      <c r="J54" s="238">
        <f t="shared" si="0"/>
        <v>19084.77</v>
      </c>
      <c r="K54" s="238">
        <f t="shared" si="1"/>
        <v>114508.61</v>
      </c>
      <c r="L54" s="227" t="s">
        <v>8</v>
      </c>
    </row>
    <row r="55" spans="1:16" ht="29.1" customHeight="1">
      <c r="A55" s="1">
        <v>36</v>
      </c>
      <c r="B55" s="228" t="s">
        <v>2502</v>
      </c>
      <c r="C55" s="228">
        <v>10012070</v>
      </c>
      <c r="D55" s="228" t="s">
        <v>74</v>
      </c>
      <c r="E55" s="229" t="s">
        <v>2504</v>
      </c>
      <c r="F55" s="228" t="s">
        <v>695</v>
      </c>
      <c r="G55" s="265">
        <v>0.13500000000000001</v>
      </c>
      <c r="H55" s="239">
        <v>84339</v>
      </c>
      <c r="I55" s="237">
        <v>11385.77</v>
      </c>
      <c r="J55" s="238">
        <f t="shared" si="0"/>
        <v>2277.15</v>
      </c>
      <c r="K55" s="238">
        <f t="shared" si="1"/>
        <v>13662.92</v>
      </c>
      <c r="L55" s="227" t="s">
        <v>8</v>
      </c>
      <c r="M55" s="77"/>
      <c r="N55" s="77"/>
      <c r="O55" s="77"/>
      <c r="P55" s="77"/>
    </row>
    <row r="56" spans="1:16" ht="29.1" customHeight="1">
      <c r="A56" s="1">
        <v>37</v>
      </c>
      <c r="B56" s="228" t="s">
        <v>2503</v>
      </c>
      <c r="C56" s="228">
        <v>10012070</v>
      </c>
      <c r="D56" s="228" t="s">
        <v>74</v>
      </c>
      <c r="E56" s="229" t="s">
        <v>2504</v>
      </c>
      <c r="F56" s="228" t="s">
        <v>695</v>
      </c>
      <c r="G56" s="265">
        <v>0.19</v>
      </c>
      <c r="H56" s="239">
        <v>84339</v>
      </c>
      <c r="I56" s="237">
        <v>16024.41</v>
      </c>
      <c r="J56" s="238">
        <f t="shared" si="0"/>
        <v>3204.88</v>
      </c>
      <c r="K56" s="238">
        <f t="shared" si="1"/>
        <v>19229.29</v>
      </c>
      <c r="L56" s="227" t="s">
        <v>8</v>
      </c>
    </row>
    <row r="57" spans="1:16" ht="29.1" customHeight="1">
      <c r="A57" s="1">
        <v>38</v>
      </c>
      <c r="B57" s="228" t="s">
        <v>2505</v>
      </c>
      <c r="C57" s="228">
        <v>10012243</v>
      </c>
      <c r="D57" s="228" t="s">
        <v>74</v>
      </c>
      <c r="E57" s="229" t="s">
        <v>2513</v>
      </c>
      <c r="F57" s="228" t="s">
        <v>695</v>
      </c>
      <c r="G57" s="265">
        <v>0.16</v>
      </c>
      <c r="H57" s="239">
        <v>376044</v>
      </c>
      <c r="I57" s="237">
        <v>60167.040000000001</v>
      </c>
      <c r="J57" s="238">
        <f t="shared" si="0"/>
        <v>12033.41</v>
      </c>
      <c r="K57" s="238">
        <f t="shared" si="1"/>
        <v>72200.45</v>
      </c>
      <c r="L57" s="227" t="s">
        <v>8</v>
      </c>
      <c r="M57" s="77"/>
      <c r="N57" s="77"/>
      <c r="O57" s="77"/>
      <c r="P57" s="77"/>
    </row>
    <row r="58" spans="1:16" ht="29.1" customHeight="1">
      <c r="A58" s="1">
        <v>39</v>
      </c>
      <c r="B58" s="228" t="s">
        <v>2506</v>
      </c>
      <c r="C58" s="228">
        <v>10012243</v>
      </c>
      <c r="D58" s="228" t="s">
        <v>74</v>
      </c>
      <c r="E58" s="229" t="s">
        <v>2513</v>
      </c>
      <c r="F58" s="228" t="s">
        <v>695</v>
      </c>
      <c r="G58" s="265">
        <v>0.03</v>
      </c>
      <c r="H58" s="239">
        <v>376044</v>
      </c>
      <c r="I58" s="237">
        <v>11281.32</v>
      </c>
      <c r="J58" s="238">
        <f t="shared" si="0"/>
        <v>2256.2600000000002</v>
      </c>
      <c r="K58" s="238">
        <f t="shared" si="1"/>
        <v>13537.58</v>
      </c>
      <c r="L58" s="227" t="s">
        <v>8</v>
      </c>
    </row>
    <row r="59" spans="1:16" ht="29.1" customHeight="1">
      <c r="A59" s="1">
        <v>40</v>
      </c>
      <c r="B59" s="228" t="s">
        <v>2507</v>
      </c>
      <c r="C59" s="228">
        <v>10012268</v>
      </c>
      <c r="D59" s="228" t="s">
        <v>74</v>
      </c>
      <c r="E59" s="229" t="s">
        <v>2514</v>
      </c>
      <c r="F59" s="228" t="s">
        <v>695</v>
      </c>
      <c r="G59" s="265">
        <v>0.02</v>
      </c>
      <c r="H59" s="239">
        <v>318728</v>
      </c>
      <c r="I59" s="237">
        <v>6374.56</v>
      </c>
      <c r="J59" s="238">
        <f t="shared" si="0"/>
        <v>1274.9100000000001</v>
      </c>
      <c r="K59" s="238">
        <f t="shared" si="1"/>
        <v>7649.47</v>
      </c>
      <c r="L59" s="227" t="s">
        <v>8</v>
      </c>
      <c r="M59" s="77"/>
      <c r="N59" s="77"/>
      <c r="O59" s="77"/>
      <c r="P59" s="77"/>
    </row>
    <row r="60" spans="1:16" ht="29.1" customHeight="1">
      <c r="A60" s="1">
        <v>41</v>
      </c>
      <c r="B60" s="228" t="s">
        <v>2508</v>
      </c>
      <c r="C60" s="228">
        <v>10012268</v>
      </c>
      <c r="D60" s="228" t="s">
        <v>74</v>
      </c>
      <c r="E60" s="229" t="s">
        <v>2514</v>
      </c>
      <c r="F60" s="228" t="s">
        <v>695</v>
      </c>
      <c r="G60" s="265">
        <v>0.08</v>
      </c>
      <c r="H60" s="239">
        <v>318728</v>
      </c>
      <c r="I60" s="237">
        <v>25498.240000000002</v>
      </c>
      <c r="J60" s="238">
        <f t="shared" si="0"/>
        <v>5099.6499999999996</v>
      </c>
      <c r="K60" s="238">
        <f t="shared" si="1"/>
        <v>30597.89</v>
      </c>
      <c r="L60" s="227" t="s">
        <v>8</v>
      </c>
    </row>
    <row r="61" spans="1:16" ht="29.1" customHeight="1">
      <c r="A61" s="1">
        <v>42</v>
      </c>
      <c r="B61" s="228" t="s">
        <v>2509</v>
      </c>
      <c r="C61" s="228">
        <v>10012268</v>
      </c>
      <c r="D61" s="228" t="s">
        <v>74</v>
      </c>
      <c r="E61" s="229" t="s">
        <v>2514</v>
      </c>
      <c r="F61" s="228" t="s">
        <v>695</v>
      </c>
      <c r="G61" s="265">
        <v>0.04</v>
      </c>
      <c r="H61" s="239">
        <v>318728</v>
      </c>
      <c r="I61" s="237">
        <v>12749.12</v>
      </c>
      <c r="J61" s="238">
        <f t="shared" si="0"/>
        <v>2549.8200000000002</v>
      </c>
      <c r="K61" s="238">
        <f t="shared" si="1"/>
        <v>15298.94</v>
      </c>
      <c r="L61" s="227" t="s">
        <v>8</v>
      </c>
      <c r="M61" s="77"/>
      <c r="N61" s="77"/>
      <c r="O61" s="77"/>
      <c r="P61" s="77"/>
    </row>
    <row r="62" spans="1:16" ht="29.1" customHeight="1">
      <c r="A62" s="1">
        <v>43</v>
      </c>
      <c r="B62" s="228" t="s">
        <v>2510</v>
      </c>
      <c r="C62" s="228">
        <v>10012275</v>
      </c>
      <c r="D62" s="228" t="s">
        <v>74</v>
      </c>
      <c r="E62" s="229" t="s">
        <v>2515</v>
      </c>
      <c r="F62" s="228" t="s">
        <v>695</v>
      </c>
      <c r="G62" s="265">
        <v>0.75</v>
      </c>
      <c r="H62" s="239">
        <v>80058</v>
      </c>
      <c r="I62" s="237">
        <v>60043.5</v>
      </c>
      <c r="J62" s="238">
        <f t="shared" si="0"/>
        <v>12008.7</v>
      </c>
      <c r="K62" s="238">
        <f t="shared" si="1"/>
        <v>72052.2</v>
      </c>
      <c r="L62" s="227" t="s">
        <v>8</v>
      </c>
    </row>
    <row r="63" spans="1:16" ht="29.1" customHeight="1">
      <c r="A63" s="1">
        <v>44</v>
      </c>
      <c r="B63" s="228" t="s">
        <v>2511</v>
      </c>
      <c r="C63" s="228">
        <v>10012275</v>
      </c>
      <c r="D63" s="228" t="s">
        <v>74</v>
      </c>
      <c r="E63" s="229" t="s">
        <v>2515</v>
      </c>
      <c r="F63" s="228" t="s">
        <v>695</v>
      </c>
      <c r="G63" s="265">
        <v>0.11799999999999999</v>
      </c>
      <c r="H63" s="239">
        <v>80058</v>
      </c>
      <c r="I63" s="237">
        <v>9446.84</v>
      </c>
      <c r="J63" s="238">
        <f t="shared" si="0"/>
        <v>1889.37</v>
      </c>
      <c r="K63" s="238">
        <f t="shared" si="1"/>
        <v>11336.21</v>
      </c>
      <c r="L63" s="227" t="s">
        <v>8</v>
      </c>
      <c r="M63" s="77"/>
      <c r="N63" s="77"/>
      <c r="O63" s="77"/>
      <c r="P63" s="77"/>
    </row>
    <row r="64" spans="1:16" ht="29.1" customHeight="1">
      <c r="A64" s="1">
        <v>45</v>
      </c>
      <c r="B64" s="228" t="s">
        <v>2512</v>
      </c>
      <c r="C64" s="228">
        <v>10012282</v>
      </c>
      <c r="D64" s="228" t="s">
        <v>74</v>
      </c>
      <c r="E64" s="229" t="s">
        <v>2516</v>
      </c>
      <c r="F64" s="228" t="s">
        <v>695</v>
      </c>
      <c r="G64" s="265">
        <v>0.62</v>
      </c>
      <c r="H64" s="239">
        <v>69982</v>
      </c>
      <c r="I64" s="237">
        <v>43388.84</v>
      </c>
      <c r="J64" s="238">
        <f t="shared" si="0"/>
        <v>8677.77</v>
      </c>
      <c r="K64" s="238">
        <f t="shared" si="1"/>
        <v>52066.61</v>
      </c>
      <c r="L64" s="227" t="s">
        <v>8</v>
      </c>
    </row>
    <row r="65" spans="1:16" ht="29.1" customHeight="1">
      <c r="A65" s="1">
        <v>46</v>
      </c>
      <c r="B65" s="228" t="s">
        <v>2517</v>
      </c>
      <c r="C65" s="228">
        <v>10012478</v>
      </c>
      <c r="D65" s="228" t="s">
        <v>74</v>
      </c>
      <c r="E65" s="229" t="s">
        <v>2524</v>
      </c>
      <c r="F65" s="228" t="s">
        <v>695</v>
      </c>
      <c r="G65" s="265">
        <v>7.0000000000000007E-2</v>
      </c>
      <c r="H65" s="239">
        <v>408332</v>
      </c>
      <c r="I65" s="237">
        <v>28583.24</v>
      </c>
      <c r="J65" s="238">
        <f t="shared" si="0"/>
        <v>5716.65</v>
      </c>
      <c r="K65" s="238">
        <f t="shared" si="1"/>
        <v>34299.89</v>
      </c>
      <c r="L65" s="227" t="s">
        <v>8</v>
      </c>
    </row>
    <row r="66" spans="1:16" ht="29.1" customHeight="1">
      <c r="A66" s="1">
        <v>47</v>
      </c>
      <c r="B66" s="228" t="s">
        <v>2518</v>
      </c>
      <c r="C66" s="228">
        <v>10012486</v>
      </c>
      <c r="D66" s="228" t="s">
        <v>74</v>
      </c>
      <c r="E66" s="229" t="s">
        <v>2525</v>
      </c>
      <c r="F66" s="228" t="s">
        <v>695</v>
      </c>
      <c r="G66" s="265">
        <v>0.17100000000000001</v>
      </c>
      <c r="H66" s="239">
        <v>647330</v>
      </c>
      <c r="I66" s="237">
        <v>110693.43</v>
      </c>
      <c r="J66" s="238">
        <f t="shared" si="0"/>
        <v>22138.69</v>
      </c>
      <c r="K66" s="238">
        <f t="shared" si="1"/>
        <v>132832.12</v>
      </c>
      <c r="L66" s="227" t="s">
        <v>8</v>
      </c>
      <c r="M66" s="77"/>
      <c r="N66" s="77"/>
      <c r="O66" s="77"/>
      <c r="P66" s="77"/>
    </row>
    <row r="67" spans="1:16" ht="29.1" customHeight="1">
      <c r="A67" s="1">
        <v>48</v>
      </c>
      <c r="B67" s="228" t="s">
        <v>2519</v>
      </c>
      <c r="C67" s="228">
        <v>10012712</v>
      </c>
      <c r="D67" s="228" t="s">
        <v>74</v>
      </c>
      <c r="E67" s="229" t="s">
        <v>2526</v>
      </c>
      <c r="F67" s="228" t="s">
        <v>695</v>
      </c>
      <c r="G67" s="265">
        <v>0.13</v>
      </c>
      <c r="H67" s="239">
        <v>763255</v>
      </c>
      <c r="I67" s="237">
        <v>99223.15</v>
      </c>
      <c r="J67" s="238">
        <f t="shared" si="0"/>
        <v>19844.63</v>
      </c>
      <c r="K67" s="238">
        <f t="shared" si="1"/>
        <v>119067.78</v>
      </c>
      <c r="L67" s="227" t="s">
        <v>8</v>
      </c>
      <c r="M67" s="77"/>
      <c r="N67" s="77"/>
      <c r="O67" s="77"/>
      <c r="P67" s="77"/>
    </row>
    <row r="68" spans="1:16" ht="29.1" customHeight="1">
      <c r="A68" s="1">
        <v>49</v>
      </c>
      <c r="B68" s="228" t="s">
        <v>2520</v>
      </c>
      <c r="C68" s="228">
        <v>10012752</v>
      </c>
      <c r="D68" s="228" t="s">
        <v>74</v>
      </c>
      <c r="E68" s="229" t="s">
        <v>2527</v>
      </c>
      <c r="F68" s="228" t="s">
        <v>695</v>
      </c>
      <c r="G68" s="265">
        <v>0.2</v>
      </c>
      <c r="H68" s="239">
        <v>42261</v>
      </c>
      <c r="I68" s="237">
        <v>8452.2000000000007</v>
      </c>
      <c r="J68" s="238">
        <f t="shared" si="0"/>
        <v>1690.44</v>
      </c>
      <c r="K68" s="238">
        <f t="shared" si="1"/>
        <v>10142.640000000001</v>
      </c>
      <c r="L68" s="227" t="s">
        <v>8</v>
      </c>
    </row>
    <row r="69" spans="1:16" ht="29.1" customHeight="1">
      <c r="A69" s="1">
        <v>50</v>
      </c>
      <c r="B69" s="228" t="s">
        <v>2521</v>
      </c>
      <c r="C69" s="228">
        <v>10012752</v>
      </c>
      <c r="D69" s="228" t="s">
        <v>74</v>
      </c>
      <c r="E69" s="229" t="s">
        <v>2527</v>
      </c>
      <c r="F69" s="228" t="s">
        <v>695</v>
      </c>
      <c r="G69" s="265">
        <v>0.02</v>
      </c>
      <c r="H69" s="239">
        <v>42261</v>
      </c>
      <c r="I69" s="237">
        <v>845.22</v>
      </c>
      <c r="J69" s="238">
        <f t="shared" si="0"/>
        <v>169.04</v>
      </c>
      <c r="K69" s="238">
        <f t="shared" si="1"/>
        <v>1014.26</v>
      </c>
      <c r="L69" s="227" t="s">
        <v>8</v>
      </c>
    </row>
    <row r="70" spans="1:16" ht="29.1" customHeight="1">
      <c r="A70" s="1">
        <v>51</v>
      </c>
      <c r="B70" s="228" t="s">
        <v>2522</v>
      </c>
      <c r="C70" s="228">
        <v>10012752</v>
      </c>
      <c r="D70" s="228" t="s">
        <v>74</v>
      </c>
      <c r="E70" s="229" t="s">
        <v>2527</v>
      </c>
      <c r="F70" s="228" t="s">
        <v>695</v>
      </c>
      <c r="G70" s="265">
        <v>0.04</v>
      </c>
      <c r="H70" s="239">
        <v>42261</v>
      </c>
      <c r="I70" s="237">
        <v>1690.44</v>
      </c>
      <c r="J70" s="238">
        <f t="shared" si="0"/>
        <v>338.09</v>
      </c>
      <c r="K70" s="238">
        <f t="shared" si="1"/>
        <v>2028.53</v>
      </c>
      <c r="L70" s="227" t="s">
        <v>8</v>
      </c>
    </row>
    <row r="71" spans="1:16" ht="29.1" customHeight="1">
      <c r="A71" s="1">
        <v>52</v>
      </c>
      <c r="B71" s="228" t="s">
        <v>2523</v>
      </c>
      <c r="C71" s="228">
        <v>10012759</v>
      </c>
      <c r="D71" s="228" t="s">
        <v>74</v>
      </c>
      <c r="E71" s="229" t="s">
        <v>2528</v>
      </c>
      <c r="F71" s="228" t="s">
        <v>695</v>
      </c>
      <c r="G71" s="265">
        <v>7.0000000000000007E-2</v>
      </c>
      <c r="H71" s="239">
        <v>64432</v>
      </c>
      <c r="I71" s="237">
        <v>4510.24</v>
      </c>
      <c r="J71" s="238">
        <f t="shared" si="0"/>
        <v>902.05</v>
      </c>
      <c r="K71" s="238">
        <f t="shared" si="1"/>
        <v>5412.29</v>
      </c>
      <c r="L71" s="227" t="s">
        <v>8</v>
      </c>
      <c r="M71" s="77"/>
      <c r="N71" s="77"/>
      <c r="O71" s="77"/>
      <c r="P71" s="77"/>
    </row>
    <row r="72" spans="1:16" ht="29.1" customHeight="1">
      <c r="A72" s="1">
        <v>53</v>
      </c>
      <c r="B72" s="228" t="s">
        <v>2529</v>
      </c>
      <c r="C72" s="228">
        <v>10013096</v>
      </c>
      <c r="D72" s="228" t="s">
        <v>74</v>
      </c>
      <c r="E72" s="229" t="s">
        <v>2533</v>
      </c>
      <c r="F72" s="228" t="s">
        <v>695</v>
      </c>
      <c r="G72" s="265">
        <v>0.01</v>
      </c>
      <c r="H72" s="239">
        <v>32773</v>
      </c>
      <c r="I72" s="237">
        <v>327.73</v>
      </c>
      <c r="J72" s="238">
        <f t="shared" si="0"/>
        <v>65.55</v>
      </c>
      <c r="K72" s="238">
        <f t="shared" si="1"/>
        <v>393.28000000000003</v>
      </c>
      <c r="L72" s="227" t="s">
        <v>8</v>
      </c>
    </row>
    <row r="73" spans="1:16" ht="29.1" customHeight="1">
      <c r="A73" s="1">
        <v>54</v>
      </c>
      <c r="B73" s="228" t="s">
        <v>2530</v>
      </c>
      <c r="C73" s="228">
        <v>10013096</v>
      </c>
      <c r="D73" s="228" t="s">
        <v>74</v>
      </c>
      <c r="E73" s="229" t="s">
        <v>2533</v>
      </c>
      <c r="F73" s="228" t="s">
        <v>695</v>
      </c>
      <c r="G73" s="265">
        <v>5.0999999999999997E-2</v>
      </c>
      <c r="H73" s="239">
        <v>32773</v>
      </c>
      <c r="I73" s="237">
        <v>1671.42</v>
      </c>
      <c r="J73" s="238">
        <f t="shared" si="0"/>
        <v>334.28</v>
      </c>
      <c r="K73" s="238">
        <f t="shared" si="1"/>
        <v>2005.7</v>
      </c>
      <c r="L73" s="227" t="s">
        <v>8</v>
      </c>
      <c r="M73" s="77"/>
      <c r="N73" s="77"/>
      <c r="O73" s="77"/>
      <c r="P73" s="77"/>
    </row>
    <row r="74" spans="1:16" ht="29.1" customHeight="1">
      <c r="A74" s="1">
        <v>55</v>
      </c>
      <c r="B74" s="228" t="s">
        <v>2531</v>
      </c>
      <c r="C74" s="228">
        <v>10013158</v>
      </c>
      <c r="D74" s="228" t="s">
        <v>74</v>
      </c>
      <c r="E74" s="229" t="s">
        <v>2534</v>
      </c>
      <c r="F74" s="228" t="s">
        <v>695</v>
      </c>
      <c r="G74" s="265">
        <v>0.12</v>
      </c>
      <c r="H74" s="239">
        <v>8922</v>
      </c>
      <c r="I74" s="237">
        <v>1070.6400000000001</v>
      </c>
      <c r="J74" s="238">
        <f t="shared" si="0"/>
        <v>214.13</v>
      </c>
      <c r="K74" s="238">
        <f t="shared" si="1"/>
        <v>1284.77</v>
      </c>
      <c r="L74" s="227" t="s">
        <v>8</v>
      </c>
    </row>
    <row r="75" spans="1:16" ht="29.1" customHeight="1">
      <c r="A75" s="1">
        <v>56</v>
      </c>
      <c r="B75" s="228" t="s">
        <v>2532</v>
      </c>
      <c r="C75" s="228">
        <v>10013158</v>
      </c>
      <c r="D75" s="228" t="s">
        <v>74</v>
      </c>
      <c r="E75" s="229" t="s">
        <v>2534</v>
      </c>
      <c r="F75" s="228" t="s">
        <v>695</v>
      </c>
      <c r="G75" s="265">
        <v>0.108</v>
      </c>
      <c r="H75" s="239">
        <v>8922</v>
      </c>
      <c r="I75" s="237">
        <v>963.58</v>
      </c>
      <c r="J75" s="238">
        <f t="shared" si="0"/>
        <v>192.72</v>
      </c>
      <c r="K75" s="238">
        <f t="shared" si="1"/>
        <v>1156.3</v>
      </c>
      <c r="L75" s="227" t="s">
        <v>8</v>
      </c>
      <c r="M75" s="77"/>
      <c r="N75" s="77"/>
      <c r="O75" s="77"/>
      <c r="P75" s="77"/>
    </row>
    <row r="76" spans="1:16" ht="29.1" customHeight="1">
      <c r="A76" s="1">
        <v>57</v>
      </c>
      <c r="B76" s="228" t="s">
        <v>2535</v>
      </c>
      <c r="C76" s="228">
        <v>10013286</v>
      </c>
      <c r="D76" s="228" t="s">
        <v>74</v>
      </c>
      <c r="E76" s="229" t="s">
        <v>2536</v>
      </c>
      <c r="F76" s="228" t="s">
        <v>695</v>
      </c>
      <c r="G76" s="265">
        <v>0.05</v>
      </c>
      <c r="H76" s="239">
        <v>71230</v>
      </c>
      <c r="I76" s="237">
        <v>3561.5</v>
      </c>
      <c r="J76" s="238">
        <f t="shared" si="0"/>
        <v>712.3</v>
      </c>
      <c r="K76" s="238">
        <f t="shared" si="1"/>
        <v>4273.8</v>
      </c>
      <c r="L76" s="227" t="s">
        <v>8</v>
      </c>
    </row>
    <row r="77" spans="1:16" ht="29.1" customHeight="1">
      <c r="A77" s="1">
        <v>58</v>
      </c>
      <c r="B77" s="228" t="s">
        <v>2537</v>
      </c>
      <c r="C77" s="228">
        <v>10013490</v>
      </c>
      <c r="D77" s="228" t="s">
        <v>74</v>
      </c>
      <c r="E77" s="229" t="s">
        <v>2549</v>
      </c>
      <c r="F77" s="228" t="s">
        <v>695</v>
      </c>
      <c r="G77" s="265">
        <v>0.14000000000000001</v>
      </c>
      <c r="H77" s="239">
        <v>265322</v>
      </c>
      <c r="I77" s="237">
        <v>37145.08</v>
      </c>
      <c r="J77" s="238">
        <f t="shared" si="0"/>
        <v>7429.02</v>
      </c>
      <c r="K77" s="238">
        <f t="shared" si="1"/>
        <v>44574.100000000006</v>
      </c>
      <c r="L77" s="227" t="s">
        <v>8</v>
      </c>
      <c r="M77" s="77"/>
      <c r="N77" s="77"/>
      <c r="O77" s="77"/>
      <c r="P77" s="77"/>
    </row>
    <row r="78" spans="1:16" ht="29.1" customHeight="1">
      <c r="A78" s="1">
        <v>59</v>
      </c>
      <c r="B78" s="228" t="s">
        <v>2538</v>
      </c>
      <c r="C78" s="228">
        <v>10013490</v>
      </c>
      <c r="D78" s="228" t="s">
        <v>74</v>
      </c>
      <c r="E78" s="229" t="s">
        <v>2549</v>
      </c>
      <c r="F78" s="228" t="s">
        <v>695</v>
      </c>
      <c r="G78" s="265">
        <v>0.17</v>
      </c>
      <c r="H78" s="239">
        <v>265322</v>
      </c>
      <c r="I78" s="237">
        <v>45104.74</v>
      </c>
      <c r="J78" s="238">
        <f t="shared" si="0"/>
        <v>9020.9500000000007</v>
      </c>
      <c r="K78" s="238">
        <f t="shared" si="1"/>
        <v>54125.69</v>
      </c>
      <c r="L78" s="227" t="s">
        <v>8</v>
      </c>
    </row>
    <row r="79" spans="1:16" ht="29.1" customHeight="1">
      <c r="A79" s="1">
        <v>60</v>
      </c>
      <c r="B79" s="228" t="s">
        <v>2539</v>
      </c>
      <c r="C79" s="228">
        <v>10013490</v>
      </c>
      <c r="D79" s="228" t="s">
        <v>74</v>
      </c>
      <c r="E79" s="229" t="s">
        <v>2549</v>
      </c>
      <c r="F79" s="228" t="s">
        <v>695</v>
      </c>
      <c r="G79" s="265">
        <v>0.2</v>
      </c>
      <c r="H79" s="239">
        <v>265322</v>
      </c>
      <c r="I79" s="237">
        <v>53064.4</v>
      </c>
      <c r="J79" s="238">
        <f t="shared" si="0"/>
        <v>10612.88</v>
      </c>
      <c r="K79" s="238">
        <f t="shared" si="1"/>
        <v>63677.279999999999</v>
      </c>
      <c r="L79" s="227" t="s">
        <v>8</v>
      </c>
    </row>
    <row r="80" spans="1:16" ht="29.1" customHeight="1">
      <c r="A80" s="1">
        <v>61</v>
      </c>
      <c r="B80" s="228" t="s">
        <v>2540</v>
      </c>
      <c r="C80" s="228">
        <v>10013496</v>
      </c>
      <c r="D80" s="228" t="s">
        <v>74</v>
      </c>
      <c r="E80" s="229" t="s">
        <v>2550</v>
      </c>
      <c r="F80" s="228" t="s">
        <v>695</v>
      </c>
      <c r="G80" s="265">
        <v>4.2999999999999997E-2</v>
      </c>
      <c r="H80" s="239">
        <v>216776</v>
      </c>
      <c r="I80" s="237">
        <v>9321.3700000000008</v>
      </c>
      <c r="J80" s="238">
        <f t="shared" si="0"/>
        <v>1864.27</v>
      </c>
      <c r="K80" s="238">
        <f t="shared" si="1"/>
        <v>11185.640000000001</v>
      </c>
      <c r="L80" s="227" t="s">
        <v>8</v>
      </c>
      <c r="M80" s="77"/>
      <c r="N80" s="77"/>
      <c r="O80" s="77"/>
      <c r="P80" s="77"/>
    </row>
    <row r="81" spans="1:16" ht="29.1" customHeight="1">
      <c r="A81" s="1">
        <v>62</v>
      </c>
      <c r="B81" s="228" t="s">
        <v>2541</v>
      </c>
      <c r="C81" s="228">
        <v>10013496</v>
      </c>
      <c r="D81" s="228" t="s">
        <v>74</v>
      </c>
      <c r="E81" s="229" t="s">
        <v>2550</v>
      </c>
      <c r="F81" s="228" t="s">
        <v>695</v>
      </c>
      <c r="G81" s="265">
        <v>0.04</v>
      </c>
      <c r="H81" s="239">
        <v>216776</v>
      </c>
      <c r="I81" s="237">
        <v>8671.0400000000009</v>
      </c>
      <c r="J81" s="238">
        <f t="shared" si="0"/>
        <v>1734.21</v>
      </c>
      <c r="K81" s="238">
        <f t="shared" si="1"/>
        <v>10405.25</v>
      </c>
      <c r="L81" s="227" t="s">
        <v>8</v>
      </c>
      <c r="M81" s="77"/>
      <c r="N81" s="77"/>
      <c r="O81" s="77"/>
      <c r="P81" s="77"/>
    </row>
    <row r="82" spans="1:16" ht="29.1" customHeight="1">
      <c r="A82" s="1">
        <v>63</v>
      </c>
      <c r="B82" s="228" t="s">
        <v>2542</v>
      </c>
      <c r="C82" s="228">
        <v>10013496</v>
      </c>
      <c r="D82" s="228" t="s">
        <v>74</v>
      </c>
      <c r="E82" s="229" t="s">
        <v>2550</v>
      </c>
      <c r="F82" s="228" t="s">
        <v>695</v>
      </c>
      <c r="G82" s="265">
        <v>0.01</v>
      </c>
      <c r="H82" s="239">
        <v>216776</v>
      </c>
      <c r="I82" s="237">
        <v>2167.7600000000002</v>
      </c>
      <c r="J82" s="238">
        <f t="shared" si="0"/>
        <v>433.55</v>
      </c>
      <c r="K82" s="238">
        <f t="shared" si="1"/>
        <v>2601.3100000000004</v>
      </c>
      <c r="L82" s="227" t="s">
        <v>8</v>
      </c>
    </row>
    <row r="83" spans="1:16" ht="29.1" customHeight="1">
      <c r="A83" s="1">
        <v>64</v>
      </c>
      <c r="B83" s="228" t="s">
        <v>2543</v>
      </c>
      <c r="C83" s="228">
        <v>10013502</v>
      </c>
      <c r="D83" s="228" t="s">
        <v>74</v>
      </c>
      <c r="E83" s="229" t="s">
        <v>2551</v>
      </c>
      <c r="F83" s="228" t="s">
        <v>695</v>
      </c>
      <c r="G83" s="265">
        <v>0.05</v>
      </c>
      <c r="H83" s="239">
        <v>56825</v>
      </c>
      <c r="I83" s="237">
        <v>2841.25</v>
      </c>
      <c r="J83" s="238">
        <f t="shared" si="0"/>
        <v>568.25</v>
      </c>
      <c r="K83" s="238">
        <f t="shared" si="1"/>
        <v>3409.5</v>
      </c>
      <c r="L83" s="227" t="s">
        <v>8</v>
      </c>
    </row>
    <row r="84" spans="1:16" ht="29.1" customHeight="1">
      <c r="A84" s="1">
        <v>65</v>
      </c>
      <c r="B84" s="228" t="s">
        <v>2544</v>
      </c>
      <c r="C84" s="228">
        <v>10013502</v>
      </c>
      <c r="D84" s="228" t="s">
        <v>74</v>
      </c>
      <c r="E84" s="229" t="s">
        <v>2551</v>
      </c>
      <c r="F84" s="228" t="s">
        <v>695</v>
      </c>
      <c r="G84" s="265">
        <v>0.23499999999999999</v>
      </c>
      <c r="H84" s="239">
        <v>56825</v>
      </c>
      <c r="I84" s="237">
        <v>13353.88</v>
      </c>
      <c r="J84" s="238">
        <f t="shared" si="0"/>
        <v>2670.78</v>
      </c>
      <c r="K84" s="238">
        <f t="shared" si="1"/>
        <v>16024.66</v>
      </c>
      <c r="L84" s="227" t="s">
        <v>8</v>
      </c>
    </row>
    <row r="85" spans="1:16" ht="29.1" customHeight="1">
      <c r="A85" s="1">
        <v>66</v>
      </c>
      <c r="B85" s="228" t="s">
        <v>2545</v>
      </c>
      <c r="C85" s="228">
        <v>10013506</v>
      </c>
      <c r="D85" s="228" t="s">
        <v>74</v>
      </c>
      <c r="E85" s="229" t="s">
        <v>2552</v>
      </c>
      <c r="F85" s="228" t="s">
        <v>695</v>
      </c>
      <c r="G85" s="265">
        <v>0.23</v>
      </c>
      <c r="H85" s="239">
        <v>88566</v>
      </c>
      <c r="I85" s="237">
        <v>20370.18</v>
      </c>
      <c r="J85" s="238">
        <f t="shared" ref="J85:J147" si="2">ROUND(I85*0.2,2)</f>
        <v>4074.04</v>
      </c>
      <c r="K85" s="238">
        <f t="shared" ref="K85:K148" si="3">I85+J85</f>
        <v>24444.22</v>
      </c>
      <c r="L85" s="227" t="s">
        <v>8</v>
      </c>
    </row>
    <row r="86" spans="1:16" ht="29.1" customHeight="1">
      <c r="A86" s="1">
        <v>67</v>
      </c>
      <c r="B86" s="228" t="s">
        <v>2546</v>
      </c>
      <c r="C86" s="228">
        <v>10013509</v>
      </c>
      <c r="D86" s="228" t="s">
        <v>74</v>
      </c>
      <c r="E86" s="229" t="s">
        <v>2553</v>
      </c>
      <c r="F86" s="228" t="s">
        <v>695</v>
      </c>
      <c r="G86" s="265">
        <v>9.5000000000000001E-2</v>
      </c>
      <c r="H86" s="239">
        <v>158739</v>
      </c>
      <c r="I86" s="237">
        <v>15080.21</v>
      </c>
      <c r="J86" s="238">
        <f t="shared" si="2"/>
        <v>3016.04</v>
      </c>
      <c r="K86" s="238">
        <f t="shared" si="3"/>
        <v>18096.25</v>
      </c>
      <c r="L86" s="227" t="s">
        <v>8</v>
      </c>
      <c r="M86" s="77"/>
      <c r="N86" s="77"/>
      <c r="O86" s="77"/>
      <c r="P86" s="77"/>
    </row>
    <row r="87" spans="1:16" ht="29.1" customHeight="1">
      <c r="A87" s="1">
        <v>68</v>
      </c>
      <c r="B87" s="228" t="s">
        <v>2547</v>
      </c>
      <c r="C87" s="228">
        <v>10013509</v>
      </c>
      <c r="D87" s="228" t="s">
        <v>74</v>
      </c>
      <c r="E87" s="229" t="s">
        <v>2553</v>
      </c>
      <c r="F87" s="228" t="s">
        <v>695</v>
      </c>
      <c r="G87" s="265">
        <v>0.09</v>
      </c>
      <c r="H87" s="239">
        <v>158739</v>
      </c>
      <c r="I87" s="237">
        <v>14286.51</v>
      </c>
      <c r="J87" s="238">
        <f t="shared" si="2"/>
        <v>2857.3</v>
      </c>
      <c r="K87" s="238">
        <f t="shared" si="3"/>
        <v>17143.810000000001</v>
      </c>
      <c r="L87" s="227" t="s">
        <v>8</v>
      </c>
    </row>
    <row r="88" spans="1:16" ht="29.1" customHeight="1">
      <c r="A88" s="1">
        <v>69</v>
      </c>
      <c r="B88" s="228" t="s">
        <v>2548</v>
      </c>
      <c r="C88" s="228">
        <v>10013509</v>
      </c>
      <c r="D88" s="228" t="s">
        <v>74</v>
      </c>
      <c r="E88" s="229" t="s">
        <v>2553</v>
      </c>
      <c r="F88" s="228" t="s">
        <v>695</v>
      </c>
      <c r="G88" s="265">
        <v>0.31900000000000001</v>
      </c>
      <c r="H88" s="239">
        <v>158739</v>
      </c>
      <c r="I88" s="237">
        <v>50637.74</v>
      </c>
      <c r="J88" s="238">
        <f t="shared" si="2"/>
        <v>10127.549999999999</v>
      </c>
      <c r="K88" s="238">
        <f t="shared" si="3"/>
        <v>60765.289999999994</v>
      </c>
      <c r="L88" s="227" t="s">
        <v>8</v>
      </c>
      <c r="M88" s="77"/>
      <c r="N88" s="77"/>
      <c r="O88" s="77"/>
      <c r="P88" s="77"/>
    </row>
    <row r="89" spans="1:16" ht="29.1" customHeight="1">
      <c r="A89" s="1">
        <v>70</v>
      </c>
      <c r="B89" s="228" t="s">
        <v>2554</v>
      </c>
      <c r="C89" s="228">
        <v>10013525</v>
      </c>
      <c r="D89" s="228" t="s">
        <v>74</v>
      </c>
      <c r="E89" s="229" t="s">
        <v>2565</v>
      </c>
      <c r="F89" s="228" t="s">
        <v>695</v>
      </c>
      <c r="G89" s="265">
        <v>0.39400000000000002</v>
      </c>
      <c r="H89" s="239">
        <v>388803</v>
      </c>
      <c r="I89" s="237">
        <v>153188.38</v>
      </c>
      <c r="J89" s="238">
        <f t="shared" si="2"/>
        <v>30637.68</v>
      </c>
      <c r="K89" s="238">
        <f t="shared" si="3"/>
        <v>183826.06</v>
      </c>
      <c r="L89" s="227" t="s">
        <v>8</v>
      </c>
    </row>
    <row r="90" spans="1:16" ht="29.1" customHeight="1">
      <c r="A90" s="1">
        <v>71</v>
      </c>
      <c r="B90" s="228" t="s">
        <v>2555</v>
      </c>
      <c r="C90" s="228">
        <v>10013525</v>
      </c>
      <c r="D90" s="228" t="s">
        <v>74</v>
      </c>
      <c r="E90" s="229" t="s">
        <v>2565</v>
      </c>
      <c r="F90" s="228" t="s">
        <v>695</v>
      </c>
      <c r="G90" s="265">
        <v>0.46700000000000003</v>
      </c>
      <c r="H90" s="239">
        <v>388803</v>
      </c>
      <c r="I90" s="237">
        <v>181571</v>
      </c>
      <c r="J90" s="238">
        <f t="shared" si="2"/>
        <v>36314.199999999997</v>
      </c>
      <c r="K90" s="238">
        <f t="shared" si="3"/>
        <v>217885.2</v>
      </c>
      <c r="L90" s="227" t="s">
        <v>8</v>
      </c>
      <c r="M90" s="77"/>
      <c r="N90" s="77"/>
      <c r="O90" s="77"/>
      <c r="P90" s="77"/>
    </row>
    <row r="91" spans="1:16" ht="29.1" customHeight="1">
      <c r="A91" s="1">
        <v>72</v>
      </c>
      <c r="B91" s="228" t="s">
        <v>2556</v>
      </c>
      <c r="C91" s="228">
        <v>10013531</v>
      </c>
      <c r="D91" s="228" t="s">
        <v>74</v>
      </c>
      <c r="E91" s="229" t="s">
        <v>2566</v>
      </c>
      <c r="F91" s="228" t="s">
        <v>695</v>
      </c>
      <c r="G91" s="265">
        <v>0.22</v>
      </c>
      <c r="H91" s="239">
        <v>135563</v>
      </c>
      <c r="I91" s="237">
        <v>29823.86</v>
      </c>
      <c r="J91" s="238">
        <f t="shared" si="2"/>
        <v>5964.77</v>
      </c>
      <c r="K91" s="238">
        <f t="shared" si="3"/>
        <v>35788.630000000005</v>
      </c>
      <c r="L91" s="227" t="s">
        <v>8</v>
      </c>
    </row>
    <row r="92" spans="1:16" ht="29.1" customHeight="1">
      <c r="A92" s="1">
        <v>73</v>
      </c>
      <c r="B92" s="228" t="s">
        <v>2557</v>
      </c>
      <c r="C92" s="228">
        <v>10013531</v>
      </c>
      <c r="D92" s="228" t="s">
        <v>74</v>
      </c>
      <c r="E92" s="229" t="s">
        <v>2566</v>
      </c>
      <c r="F92" s="228" t="s">
        <v>695</v>
      </c>
      <c r="G92" s="265">
        <v>0.56000000000000005</v>
      </c>
      <c r="H92" s="239">
        <v>135563</v>
      </c>
      <c r="I92" s="237">
        <v>75915.28</v>
      </c>
      <c r="J92" s="238">
        <f t="shared" si="2"/>
        <v>15183.06</v>
      </c>
      <c r="K92" s="238">
        <f t="shared" si="3"/>
        <v>91098.34</v>
      </c>
      <c r="L92" s="227" t="s">
        <v>8</v>
      </c>
      <c r="M92" s="77"/>
      <c r="N92" s="77"/>
      <c r="O92" s="77"/>
      <c r="P92" s="77"/>
    </row>
    <row r="93" spans="1:16" ht="29.1" customHeight="1">
      <c r="A93" s="1">
        <v>74</v>
      </c>
      <c r="B93" s="228" t="s">
        <v>2558</v>
      </c>
      <c r="C93" s="228">
        <v>10013531</v>
      </c>
      <c r="D93" s="228" t="s">
        <v>74</v>
      </c>
      <c r="E93" s="229" t="s">
        <v>2566</v>
      </c>
      <c r="F93" s="228" t="s">
        <v>695</v>
      </c>
      <c r="G93" s="265">
        <v>0.66</v>
      </c>
      <c r="H93" s="239">
        <v>135563</v>
      </c>
      <c r="I93" s="237">
        <v>89471.58</v>
      </c>
      <c r="J93" s="238">
        <f t="shared" si="2"/>
        <v>17894.32</v>
      </c>
      <c r="K93" s="238">
        <f t="shared" si="3"/>
        <v>107365.9</v>
      </c>
      <c r="L93" s="227" t="s">
        <v>8</v>
      </c>
    </row>
    <row r="94" spans="1:16" ht="29.1" customHeight="1">
      <c r="A94" s="1">
        <v>75</v>
      </c>
      <c r="B94" s="228" t="s">
        <v>2559</v>
      </c>
      <c r="C94" s="228">
        <v>10013537</v>
      </c>
      <c r="D94" s="228" t="s">
        <v>74</v>
      </c>
      <c r="E94" s="229" t="s">
        <v>2567</v>
      </c>
      <c r="F94" s="228" t="s">
        <v>695</v>
      </c>
      <c r="G94" s="265">
        <v>7.0000000000000007E-2</v>
      </c>
      <c r="H94" s="239">
        <v>101644</v>
      </c>
      <c r="I94" s="237">
        <v>7115.08</v>
      </c>
      <c r="J94" s="238">
        <f t="shared" si="2"/>
        <v>1423.02</v>
      </c>
      <c r="K94" s="238">
        <f t="shared" si="3"/>
        <v>8538.1</v>
      </c>
      <c r="L94" s="227" t="s">
        <v>8</v>
      </c>
    </row>
    <row r="95" spans="1:16" ht="29.1" customHeight="1">
      <c r="A95" s="1">
        <v>76</v>
      </c>
      <c r="B95" s="228" t="s">
        <v>2560</v>
      </c>
      <c r="C95" s="228">
        <v>10013544</v>
      </c>
      <c r="D95" s="228" t="s">
        <v>74</v>
      </c>
      <c r="E95" s="229" t="s">
        <v>2568</v>
      </c>
      <c r="F95" s="228" t="s">
        <v>695</v>
      </c>
      <c r="G95" s="265">
        <v>9.5000000000000001E-2</v>
      </c>
      <c r="H95" s="239">
        <v>186322</v>
      </c>
      <c r="I95" s="237">
        <v>17700.59</v>
      </c>
      <c r="J95" s="238">
        <f t="shared" si="2"/>
        <v>3540.12</v>
      </c>
      <c r="K95" s="238">
        <f t="shared" si="3"/>
        <v>21240.71</v>
      </c>
      <c r="L95" s="227" t="s">
        <v>8</v>
      </c>
      <c r="M95" s="77"/>
      <c r="N95" s="77"/>
      <c r="O95" s="77"/>
      <c r="P95" s="77"/>
    </row>
    <row r="96" spans="1:16" ht="29.1" customHeight="1">
      <c r="A96" s="1">
        <v>77</v>
      </c>
      <c r="B96" s="228" t="s">
        <v>2561</v>
      </c>
      <c r="C96" s="228">
        <v>10013544</v>
      </c>
      <c r="D96" s="228" t="s">
        <v>74</v>
      </c>
      <c r="E96" s="229" t="s">
        <v>2568</v>
      </c>
      <c r="F96" s="228" t="s">
        <v>695</v>
      </c>
      <c r="G96" s="265">
        <v>7.1999999999999995E-2</v>
      </c>
      <c r="H96" s="239">
        <v>186322</v>
      </c>
      <c r="I96" s="237">
        <v>13415.18</v>
      </c>
      <c r="J96" s="238">
        <f t="shared" si="2"/>
        <v>2683.04</v>
      </c>
      <c r="K96" s="238">
        <f t="shared" si="3"/>
        <v>16098.220000000001</v>
      </c>
      <c r="L96" s="227" t="s">
        <v>8</v>
      </c>
      <c r="M96" s="77"/>
      <c r="N96" s="77"/>
      <c r="O96" s="77"/>
      <c r="P96" s="77"/>
    </row>
    <row r="97" spans="1:16" ht="29.1" customHeight="1">
      <c r="A97" s="1">
        <v>78</v>
      </c>
      <c r="B97" s="228" t="s">
        <v>2562</v>
      </c>
      <c r="C97" s="228">
        <v>10013547</v>
      </c>
      <c r="D97" s="228" t="s">
        <v>74</v>
      </c>
      <c r="E97" s="229" t="s">
        <v>2569</v>
      </c>
      <c r="F97" s="228" t="s">
        <v>695</v>
      </c>
      <c r="G97" s="265">
        <v>2.9000000000000001E-2</v>
      </c>
      <c r="H97" s="239">
        <v>120430</v>
      </c>
      <c r="I97" s="237">
        <v>3492.47</v>
      </c>
      <c r="J97" s="238">
        <f t="shared" si="2"/>
        <v>698.49</v>
      </c>
      <c r="K97" s="238">
        <f t="shared" si="3"/>
        <v>4190.96</v>
      </c>
      <c r="L97" s="227" t="s">
        <v>8</v>
      </c>
    </row>
    <row r="98" spans="1:16" ht="29.1" customHeight="1">
      <c r="A98" s="1">
        <v>79</v>
      </c>
      <c r="B98" s="228" t="s">
        <v>2563</v>
      </c>
      <c r="C98" s="228">
        <v>10013547</v>
      </c>
      <c r="D98" s="228" t="s">
        <v>74</v>
      </c>
      <c r="E98" s="229" t="s">
        <v>2569</v>
      </c>
      <c r="F98" s="228" t="s">
        <v>695</v>
      </c>
      <c r="G98" s="265">
        <v>0.1</v>
      </c>
      <c r="H98" s="239">
        <v>120430</v>
      </c>
      <c r="I98" s="237">
        <v>12043</v>
      </c>
      <c r="J98" s="238">
        <f t="shared" si="2"/>
        <v>2408.6</v>
      </c>
      <c r="K98" s="238">
        <f t="shared" si="3"/>
        <v>14451.6</v>
      </c>
      <c r="L98" s="227" t="s">
        <v>8</v>
      </c>
    </row>
    <row r="99" spans="1:16" ht="29.1" customHeight="1">
      <c r="A99" s="1">
        <v>80</v>
      </c>
      <c r="B99" s="228" t="s">
        <v>2564</v>
      </c>
      <c r="C99" s="228">
        <v>10013547</v>
      </c>
      <c r="D99" s="228" t="s">
        <v>74</v>
      </c>
      <c r="E99" s="229" t="s">
        <v>2569</v>
      </c>
      <c r="F99" s="228" t="s">
        <v>695</v>
      </c>
      <c r="G99" s="265">
        <v>4.1000000000000002E-2</v>
      </c>
      <c r="H99" s="239">
        <v>120430</v>
      </c>
      <c r="I99" s="237">
        <v>4937.63</v>
      </c>
      <c r="J99" s="238">
        <f t="shared" si="2"/>
        <v>987.53</v>
      </c>
      <c r="K99" s="238">
        <f t="shared" si="3"/>
        <v>5925.16</v>
      </c>
      <c r="L99" s="227" t="s">
        <v>8</v>
      </c>
      <c r="M99" s="77"/>
      <c r="N99" s="77"/>
      <c r="O99" s="77"/>
      <c r="P99" s="77"/>
    </row>
    <row r="100" spans="1:16" ht="29.1" customHeight="1">
      <c r="A100" s="1">
        <v>81</v>
      </c>
      <c r="B100" s="228" t="s">
        <v>2570</v>
      </c>
      <c r="C100" s="228">
        <v>10013566</v>
      </c>
      <c r="D100" s="228" t="s">
        <v>74</v>
      </c>
      <c r="E100" s="229" t="s">
        <v>2573</v>
      </c>
      <c r="F100" s="228" t="s">
        <v>695</v>
      </c>
      <c r="G100" s="265">
        <v>3.1E-2</v>
      </c>
      <c r="H100" s="239">
        <v>1652053</v>
      </c>
      <c r="I100" s="237">
        <v>51213.64</v>
      </c>
      <c r="J100" s="238">
        <f t="shared" si="2"/>
        <v>10242.73</v>
      </c>
      <c r="K100" s="238">
        <f t="shared" si="3"/>
        <v>61456.369999999995</v>
      </c>
      <c r="L100" s="227" t="s">
        <v>8</v>
      </c>
      <c r="M100" s="77"/>
      <c r="N100" s="77"/>
      <c r="O100" s="77"/>
      <c r="P100" s="77"/>
    </row>
    <row r="101" spans="1:16" ht="29.1" customHeight="1">
      <c r="A101" s="1">
        <v>82</v>
      </c>
      <c r="B101" s="228" t="s">
        <v>2571</v>
      </c>
      <c r="C101" s="228">
        <v>10013569</v>
      </c>
      <c r="D101" s="228" t="s">
        <v>74</v>
      </c>
      <c r="E101" s="229" t="s">
        <v>2574</v>
      </c>
      <c r="F101" s="228" t="s">
        <v>695</v>
      </c>
      <c r="G101" s="265">
        <v>0.125</v>
      </c>
      <c r="H101" s="239">
        <v>2853426</v>
      </c>
      <c r="I101" s="237">
        <v>356678.25</v>
      </c>
      <c r="J101" s="238">
        <f t="shared" si="2"/>
        <v>71335.649999999994</v>
      </c>
      <c r="K101" s="238">
        <f t="shared" si="3"/>
        <v>428013.9</v>
      </c>
      <c r="L101" s="227" t="s">
        <v>8</v>
      </c>
    </row>
    <row r="102" spans="1:16" ht="29.1" customHeight="1">
      <c r="A102" s="1">
        <v>83</v>
      </c>
      <c r="B102" s="228" t="s">
        <v>2572</v>
      </c>
      <c r="C102" s="228">
        <v>10013729</v>
      </c>
      <c r="D102" s="228" t="s">
        <v>74</v>
      </c>
      <c r="E102" s="229" t="s">
        <v>2575</v>
      </c>
      <c r="F102" s="228" t="s">
        <v>695</v>
      </c>
      <c r="G102" s="265">
        <v>0.1</v>
      </c>
      <c r="H102" s="239">
        <v>90968</v>
      </c>
      <c r="I102" s="237">
        <v>9096.7999999999993</v>
      </c>
      <c r="J102" s="238">
        <f t="shared" si="2"/>
        <v>1819.36</v>
      </c>
      <c r="K102" s="238">
        <f t="shared" si="3"/>
        <v>10916.16</v>
      </c>
      <c r="L102" s="227" t="s">
        <v>8</v>
      </c>
    </row>
    <row r="103" spans="1:16" ht="29.1" customHeight="1">
      <c r="A103" s="1">
        <v>84</v>
      </c>
      <c r="B103" s="228" t="s">
        <v>2576</v>
      </c>
      <c r="C103" s="228">
        <v>10013738</v>
      </c>
      <c r="D103" s="228" t="s">
        <v>74</v>
      </c>
      <c r="E103" s="229" t="s">
        <v>2578</v>
      </c>
      <c r="F103" s="228" t="s">
        <v>695</v>
      </c>
      <c r="G103" s="265">
        <v>0.2</v>
      </c>
      <c r="H103" s="239">
        <v>45994</v>
      </c>
      <c r="I103" s="237">
        <v>9198.7999999999993</v>
      </c>
      <c r="J103" s="238">
        <f t="shared" si="2"/>
        <v>1839.76</v>
      </c>
      <c r="K103" s="238">
        <f t="shared" si="3"/>
        <v>11038.56</v>
      </c>
      <c r="L103" s="227" t="s">
        <v>8</v>
      </c>
      <c r="M103" s="77"/>
      <c r="N103" s="77"/>
      <c r="O103" s="77"/>
      <c r="P103" s="77"/>
    </row>
    <row r="104" spans="1:16" ht="29.1" customHeight="1">
      <c r="A104" s="1">
        <v>85</v>
      </c>
      <c r="B104" s="228" t="s">
        <v>2577</v>
      </c>
      <c r="C104" s="228">
        <v>10013741</v>
      </c>
      <c r="D104" s="228" t="s">
        <v>74</v>
      </c>
      <c r="E104" s="229" t="s">
        <v>2579</v>
      </c>
      <c r="F104" s="228" t="s">
        <v>695</v>
      </c>
      <c r="G104" s="265">
        <v>0.19500000000000001</v>
      </c>
      <c r="H104" s="239">
        <v>94405</v>
      </c>
      <c r="I104" s="237">
        <v>18408.98</v>
      </c>
      <c r="J104" s="238">
        <f t="shared" si="2"/>
        <v>3681.8</v>
      </c>
      <c r="K104" s="238">
        <f t="shared" si="3"/>
        <v>22090.78</v>
      </c>
      <c r="L104" s="227" t="s">
        <v>8</v>
      </c>
    </row>
    <row r="105" spans="1:16" ht="29.1" customHeight="1">
      <c r="A105" s="1">
        <v>86</v>
      </c>
      <c r="B105" s="228" t="s">
        <v>2580</v>
      </c>
      <c r="C105" s="228">
        <v>10013851</v>
      </c>
      <c r="D105" s="228" t="s">
        <v>74</v>
      </c>
      <c r="E105" s="229" t="s">
        <v>2590</v>
      </c>
      <c r="F105" s="228" t="s">
        <v>695</v>
      </c>
      <c r="G105" s="265">
        <v>7.2999999999999995E-2</v>
      </c>
      <c r="H105" s="239">
        <v>703914</v>
      </c>
      <c r="I105" s="237">
        <v>51385.72</v>
      </c>
      <c r="J105" s="238">
        <f t="shared" si="2"/>
        <v>10277.14</v>
      </c>
      <c r="K105" s="238">
        <f t="shared" si="3"/>
        <v>61662.86</v>
      </c>
      <c r="L105" s="227" t="s">
        <v>8</v>
      </c>
      <c r="M105" s="77"/>
      <c r="N105" s="77"/>
      <c r="O105" s="77"/>
      <c r="P105" s="77"/>
    </row>
    <row r="106" spans="1:16" ht="29.1" customHeight="1">
      <c r="A106" s="1">
        <v>87</v>
      </c>
      <c r="B106" s="228" t="s">
        <v>2581</v>
      </c>
      <c r="C106" s="228">
        <v>10013881</v>
      </c>
      <c r="D106" s="228" t="s">
        <v>74</v>
      </c>
      <c r="E106" s="229" t="s">
        <v>2591</v>
      </c>
      <c r="F106" s="228" t="s">
        <v>695</v>
      </c>
      <c r="G106" s="265">
        <v>4.4999999999999998E-2</v>
      </c>
      <c r="H106" s="239">
        <v>410910</v>
      </c>
      <c r="I106" s="237">
        <v>18490.95</v>
      </c>
      <c r="J106" s="238">
        <f t="shared" si="2"/>
        <v>3698.19</v>
      </c>
      <c r="K106" s="238">
        <f t="shared" si="3"/>
        <v>22189.14</v>
      </c>
      <c r="L106" s="227" t="s">
        <v>8</v>
      </c>
    </row>
    <row r="107" spans="1:16" ht="29.1" customHeight="1">
      <c r="A107" s="1">
        <v>88</v>
      </c>
      <c r="B107" s="228" t="s">
        <v>2582</v>
      </c>
      <c r="C107" s="228">
        <v>10013881</v>
      </c>
      <c r="D107" s="228" t="s">
        <v>74</v>
      </c>
      <c r="E107" s="229" t="s">
        <v>2591</v>
      </c>
      <c r="F107" s="228" t="s">
        <v>695</v>
      </c>
      <c r="G107" s="265">
        <v>0.1</v>
      </c>
      <c r="H107" s="239">
        <v>410910</v>
      </c>
      <c r="I107" s="237">
        <v>41091</v>
      </c>
      <c r="J107" s="238">
        <f t="shared" si="2"/>
        <v>8218.2000000000007</v>
      </c>
      <c r="K107" s="238">
        <f t="shared" si="3"/>
        <v>49309.2</v>
      </c>
      <c r="L107" s="227" t="s">
        <v>8</v>
      </c>
      <c r="M107" s="77"/>
      <c r="N107" s="77"/>
      <c r="O107" s="77"/>
      <c r="P107" s="77"/>
    </row>
    <row r="108" spans="1:16" ht="29.1" customHeight="1">
      <c r="A108" s="1">
        <v>89</v>
      </c>
      <c r="B108" s="228" t="s">
        <v>2583</v>
      </c>
      <c r="C108" s="228">
        <v>10013910</v>
      </c>
      <c r="D108" s="228" t="s">
        <v>74</v>
      </c>
      <c r="E108" s="229" t="s">
        <v>2592</v>
      </c>
      <c r="F108" s="228" t="s">
        <v>695</v>
      </c>
      <c r="G108" s="265">
        <v>5.5E-2</v>
      </c>
      <c r="H108" s="239">
        <v>361547</v>
      </c>
      <c r="I108" s="237">
        <v>19885.09</v>
      </c>
      <c r="J108" s="238">
        <f t="shared" si="2"/>
        <v>3977.02</v>
      </c>
      <c r="K108" s="238">
        <f t="shared" si="3"/>
        <v>23862.11</v>
      </c>
      <c r="L108" s="227" t="s">
        <v>8</v>
      </c>
    </row>
    <row r="109" spans="1:16" ht="29.1" customHeight="1">
      <c r="A109" s="1">
        <v>90</v>
      </c>
      <c r="B109" s="228" t="s">
        <v>2584</v>
      </c>
      <c r="C109" s="228">
        <v>10013925</v>
      </c>
      <c r="D109" s="228" t="s">
        <v>74</v>
      </c>
      <c r="E109" s="229" t="s">
        <v>2593</v>
      </c>
      <c r="F109" s="228" t="s">
        <v>695</v>
      </c>
      <c r="G109" s="265">
        <v>0.03</v>
      </c>
      <c r="H109" s="239">
        <v>85447</v>
      </c>
      <c r="I109" s="237">
        <v>2563.41</v>
      </c>
      <c r="J109" s="238">
        <f t="shared" si="2"/>
        <v>512.67999999999995</v>
      </c>
      <c r="K109" s="238">
        <f t="shared" si="3"/>
        <v>3076.0899999999997</v>
      </c>
      <c r="L109" s="227" t="s">
        <v>8</v>
      </c>
      <c r="M109" s="77"/>
      <c r="N109" s="77"/>
      <c r="O109" s="77"/>
      <c r="P109" s="77"/>
    </row>
    <row r="110" spans="1:16" ht="29.1" customHeight="1">
      <c r="A110" s="1">
        <v>91</v>
      </c>
      <c r="B110" s="228" t="s">
        <v>2585</v>
      </c>
      <c r="C110" s="228">
        <v>10013951</v>
      </c>
      <c r="D110" s="228" t="s">
        <v>74</v>
      </c>
      <c r="E110" s="229" t="s">
        <v>2594</v>
      </c>
      <c r="F110" s="228" t="s">
        <v>695</v>
      </c>
      <c r="G110" s="265">
        <v>2.5000000000000001E-2</v>
      </c>
      <c r="H110" s="239">
        <v>249714</v>
      </c>
      <c r="I110" s="237">
        <v>6242.85</v>
      </c>
      <c r="J110" s="238">
        <f t="shared" si="2"/>
        <v>1248.57</v>
      </c>
      <c r="K110" s="238">
        <f t="shared" si="3"/>
        <v>7491.42</v>
      </c>
      <c r="L110" s="227" t="s">
        <v>8</v>
      </c>
    </row>
    <row r="111" spans="1:16" ht="29.1" customHeight="1">
      <c r="A111" s="1">
        <v>92</v>
      </c>
      <c r="B111" s="228" t="s">
        <v>2586</v>
      </c>
      <c r="C111" s="228">
        <v>10013951</v>
      </c>
      <c r="D111" s="228" t="s">
        <v>74</v>
      </c>
      <c r="E111" s="229" t="s">
        <v>2594</v>
      </c>
      <c r="F111" s="228" t="s">
        <v>695</v>
      </c>
      <c r="G111" s="265">
        <v>0.05</v>
      </c>
      <c r="H111" s="239">
        <v>249714</v>
      </c>
      <c r="I111" s="237">
        <v>12485.7</v>
      </c>
      <c r="J111" s="238">
        <f t="shared" si="2"/>
        <v>2497.14</v>
      </c>
      <c r="K111" s="238">
        <f t="shared" si="3"/>
        <v>14982.84</v>
      </c>
      <c r="L111" s="227" t="s">
        <v>8</v>
      </c>
    </row>
    <row r="112" spans="1:16" ht="29.1" customHeight="1">
      <c r="A112" s="1">
        <v>93</v>
      </c>
      <c r="B112" s="228" t="s">
        <v>2587</v>
      </c>
      <c r="C112" s="228">
        <v>10013951</v>
      </c>
      <c r="D112" s="228" t="s">
        <v>74</v>
      </c>
      <c r="E112" s="229" t="s">
        <v>2594</v>
      </c>
      <c r="F112" s="228" t="s">
        <v>695</v>
      </c>
      <c r="G112" s="265">
        <v>0.16</v>
      </c>
      <c r="H112" s="239">
        <v>249714</v>
      </c>
      <c r="I112" s="237">
        <v>39954.239999999998</v>
      </c>
      <c r="J112" s="238">
        <f t="shared" si="2"/>
        <v>7990.85</v>
      </c>
      <c r="K112" s="238">
        <f t="shared" si="3"/>
        <v>47945.09</v>
      </c>
      <c r="L112" s="227" t="s">
        <v>8</v>
      </c>
      <c r="M112" s="77"/>
      <c r="N112" s="77"/>
      <c r="O112" s="77"/>
      <c r="P112" s="77"/>
    </row>
    <row r="113" spans="1:16" ht="29.1" customHeight="1">
      <c r="A113" s="1">
        <v>94</v>
      </c>
      <c r="B113" s="228" t="s">
        <v>2588</v>
      </c>
      <c r="C113" s="228">
        <v>10013951</v>
      </c>
      <c r="D113" s="228" t="s">
        <v>74</v>
      </c>
      <c r="E113" s="229" t="s">
        <v>2594</v>
      </c>
      <c r="F113" s="228" t="s">
        <v>695</v>
      </c>
      <c r="G113" s="265">
        <v>5.3999999999999999E-2</v>
      </c>
      <c r="H113" s="239">
        <v>249714</v>
      </c>
      <c r="I113" s="237">
        <v>13484.56</v>
      </c>
      <c r="J113" s="238">
        <f t="shared" si="2"/>
        <v>2696.91</v>
      </c>
      <c r="K113" s="238">
        <f t="shared" si="3"/>
        <v>16181.47</v>
      </c>
      <c r="L113" s="227" t="s">
        <v>8</v>
      </c>
      <c r="M113" s="77"/>
      <c r="N113" s="77"/>
      <c r="O113" s="77"/>
      <c r="P113" s="77"/>
    </row>
    <row r="114" spans="1:16" ht="29.1" customHeight="1">
      <c r="A114" s="1">
        <v>95</v>
      </c>
      <c r="B114" s="228" t="s">
        <v>2589</v>
      </c>
      <c r="C114" s="228">
        <v>10013951</v>
      </c>
      <c r="D114" s="228" t="s">
        <v>74</v>
      </c>
      <c r="E114" s="229" t="s">
        <v>2594</v>
      </c>
      <c r="F114" s="228" t="s">
        <v>695</v>
      </c>
      <c r="G114" s="265">
        <v>5.0000000000000001E-3</v>
      </c>
      <c r="H114" s="239">
        <v>249714</v>
      </c>
      <c r="I114" s="237">
        <v>1248.57</v>
      </c>
      <c r="J114" s="238">
        <f t="shared" si="2"/>
        <v>249.71</v>
      </c>
      <c r="K114" s="238">
        <f t="shared" si="3"/>
        <v>1498.28</v>
      </c>
      <c r="L114" s="227" t="s">
        <v>8</v>
      </c>
    </row>
    <row r="115" spans="1:16" ht="29.1" customHeight="1">
      <c r="A115" s="1">
        <v>96</v>
      </c>
      <c r="B115" s="228" t="s">
        <v>2595</v>
      </c>
      <c r="C115" s="228">
        <v>10013963</v>
      </c>
      <c r="D115" s="228" t="s">
        <v>74</v>
      </c>
      <c r="E115" s="229" t="s">
        <v>2627</v>
      </c>
      <c r="F115" s="228" t="s">
        <v>695</v>
      </c>
      <c r="G115" s="265">
        <v>0.04</v>
      </c>
      <c r="H115" s="239">
        <v>87299</v>
      </c>
      <c r="I115" s="237">
        <v>3491.96</v>
      </c>
      <c r="J115" s="238">
        <f t="shared" si="2"/>
        <v>698.39</v>
      </c>
      <c r="K115" s="238">
        <f t="shared" si="3"/>
        <v>4190.3500000000004</v>
      </c>
      <c r="L115" s="227" t="s">
        <v>8</v>
      </c>
    </row>
    <row r="116" spans="1:16" ht="29.1" customHeight="1">
      <c r="A116" s="1">
        <v>97</v>
      </c>
      <c r="B116" s="228" t="s">
        <v>2596</v>
      </c>
      <c r="C116" s="228">
        <v>10013963</v>
      </c>
      <c r="D116" s="228" t="s">
        <v>74</v>
      </c>
      <c r="E116" s="229" t="s">
        <v>2627</v>
      </c>
      <c r="F116" s="228" t="s">
        <v>695</v>
      </c>
      <c r="G116" s="265">
        <v>1.7000000000000001E-2</v>
      </c>
      <c r="H116" s="239">
        <v>87299</v>
      </c>
      <c r="I116" s="237">
        <v>1484.08</v>
      </c>
      <c r="J116" s="238">
        <f t="shared" si="2"/>
        <v>296.82</v>
      </c>
      <c r="K116" s="238">
        <f t="shared" si="3"/>
        <v>1780.8999999999999</v>
      </c>
      <c r="L116" s="227" t="s">
        <v>8</v>
      </c>
    </row>
    <row r="117" spans="1:16" ht="29.1" customHeight="1">
      <c r="A117" s="1">
        <v>98</v>
      </c>
      <c r="B117" s="228" t="s">
        <v>2597</v>
      </c>
      <c r="C117" s="228">
        <v>10013967</v>
      </c>
      <c r="D117" s="228" t="s">
        <v>74</v>
      </c>
      <c r="E117" s="229" t="s">
        <v>2628</v>
      </c>
      <c r="F117" s="228" t="s">
        <v>695</v>
      </c>
      <c r="G117" s="265">
        <v>5.0000000000000001E-3</v>
      </c>
      <c r="H117" s="239">
        <v>514748</v>
      </c>
      <c r="I117" s="237">
        <v>2573.7399999999998</v>
      </c>
      <c r="J117" s="238">
        <f t="shared" si="2"/>
        <v>514.75</v>
      </c>
      <c r="K117" s="238">
        <f t="shared" si="3"/>
        <v>3088.49</v>
      </c>
      <c r="L117" s="227" t="s">
        <v>8</v>
      </c>
      <c r="M117" s="77"/>
      <c r="N117" s="77"/>
      <c r="O117" s="77"/>
      <c r="P117" s="77"/>
    </row>
    <row r="118" spans="1:16" ht="29.1" customHeight="1">
      <c r="A118" s="1">
        <v>99</v>
      </c>
      <c r="B118" s="228" t="s">
        <v>2598</v>
      </c>
      <c r="C118" s="228">
        <v>10013967</v>
      </c>
      <c r="D118" s="228" t="s">
        <v>74</v>
      </c>
      <c r="E118" s="229" t="s">
        <v>2628</v>
      </c>
      <c r="F118" s="228" t="s">
        <v>695</v>
      </c>
      <c r="G118" s="265">
        <v>0.14299999999999999</v>
      </c>
      <c r="H118" s="239">
        <v>514748</v>
      </c>
      <c r="I118" s="237">
        <v>73608.960000000006</v>
      </c>
      <c r="J118" s="238">
        <f t="shared" si="2"/>
        <v>14721.79</v>
      </c>
      <c r="K118" s="238">
        <f t="shared" si="3"/>
        <v>88330.75</v>
      </c>
      <c r="L118" s="227" t="s">
        <v>8</v>
      </c>
    </row>
    <row r="119" spans="1:16" ht="29.1" customHeight="1">
      <c r="A119" s="1">
        <v>100</v>
      </c>
      <c r="B119" s="228" t="s">
        <v>2599</v>
      </c>
      <c r="C119" s="228">
        <v>10013967</v>
      </c>
      <c r="D119" s="228" t="s">
        <v>74</v>
      </c>
      <c r="E119" s="229" t="s">
        <v>2628</v>
      </c>
      <c r="F119" s="228" t="s">
        <v>695</v>
      </c>
      <c r="G119" s="265">
        <v>4.4999999999999998E-2</v>
      </c>
      <c r="H119" s="239">
        <v>514748</v>
      </c>
      <c r="I119" s="237">
        <v>23163.66</v>
      </c>
      <c r="J119" s="238">
        <f t="shared" si="2"/>
        <v>4632.7299999999996</v>
      </c>
      <c r="K119" s="238">
        <f t="shared" si="3"/>
        <v>27796.39</v>
      </c>
      <c r="L119" s="227" t="s">
        <v>8</v>
      </c>
      <c r="M119" s="77"/>
      <c r="N119" s="77"/>
      <c r="O119" s="77"/>
      <c r="P119" s="77"/>
    </row>
    <row r="120" spans="1:16" ht="29.1" customHeight="1">
      <c r="A120" s="1">
        <v>101</v>
      </c>
      <c r="B120" s="228" t="s">
        <v>2600</v>
      </c>
      <c r="C120" s="228">
        <v>10013967</v>
      </c>
      <c r="D120" s="228" t="s">
        <v>74</v>
      </c>
      <c r="E120" s="229" t="s">
        <v>2628</v>
      </c>
      <c r="F120" s="228" t="s">
        <v>695</v>
      </c>
      <c r="G120" s="265">
        <v>0.1</v>
      </c>
      <c r="H120" s="239">
        <v>514748</v>
      </c>
      <c r="I120" s="237">
        <v>51474.8</v>
      </c>
      <c r="J120" s="238">
        <f t="shared" si="2"/>
        <v>10294.959999999999</v>
      </c>
      <c r="K120" s="238">
        <f t="shared" si="3"/>
        <v>61769.760000000002</v>
      </c>
      <c r="L120" s="227" t="s">
        <v>8</v>
      </c>
    </row>
    <row r="121" spans="1:16" ht="29.1" customHeight="1">
      <c r="A121" s="1">
        <v>102</v>
      </c>
      <c r="B121" s="228" t="s">
        <v>2601</v>
      </c>
      <c r="C121" s="228">
        <v>10013981</v>
      </c>
      <c r="D121" s="228" t="s">
        <v>74</v>
      </c>
      <c r="E121" s="229" t="s">
        <v>2629</v>
      </c>
      <c r="F121" s="228" t="s">
        <v>695</v>
      </c>
      <c r="G121" s="265">
        <v>0.38</v>
      </c>
      <c r="H121" s="239">
        <v>275333</v>
      </c>
      <c r="I121" s="237">
        <v>104626.54</v>
      </c>
      <c r="J121" s="238">
        <f t="shared" si="2"/>
        <v>20925.310000000001</v>
      </c>
      <c r="K121" s="238">
        <f t="shared" si="3"/>
        <v>125551.84999999999</v>
      </c>
      <c r="L121" s="227" t="s">
        <v>8</v>
      </c>
      <c r="M121" s="77"/>
      <c r="N121" s="77"/>
      <c r="O121" s="77"/>
      <c r="P121" s="77"/>
    </row>
    <row r="122" spans="1:16" ht="29.1" customHeight="1">
      <c r="A122" s="1">
        <v>103</v>
      </c>
      <c r="B122" s="228" t="s">
        <v>2602</v>
      </c>
      <c r="C122" s="228">
        <v>10013981</v>
      </c>
      <c r="D122" s="228" t="s">
        <v>74</v>
      </c>
      <c r="E122" s="229" t="s">
        <v>2629</v>
      </c>
      <c r="F122" s="228" t="s">
        <v>695</v>
      </c>
      <c r="G122" s="265">
        <v>0.04</v>
      </c>
      <c r="H122" s="239">
        <v>275333</v>
      </c>
      <c r="I122" s="237">
        <v>11013.32</v>
      </c>
      <c r="J122" s="238">
        <f t="shared" si="2"/>
        <v>2202.66</v>
      </c>
      <c r="K122" s="238">
        <f t="shared" si="3"/>
        <v>13215.98</v>
      </c>
      <c r="L122" s="227" t="s">
        <v>8</v>
      </c>
    </row>
    <row r="123" spans="1:16" ht="29.1" customHeight="1">
      <c r="A123" s="1">
        <v>104</v>
      </c>
      <c r="B123" s="228" t="s">
        <v>2603</v>
      </c>
      <c r="C123" s="228">
        <v>10014116</v>
      </c>
      <c r="D123" s="228" t="s">
        <v>74</v>
      </c>
      <c r="E123" s="229" t="s">
        <v>2630</v>
      </c>
      <c r="F123" s="228" t="s">
        <v>695</v>
      </c>
      <c r="G123" s="265">
        <v>0.246</v>
      </c>
      <c r="H123" s="239">
        <v>85078</v>
      </c>
      <c r="I123" s="237">
        <v>20929.189999999999</v>
      </c>
      <c r="J123" s="238">
        <f t="shared" si="2"/>
        <v>4185.84</v>
      </c>
      <c r="K123" s="238">
        <f t="shared" si="3"/>
        <v>25115.03</v>
      </c>
      <c r="L123" s="227" t="s">
        <v>8</v>
      </c>
    </row>
    <row r="124" spans="1:16" ht="29.1" customHeight="1">
      <c r="A124" s="1">
        <v>105</v>
      </c>
      <c r="B124" s="228" t="s">
        <v>2604</v>
      </c>
      <c r="C124" s="228">
        <v>10014116</v>
      </c>
      <c r="D124" s="228" t="s">
        <v>74</v>
      </c>
      <c r="E124" s="229" t="s">
        <v>2630</v>
      </c>
      <c r="F124" s="228" t="s">
        <v>695</v>
      </c>
      <c r="G124" s="265">
        <v>0.3</v>
      </c>
      <c r="H124" s="239">
        <v>85078</v>
      </c>
      <c r="I124" s="237">
        <v>25523.4</v>
      </c>
      <c r="J124" s="238">
        <f t="shared" si="2"/>
        <v>5104.68</v>
      </c>
      <c r="K124" s="238">
        <f t="shared" si="3"/>
        <v>30628.080000000002</v>
      </c>
      <c r="L124" s="227" t="s">
        <v>8</v>
      </c>
      <c r="M124" s="77"/>
      <c r="N124" s="77"/>
      <c r="O124" s="77"/>
      <c r="P124" s="77"/>
    </row>
    <row r="125" spans="1:16" ht="29.1" customHeight="1">
      <c r="A125" s="1">
        <v>106</v>
      </c>
      <c r="B125" s="221" t="s">
        <v>2605</v>
      </c>
      <c r="C125" s="221">
        <v>10014116</v>
      </c>
      <c r="D125" s="222" t="s">
        <v>74</v>
      </c>
      <c r="E125" s="223" t="s">
        <v>2630</v>
      </c>
      <c r="F125" s="221" t="s">
        <v>695</v>
      </c>
      <c r="G125" s="266">
        <v>0.71</v>
      </c>
      <c r="H125" s="239">
        <v>85078</v>
      </c>
      <c r="I125" s="237">
        <v>60405.38</v>
      </c>
      <c r="J125" s="238">
        <f t="shared" si="2"/>
        <v>12081.08</v>
      </c>
      <c r="K125" s="238">
        <f t="shared" si="3"/>
        <v>72486.459999999992</v>
      </c>
      <c r="L125" s="227" t="s">
        <v>8</v>
      </c>
      <c r="M125" s="77"/>
      <c r="N125" s="77"/>
      <c r="O125" s="77"/>
      <c r="P125" s="77"/>
    </row>
    <row r="126" spans="1:16" ht="29.1" customHeight="1">
      <c r="A126" s="1">
        <v>107</v>
      </c>
      <c r="B126" s="228" t="s">
        <v>2606</v>
      </c>
      <c r="C126" s="228">
        <v>10014116</v>
      </c>
      <c r="D126" s="228" t="s">
        <v>74</v>
      </c>
      <c r="E126" s="229" t="s">
        <v>2630</v>
      </c>
      <c r="F126" s="228" t="s">
        <v>695</v>
      </c>
      <c r="G126" s="265">
        <v>1.7000000000000001E-2</v>
      </c>
      <c r="H126" s="239">
        <v>85078</v>
      </c>
      <c r="I126" s="237">
        <v>1446.33</v>
      </c>
      <c r="J126" s="238">
        <f t="shared" si="2"/>
        <v>289.27</v>
      </c>
      <c r="K126" s="238">
        <f t="shared" si="3"/>
        <v>1735.6</v>
      </c>
      <c r="L126" s="227" t="s">
        <v>8</v>
      </c>
    </row>
    <row r="127" spans="1:16" ht="29.1" customHeight="1">
      <c r="A127" s="1">
        <v>108</v>
      </c>
      <c r="B127" s="228" t="s">
        <v>2607</v>
      </c>
      <c r="C127" s="228">
        <v>10014116</v>
      </c>
      <c r="D127" s="228" t="s">
        <v>74</v>
      </c>
      <c r="E127" s="229" t="s">
        <v>2630</v>
      </c>
      <c r="F127" s="228" t="s">
        <v>695</v>
      </c>
      <c r="G127" s="265">
        <v>0.22</v>
      </c>
      <c r="H127" s="239">
        <v>85078</v>
      </c>
      <c r="I127" s="237">
        <v>18717.16</v>
      </c>
      <c r="J127" s="238">
        <f t="shared" si="2"/>
        <v>3743.43</v>
      </c>
      <c r="K127" s="238">
        <f t="shared" si="3"/>
        <v>22460.59</v>
      </c>
      <c r="L127" s="227" t="s">
        <v>8</v>
      </c>
      <c r="M127" s="77"/>
      <c r="N127" s="77"/>
      <c r="O127" s="77"/>
      <c r="P127" s="77"/>
    </row>
    <row r="128" spans="1:16" ht="29.1" customHeight="1">
      <c r="A128" s="1">
        <v>110</v>
      </c>
      <c r="B128" s="228" t="s">
        <v>2608</v>
      </c>
      <c r="C128" s="228">
        <v>10014116</v>
      </c>
      <c r="D128" s="228" t="s">
        <v>74</v>
      </c>
      <c r="E128" s="229" t="s">
        <v>2630</v>
      </c>
      <c r="F128" s="228" t="s">
        <v>695</v>
      </c>
      <c r="G128" s="265">
        <v>0.1</v>
      </c>
      <c r="H128" s="239">
        <v>85078</v>
      </c>
      <c r="I128" s="237">
        <v>8507.7999999999993</v>
      </c>
      <c r="J128" s="238">
        <f t="shared" si="2"/>
        <v>1701.56</v>
      </c>
      <c r="K128" s="238">
        <f t="shared" si="3"/>
        <v>10209.359999999999</v>
      </c>
      <c r="L128" s="227" t="s">
        <v>8</v>
      </c>
      <c r="M128" s="77"/>
      <c r="N128" s="77"/>
      <c r="O128" s="77"/>
      <c r="P128" s="77"/>
    </row>
    <row r="129" spans="1:16" ht="29.1" customHeight="1">
      <c r="A129" s="1">
        <v>111</v>
      </c>
      <c r="B129" s="228" t="s">
        <v>2609</v>
      </c>
      <c r="C129" s="228">
        <v>10014120</v>
      </c>
      <c r="D129" s="228" t="s">
        <v>74</v>
      </c>
      <c r="E129" s="229" t="s">
        <v>2631</v>
      </c>
      <c r="F129" s="228" t="s">
        <v>695</v>
      </c>
      <c r="G129" s="265">
        <v>0.18</v>
      </c>
      <c r="H129" s="239">
        <v>63759</v>
      </c>
      <c r="I129" s="237">
        <v>11476.62</v>
      </c>
      <c r="J129" s="238">
        <f t="shared" si="2"/>
        <v>2295.3200000000002</v>
      </c>
      <c r="K129" s="238">
        <f t="shared" si="3"/>
        <v>13771.94</v>
      </c>
      <c r="L129" s="227" t="s">
        <v>8</v>
      </c>
    </row>
    <row r="130" spans="1:16" ht="29.1" customHeight="1">
      <c r="A130" s="1">
        <v>112</v>
      </c>
      <c r="B130" s="228" t="s">
        <v>2610</v>
      </c>
      <c r="C130" s="228">
        <v>10014120</v>
      </c>
      <c r="D130" s="228" t="s">
        <v>74</v>
      </c>
      <c r="E130" s="229" t="s">
        <v>2631</v>
      </c>
      <c r="F130" s="228" t="s">
        <v>695</v>
      </c>
      <c r="G130" s="265">
        <v>0.24</v>
      </c>
      <c r="H130" s="239">
        <v>63759</v>
      </c>
      <c r="I130" s="237">
        <v>15302.16</v>
      </c>
      <c r="J130" s="238">
        <f t="shared" si="2"/>
        <v>3060.43</v>
      </c>
      <c r="K130" s="238">
        <f t="shared" si="3"/>
        <v>18362.59</v>
      </c>
      <c r="L130" s="227" t="s">
        <v>8</v>
      </c>
      <c r="M130" s="77"/>
      <c r="N130" s="77"/>
      <c r="O130" s="77"/>
      <c r="P130" s="77"/>
    </row>
    <row r="131" spans="1:16" ht="29.1" customHeight="1">
      <c r="A131" s="1">
        <v>113</v>
      </c>
      <c r="B131" s="228" t="s">
        <v>2611</v>
      </c>
      <c r="C131" s="228">
        <v>10014142</v>
      </c>
      <c r="D131" s="228" t="s">
        <v>74</v>
      </c>
      <c r="E131" s="229" t="s">
        <v>2632</v>
      </c>
      <c r="F131" s="228" t="s">
        <v>695</v>
      </c>
      <c r="G131" s="265">
        <v>3.6999999999999998E-2</v>
      </c>
      <c r="H131" s="239">
        <v>41440</v>
      </c>
      <c r="I131" s="237">
        <v>1533.28</v>
      </c>
      <c r="J131" s="238">
        <f t="shared" si="2"/>
        <v>306.66000000000003</v>
      </c>
      <c r="K131" s="238">
        <f t="shared" si="3"/>
        <v>1839.94</v>
      </c>
      <c r="L131" s="227" t="s">
        <v>8</v>
      </c>
    </row>
    <row r="132" spans="1:16" ht="29.1" customHeight="1">
      <c r="A132" s="1">
        <v>114</v>
      </c>
      <c r="B132" s="228" t="s">
        <v>2612</v>
      </c>
      <c r="C132" s="228">
        <v>10014142</v>
      </c>
      <c r="D132" s="228" t="s">
        <v>74</v>
      </c>
      <c r="E132" s="229" t="s">
        <v>2632</v>
      </c>
      <c r="F132" s="228" t="s">
        <v>695</v>
      </c>
      <c r="G132" s="265">
        <v>3.7999999999999999E-2</v>
      </c>
      <c r="H132" s="239">
        <v>41440</v>
      </c>
      <c r="I132" s="237">
        <v>1574.72</v>
      </c>
      <c r="J132" s="238">
        <f t="shared" si="2"/>
        <v>314.94</v>
      </c>
      <c r="K132" s="238">
        <f t="shared" si="3"/>
        <v>1889.66</v>
      </c>
      <c r="L132" s="227" t="s">
        <v>8</v>
      </c>
    </row>
    <row r="133" spans="1:16" ht="29.1" customHeight="1">
      <c r="A133" s="1">
        <v>115</v>
      </c>
      <c r="B133" s="228" t="s">
        <v>2613</v>
      </c>
      <c r="C133" s="228">
        <v>10014150</v>
      </c>
      <c r="D133" s="228" t="s">
        <v>74</v>
      </c>
      <c r="E133" s="229" t="s">
        <v>2633</v>
      </c>
      <c r="F133" s="228" t="s">
        <v>695</v>
      </c>
      <c r="G133" s="265">
        <v>0.221</v>
      </c>
      <c r="H133" s="239">
        <v>30226</v>
      </c>
      <c r="I133" s="237">
        <v>6679.95</v>
      </c>
      <c r="J133" s="238">
        <f t="shared" si="2"/>
        <v>1335.99</v>
      </c>
      <c r="K133" s="238">
        <f t="shared" si="3"/>
        <v>8015.94</v>
      </c>
      <c r="L133" s="227" t="s">
        <v>8</v>
      </c>
      <c r="M133" s="77"/>
      <c r="N133" s="77"/>
      <c r="O133" s="77"/>
      <c r="P133" s="77"/>
    </row>
    <row r="134" spans="1:16" ht="29.1" customHeight="1">
      <c r="A134" s="1">
        <v>116</v>
      </c>
      <c r="B134" s="228" t="s">
        <v>2614</v>
      </c>
      <c r="C134" s="228">
        <v>10014150</v>
      </c>
      <c r="D134" s="228" t="s">
        <v>74</v>
      </c>
      <c r="E134" s="229" t="s">
        <v>2633</v>
      </c>
      <c r="F134" s="228" t="s">
        <v>695</v>
      </c>
      <c r="G134" s="265">
        <v>0.21</v>
      </c>
      <c r="H134" s="239">
        <v>30226</v>
      </c>
      <c r="I134" s="237">
        <v>6347.46</v>
      </c>
      <c r="J134" s="238">
        <f t="shared" si="2"/>
        <v>1269.49</v>
      </c>
      <c r="K134" s="238">
        <f t="shared" si="3"/>
        <v>7616.95</v>
      </c>
      <c r="L134" s="227" t="s">
        <v>8</v>
      </c>
      <c r="M134" s="77"/>
      <c r="N134" s="77"/>
      <c r="O134" s="77"/>
      <c r="P134" s="77"/>
    </row>
    <row r="135" spans="1:16" ht="29.1" customHeight="1">
      <c r="A135" s="1">
        <v>117</v>
      </c>
      <c r="B135" s="228" t="s">
        <v>2615</v>
      </c>
      <c r="C135" s="228">
        <v>10014203</v>
      </c>
      <c r="D135" s="228" t="s">
        <v>74</v>
      </c>
      <c r="E135" s="229" t="s">
        <v>2634</v>
      </c>
      <c r="F135" s="228" t="s">
        <v>695</v>
      </c>
      <c r="G135" s="265">
        <v>0.02</v>
      </c>
      <c r="H135" s="239">
        <v>163584</v>
      </c>
      <c r="I135" s="237">
        <v>3271.68</v>
      </c>
      <c r="J135" s="238">
        <f t="shared" si="2"/>
        <v>654.34</v>
      </c>
      <c r="K135" s="238">
        <f t="shared" si="3"/>
        <v>3926.02</v>
      </c>
      <c r="L135" s="227" t="s">
        <v>8</v>
      </c>
    </row>
    <row r="136" spans="1:16" ht="29.1" customHeight="1">
      <c r="A136" s="1">
        <v>118</v>
      </c>
      <c r="B136" s="228" t="s">
        <v>2616</v>
      </c>
      <c r="C136" s="228">
        <v>10014203</v>
      </c>
      <c r="D136" s="228" t="s">
        <v>74</v>
      </c>
      <c r="E136" s="229" t="s">
        <v>2634</v>
      </c>
      <c r="F136" s="228" t="s">
        <v>695</v>
      </c>
      <c r="G136" s="265">
        <v>0.02</v>
      </c>
      <c r="H136" s="239">
        <v>163584</v>
      </c>
      <c r="I136" s="237">
        <v>3271.68</v>
      </c>
      <c r="J136" s="238">
        <f t="shared" si="2"/>
        <v>654.34</v>
      </c>
      <c r="K136" s="238">
        <f t="shared" si="3"/>
        <v>3926.02</v>
      </c>
      <c r="L136" s="227" t="s">
        <v>8</v>
      </c>
    </row>
    <row r="137" spans="1:16" ht="29.1" customHeight="1">
      <c r="A137" s="1">
        <v>119</v>
      </c>
      <c r="B137" s="228" t="s">
        <v>2617</v>
      </c>
      <c r="C137" s="228">
        <v>10014203</v>
      </c>
      <c r="D137" s="228" t="s">
        <v>74</v>
      </c>
      <c r="E137" s="229" t="s">
        <v>2634</v>
      </c>
      <c r="F137" s="228" t="s">
        <v>695</v>
      </c>
      <c r="G137" s="265">
        <v>2.4E-2</v>
      </c>
      <c r="H137" s="239">
        <v>163584</v>
      </c>
      <c r="I137" s="237">
        <v>3926.02</v>
      </c>
      <c r="J137" s="238">
        <f t="shared" si="2"/>
        <v>785.2</v>
      </c>
      <c r="K137" s="238">
        <f t="shared" si="3"/>
        <v>4711.22</v>
      </c>
      <c r="L137" s="227" t="s">
        <v>8</v>
      </c>
    </row>
    <row r="138" spans="1:16" ht="29.1" customHeight="1">
      <c r="A138" s="1">
        <v>120</v>
      </c>
      <c r="B138" s="228" t="s">
        <v>2618</v>
      </c>
      <c r="C138" s="228">
        <v>10014203</v>
      </c>
      <c r="D138" s="228" t="s">
        <v>74</v>
      </c>
      <c r="E138" s="229" t="s">
        <v>2634</v>
      </c>
      <c r="F138" s="228" t="s">
        <v>695</v>
      </c>
      <c r="G138" s="265">
        <v>0.05</v>
      </c>
      <c r="H138" s="239">
        <v>163584</v>
      </c>
      <c r="I138" s="237">
        <v>8179.2</v>
      </c>
      <c r="J138" s="238">
        <f t="shared" si="2"/>
        <v>1635.84</v>
      </c>
      <c r="K138" s="238">
        <f t="shared" si="3"/>
        <v>9815.0399999999991</v>
      </c>
      <c r="L138" s="227" t="s">
        <v>8</v>
      </c>
      <c r="M138" s="77"/>
      <c r="N138" s="77"/>
      <c r="O138" s="77"/>
      <c r="P138" s="77"/>
    </row>
    <row r="139" spans="1:16" ht="29.1" customHeight="1">
      <c r="A139" s="1">
        <v>121</v>
      </c>
      <c r="B139" s="228" t="s">
        <v>2619</v>
      </c>
      <c r="C139" s="228">
        <v>10014203</v>
      </c>
      <c r="D139" s="228" t="s">
        <v>74</v>
      </c>
      <c r="E139" s="229" t="s">
        <v>2634</v>
      </c>
      <c r="F139" s="228" t="s">
        <v>695</v>
      </c>
      <c r="G139" s="265">
        <v>2.5000000000000001E-2</v>
      </c>
      <c r="H139" s="239">
        <v>163584</v>
      </c>
      <c r="I139" s="237">
        <v>4089.6</v>
      </c>
      <c r="J139" s="238">
        <f t="shared" si="2"/>
        <v>817.92</v>
      </c>
      <c r="K139" s="238">
        <f t="shared" si="3"/>
        <v>4907.5199999999995</v>
      </c>
      <c r="L139" s="227" t="s">
        <v>8</v>
      </c>
    </row>
    <row r="140" spans="1:16" ht="29.1" customHeight="1">
      <c r="A140" s="1">
        <v>122</v>
      </c>
      <c r="B140" s="228" t="s">
        <v>2620</v>
      </c>
      <c r="C140" s="228">
        <v>10014203</v>
      </c>
      <c r="D140" s="228" t="s">
        <v>74</v>
      </c>
      <c r="E140" s="229" t="s">
        <v>2634</v>
      </c>
      <c r="F140" s="228" t="s">
        <v>695</v>
      </c>
      <c r="G140" s="265">
        <v>6.8000000000000005E-2</v>
      </c>
      <c r="H140" s="239">
        <v>163584</v>
      </c>
      <c r="I140" s="237">
        <v>11123.71</v>
      </c>
      <c r="J140" s="238">
        <f t="shared" si="2"/>
        <v>2224.7399999999998</v>
      </c>
      <c r="K140" s="238">
        <f t="shared" si="3"/>
        <v>13348.449999999999</v>
      </c>
      <c r="L140" s="227" t="s">
        <v>8</v>
      </c>
      <c r="M140" s="77"/>
      <c r="N140" s="77"/>
      <c r="O140" s="77"/>
      <c r="P140" s="77"/>
    </row>
    <row r="141" spans="1:16" ht="29.1" customHeight="1">
      <c r="A141" s="1">
        <v>123</v>
      </c>
      <c r="B141" s="228" t="s">
        <v>2621</v>
      </c>
      <c r="C141" s="228">
        <v>10014203</v>
      </c>
      <c r="D141" s="228" t="s">
        <v>74</v>
      </c>
      <c r="E141" s="229" t="s">
        <v>2634</v>
      </c>
      <c r="F141" s="228" t="s">
        <v>695</v>
      </c>
      <c r="G141" s="265">
        <v>9.1999999999999998E-2</v>
      </c>
      <c r="H141" s="239">
        <v>163584</v>
      </c>
      <c r="I141" s="237">
        <v>15049.73</v>
      </c>
      <c r="J141" s="238">
        <f t="shared" si="2"/>
        <v>3009.95</v>
      </c>
      <c r="K141" s="238">
        <f t="shared" si="3"/>
        <v>18059.68</v>
      </c>
      <c r="L141" s="227" t="s">
        <v>8</v>
      </c>
    </row>
    <row r="142" spans="1:16" ht="29.1" customHeight="1">
      <c r="A142" s="1">
        <v>124</v>
      </c>
      <c r="B142" s="228" t="s">
        <v>2622</v>
      </c>
      <c r="C142" s="228">
        <v>10014203</v>
      </c>
      <c r="D142" s="228" t="s">
        <v>74</v>
      </c>
      <c r="E142" s="229" t="s">
        <v>2634</v>
      </c>
      <c r="F142" s="228" t="s">
        <v>695</v>
      </c>
      <c r="G142" s="265">
        <v>0.158</v>
      </c>
      <c r="H142" s="239">
        <v>163584</v>
      </c>
      <c r="I142" s="237">
        <v>25846.27</v>
      </c>
      <c r="J142" s="238">
        <f t="shared" si="2"/>
        <v>5169.25</v>
      </c>
      <c r="K142" s="238">
        <f t="shared" si="3"/>
        <v>31015.52</v>
      </c>
      <c r="L142" s="227" t="s">
        <v>8</v>
      </c>
      <c r="M142" s="77"/>
      <c r="N142" s="77"/>
      <c r="O142" s="77"/>
      <c r="P142" s="77"/>
    </row>
    <row r="143" spans="1:16" ht="29.1" customHeight="1">
      <c r="A143" s="1">
        <v>125</v>
      </c>
      <c r="B143" s="228" t="s">
        <v>2623</v>
      </c>
      <c r="C143" s="228">
        <v>10014203</v>
      </c>
      <c r="D143" s="228" t="s">
        <v>74</v>
      </c>
      <c r="E143" s="229" t="s">
        <v>2634</v>
      </c>
      <c r="F143" s="228" t="s">
        <v>695</v>
      </c>
      <c r="G143" s="265">
        <v>0.38</v>
      </c>
      <c r="H143" s="239">
        <v>163584</v>
      </c>
      <c r="I143" s="237">
        <v>62161.919999999998</v>
      </c>
      <c r="J143" s="238">
        <f t="shared" si="2"/>
        <v>12432.38</v>
      </c>
      <c r="K143" s="238">
        <f t="shared" si="3"/>
        <v>74594.3</v>
      </c>
      <c r="L143" s="227" t="s">
        <v>8</v>
      </c>
    </row>
    <row r="144" spans="1:16" ht="29.1" customHeight="1">
      <c r="A144" s="1">
        <v>126</v>
      </c>
      <c r="B144" s="228" t="s">
        <v>2624</v>
      </c>
      <c r="C144" s="228">
        <v>10014213</v>
      </c>
      <c r="D144" s="228" t="s">
        <v>74</v>
      </c>
      <c r="E144" s="229" t="s">
        <v>2635</v>
      </c>
      <c r="F144" s="228" t="s">
        <v>695</v>
      </c>
      <c r="G144" s="265">
        <v>0.01</v>
      </c>
      <c r="H144" s="239">
        <v>116598</v>
      </c>
      <c r="I144" s="237">
        <v>1165.98</v>
      </c>
      <c r="J144" s="238">
        <f t="shared" si="2"/>
        <v>233.2</v>
      </c>
      <c r="K144" s="238">
        <f t="shared" si="3"/>
        <v>1399.18</v>
      </c>
      <c r="L144" s="227" t="s">
        <v>8</v>
      </c>
      <c r="M144" s="77"/>
      <c r="N144" s="77"/>
      <c r="O144" s="77"/>
      <c r="P144" s="77"/>
    </row>
    <row r="145" spans="1:16" ht="29.1" customHeight="1">
      <c r="A145" s="1">
        <v>127</v>
      </c>
      <c r="B145" s="228" t="s">
        <v>2625</v>
      </c>
      <c r="C145" s="228">
        <v>10014213</v>
      </c>
      <c r="D145" s="228" t="s">
        <v>74</v>
      </c>
      <c r="E145" s="229" t="s">
        <v>2635</v>
      </c>
      <c r="F145" s="228" t="s">
        <v>695</v>
      </c>
      <c r="G145" s="265">
        <v>1.4999999999999999E-2</v>
      </c>
      <c r="H145" s="239">
        <v>116598</v>
      </c>
      <c r="I145" s="237">
        <v>1748.97</v>
      </c>
      <c r="J145" s="238">
        <f t="shared" si="2"/>
        <v>349.79</v>
      </c>
      <c r="K145" s="238">
        <f t="shared" si="3"/>
        <v>2098.7600000000002</v>
      </c>
      <c r="L145" s="227" t="s">
        <v>8</v>
      </c>
    </row>
    <row r="146" spans="1:16" ht="29.1" customHeight="1">
      <c r="A146" s="1">
        <v>128</v>
      </c>
      <c r="B146" s="228" t="s">
        <v>2626</v>
      </c>
      <c r="C146" s="228">
        <v>10014221</v>
      </c>
      <c r="D146" s="228" t="s">
        <v>74</v>
      </c>
      <c r="E146" s="229" t="s">
        <v>108</v>
      </c>
      <c r="F146" s="228" t="s">
        <v>695</v>
      </c>
      <c r="G146" s="265">
        <v>5.0999999999999997E-2</v>
      </c>
      <c r="H146" s="239">
        <v>21667</v>
      </c>
      <c r="I146" s="237">
        <v>1105.02</v>
      </c>
      <c r="J146" s="238">
        <f t="shared" si="2"/>
        <v>221</v>
      </c>
      <c r="K146" s="238">
        <f t="shared" si="3"/>
        <v>1326.02</v>
      </c>
      <c r="L146" s="227" t="s">
        <v>8</v>
      </c>
      <c r="M146" s="77"/>
      <c r="N146" s="77"/>
      <c r="O146" s="77"/>
      <c r="P146" s="77"/>
    </row>
    <row r="147" spans="1:16" ht="29.1" customHeight="1">
      <c r="A147" s="1">
        <v>129</v>
      </c>
      <c r="B147" s="228" t="s">
        <v>2636</v>
      </c>
      <c r="C147" s="228">
        <v>10014267</v>
      </c>
      <c r="D147" s="228" t="s">
        <v>74</v>
      </c>
      <c r="E147" s="229" t="s">
        <v>2658</v>
      </c>
      <c r="F147" s="228" t="s">
        <v>695</v>
      </c>
      <c r="G147" s="265">
        <v>2.5000000000000001E-2</v>
      </c>
      <c r="H147" s="239">
        <v>108693</v>
      </c>
      <c r="I147" s="237">
        <v>2717.33</v>
      </c>
      <c r="J147" s="238">
        <f t="shared" si="2"/>
        <v>543.47</v>
      </c>
      <c r="K147" s="238">
        <f t="shared" si="3"/>
        <v>3260.8</v>
      </c>
      <c r="L147" s="227" t="s">
        <v>8</v>
      </c>
    </row>
    <row r="148" spans="1:16" ht="29.1" customHeight="1">
      <c r="A148" s="1">
        <v>130</v>
      </c>
      <c r="B148" s="228" t="s">
        <v>2637</v>
      </c>
      <c r="C148" s="228">
        <v>10014267</v>
      </c>
      <c r="D148" s="228" t="s">
        <v>74</v>
      </c>
      <c r="E148" s="229" t="s">
        <v>2658</v>
      </c>
      <c r="F148" s="228" t="s">
        <v>695</v>
      </c>
      <c r="G148" s="265">
        <v>0.1</v>
      </c>
      <c r="H148" s="239">
        <v>108693</v>
      </c>
      <c r="I148" s="237">
        <v>10869.3</v>
      </c>
      <c r="J148" s="238">
        <f t="shared" ref="J148:J210" si="4">ROUND(I148*0.2,2)</f>
        <v>2173.86</v>
      </c>
      <c r="K148" s="238">
        <f t="shared" si="3"/>
        <v>13043.16</v>
      </c>
      <c r="L148" s="227" t="s">
        <v>8</v>
      </c>
      <c r="M148" s="77"/>
      <c r="N148" s="77"/>
      <c r="O148" s="77"/>
      <c r="P148" s="77"/>
    </row>
    <row r="149" spans="1:16" ht="29.1" customHeight="1">
      <c r="A149" s="1">
        <v>131</v>
      </c>
      <c r="B149" s="228" t="s">
        <v>2638</v>
      </c>
      <c r="C149" s="228">
        <v>10014308</v>
      </c>
      <c r="D149" s="228" t="s">
        <v>74</v>
      </c>
      <c r="E149" s="229" t="s">
        <v>2659</v>
      </c>
      <c r="F149" s="228" t="s">
        <v>695</v>
      </c>
      <c r="G149" s="265">
        <v>0.48</v>
      </c>
      <c r="H149" s="239">
        <v>244145</v>
      </c>
      <c r="I149" s="237">
        <v>117189.6</v>
      </c>
      <c r="J149" s="238">
        <f t="shared" si="4"/>
        <v>23437.919999999998</v>
      </c>
      <c r="K149" s="238">
        <f t="shared" ref="K149:K212" si="5">I149+J149</f>
        <v>140627.52000000002</v>
      </c>
      <c r="L149" s="227" t="s">
        <v>8</v>
      </c>
      <c r="M149" s="77"/>
      <c r="N149" s="77"/>
      <c r="O149" s="77"/>
      <c r="P149" s="77"/>
    </row>
    <row r="150" spans="1:16" ht="29.1" customHeight="1">
      <c r="A150" s="1">
        <v>132</v>
      </c>
      <c r="B150" s="228" t="s">
        <v>2639</v>
      </c>
      <c r="C150" s="228">
        <v>10014312</v>
      </c>
      <c r="D150" s="228" t="s">
        <v>74</v>
      </c>
      <c r="E150" s="229" t="s">
        <v>2660</v>
      </c>
      <c r="F150" s="228" t="s">
        <v>695</v>
      </c>
      <c r="G150" s="265">
        <v>6.9000000000000006E-2</v>
      </c>
      <c r="H150" s="239">
        <v>51100</v>
      </c>
      <c r="I150" s="237">
        <v>3525.9</v>
      </c>
      <c r="J150" s="238">
        <f t="shared" si="4"/>
        <v>705.18</v>
      </c>
      <c r="K150" s="238">
        <f t="shared" si="5"/>
        <v>4231.08</v>
      </c>
      <c r="L150" s="227" t="s">
        <v>8</v>
      </c>
    </row>
    <row r="151" spans="1:16" ht="29.1" customHeight="1">
      <c r="A151" s="1">
        <v>133</v>
      </c>
      <c r="B151" s="228" t="s">
        <v>2640</v>
      </c>
      <c r="C151" s="228">
        <v>10014316</v>
      </c>
      <c r="D151" s="228" t="s">
        <v>74</v>
      </c>
      <c r="E151" s="229" t="s">
        <v>2661</v>
      </c>
      <c r="F151" s="228" t="s">
        <v>695</v>
      </c>
      <c r="G151" s="265">
        <v>0.22</v>
      </c>
      <c r="H151" s="239">
        <v>118293</v>
      </c>
      <c r="I151" s="237">
        <v>26024.46</v>
      </c>
      <c r="J151" s="238">
        <f t="shared" si="4"/>
        <v>5204.8900000000003</v>
      </c>
      <c r="K151" s="238">
        <f t="shared" si="5"/>
        <v>31229.35</v>
      </c>
      <c r="L151" s="227" t="s">
        <v>8</v>
      </c>
    </row>
    <row r="152" spans="1:16" ht="29.1" customHeight="1">
      <c r="A152" s="1">
        <v>134</v>
      </c>
      <c r="B152" s="228" t="s">
        <v>2641</v>
      </c>
      <c r="C152" s="228">
        <v>10014316</v>
      </c>
      <c r="D152" s="228" t="s">
        <v>74</v>
      </c>
      <c r="E152" s="229" t="s">
        <v>2661</v>
      </c>
      <c r="F152" s="228" t="s">
        <v>695</v>
      </c>
      <c r="G152" s="265">
        <v>0.68899999999999995</v>
      </c>
      <c r="H152" s="239">
        <v>118293</v>
      </c>
      <c r="I152" s="237">
        <v>81503.88</v>
      </c>
      <c r="J152" s="238">
        <f t="shared" si="4"/>
        <v>16300.78</v>
      </c>
      <c r="K152" s="238">
        <f t="shared" si="5"/>
        <v>97804.66</v>
      </c>
      <c r="L152" s="227" t="s">
        <v>8</v>
      </c>
      <c r="M152" s="77"/>
      <c r="N152" s="77"/>
      <c r="O152" s="77"/>
      <c r="P152" s="77"/>
    </row>
    <row r="153" spans="1:16" ht="29.1" customHeight="1">
      <c r="A153" s="1">
        <v>135</v>
      </c>
      <c r="B153" s="228" t="s">
        <v>2642</v>
      </c>
      <c r="C153" s="228">
        <v>10014330</v>
      </c>
      <c r="D153" s="228" t="s">
        <v>74</v>
      </c>
      <c r="E153" s="229" t="s">
        <v>2662</v>
      </c>
      <c r="F153" s="228" t="s">
        <v>695</v>
      </c>
      <c r="G153" s="265">
        <v>0.06</v>
      </c>
      <c r="H153" s="239">
        <v>83116</v>
      </c>
      <c r="I153" s="237">
        <v>4986.96</v>
      </c>
      <c r="J153" s="238">
        <f t="shared" si="4"/>
        <v>997.39</v>
      </c>
      <c r="K153" s="238">
        <f t="shared" si="5"/>
        <v>5984.35</v>
      </c>
      <c r="L153" s="227" t="s">
        <v>8</v>
      </c>
      <c r="M153" s="77"/>
      <c r="N153" s="77"/>
      <c r="O153" s="77"/>
      <c r="P153" s="77"/>
    </row>
    <row r="154" spans="1:16" ht="29.1" customHeight="1">
      <c r="A154" s="1">
        <v>136</v>
      </c>
      <c r="B154" s="228" t="s">
        <v>2643</v>
      </c>
      <c r="C154" s="228">
        <v>10014330</v>
      </c>
      <c r="D154" s="228" t="s">
        <v>74</v>
      </c>
      <c r="E154" s="229" t="s">
        <v>2662</v>
      </c>
      <c r="F154" s="228" t="s">
        <v>695</v>
      </c>
      <c r="G154" s="265">
        <v>0.01</v>
      </c>
      <c r="H154" s="239">
        <v>83116</v>
      </c>
      <c r="I154" s="237">
        <v>831.16</v>
      </c>
      <c r="J154" s="238">
        <f t="shared" si="4"/>
        <v>166.23</v>
      </c>
      <c r="K154" s="238">
        <f t="shared" si="5"/>
        <v>997.39</v>
      </c>
      <c r="L154" s="227" t="s">
        <v>8</v>
      </c>
    </row>
    <row r="155" spans="1:16" ht="29.1" customHeight="1">
      <c r="A155" s="1">
        <v>137</v>
      </c>
      <c r="B155" s="228" t="s">
        <v>2644</v>
      </c>
      <c r="C155" s="228">
        <v>10014330</v>
      </c>
      <c r="D155" s="228" t="s">
        <v>74</v>
      </c>
      <c r="E155" s="229" t="s">
        <v>2662</v>
      </c>
      <c r="F155" s="228" t="s">
        <v>695</v>
      </c>
      <c r="G155" s="265">
        <v>1.4999999999999999E-2</v>
      </c>
      <c r="H155" s="239">
        <v>83116</v>
      </c>
      <c r="I155" s="237">
        <v>1246.74</v>
      </c>
      <c r="J155" s="238">
        <f t="shared" si="4"/>
        <v>249.35</v>
      </c>
      <c r="K155" s="238">
        <f t="shared" si="5"/>
        <v>1496.09</v>
      </c>
      <c r="L155" s="227" t="s">
        <v>8</v>
      </c>
    </row>
    <row r="156" spans="1:16" ht="29.1" customHeight="1">
      <c r="A156" s="1">
        <v>138</v>
      </c>
      <c r="B156" s="228" t="s">
        <v>2645</v>
      </c>
      <c r="C156" s="228">
        <v>10014337</v>
      </c>
      <c r="D156" s="228" t="s">
        <v>74</v>
      </c>
      <c r="E156" s="229" t="s">
        <v>89</v>
      </c>
      <c r="F156" s="228" t="s">
        <v>695</v>
      </c>
      <c r="G156" s="265">
        <v>1.7999999999999999E-2</v>
      </c>
      <c r="H156" s="239">
        <v>262233</v>
      </c>
      <c r="I156" s="237">
        <v>4720.1899999999996</v>
      </c>
      <c r="J156" s="238">
        <f t="shared" si="4"/>
        <v>944.04</v>
      </c>
      <c r="K156" s="238">
        <f t="shared" si="5"/>
        <v>5664.23</v>
      </c>
      <c r="L156" s="227" t="s">
        <v>8</v>
      </c>
    </row>
    <row r="157" spans="1:16" ht="29.1" customHeight="1">
      <c r="A157" s="1">
        <v>139</v>
      </c>
      <c r="B157" s="228" t="s">
        <v>2646</v>
      </c>
      <c r="C157" s="228">
        <v>10014337</v>
      </c>
      <c r="D157" s="228" t="s">
        <v>74</v>
      </c>
      <c r="E157" s="229" t="s">
        <v>89</v>
      </c>
      <c r="F157" s="228" t="s">
        <v>695</v>
      </c>
      <c r="G157" s="265">
        <v>0.02</v>
      </c>
      <c r="H157" s="239">
        <v>262233</v>
      </c>
      <c r="I157" s="237">
        <v>5244.66</v>
      </c>
      <c r="J157" s="238">
        <f t="shared" si="4"/>
        <v>1048.93</v>
      </c>
      <c r="K157" s="238">
        <f t="shared" si="5"/>
        <v>6293.59</v>
      </c>
      <c r="L157" s="227" t="s">
        <v>8</v>
      </c>
      <c r="M157" s="77"/>
      <c r="N157" s="77"/>
      <c r="O157" s="77"/>
      <c r="P157" s="77"/>
    </row>
    <row r="158" spans="1:16" ht="29.1" customHeight="1">
      <c r="A158" s="1">
        <v>140</v>
      </c>
      <c r="B158" s="228" t="s">
        <v>2647</v>
      </c>
      <c r="C158" s="228">
        <v>10014341</v>
      </c>
      <c r="D158" s="228" t="s">
        <v>74</v>
      </c>
      <c r="E158" s="229" t="s">
        <v>2663</v>
      </c>
      <c r="F158" s="228" t="s">
        <v>695</v>
      </c>
      <c r="G158" s="265">
        <v>0.22</v>
      </c>
      <c r="H158" s="239">
        <v>64305</v>
      </c>
      <c r="I158" s="237">
        <v>14147.1</v>
      </c>
      <c r="J158" s="238">
        <f t="shared" si="4"/>
        <v>2829.42</v>
      </c>
      <c r="K158" s="238">
        <f t="shared" si="5"/>
        <v>16976.52</v>
      </c>
      <c r="L158" s="227" t="s">
        <v>8</v>
      </c>
    </row>
    <row r="159" spans="1:16" ht="29.1" customHeight="1">
      <c r="A159" s="1">
        <v>141</v>
      </c>
      <c r="B159" s="228" t="s">
        <v>2648</v>
      </c>
      <c r="C159" s="228">
        <v>10014351</v>
      </c>
      <c r="D159" s="228" t="s">
        <v>74</v>
      </c>
      <c r="E159" s="229" t="s">
        <v>2664</v>
      </c>
      <c r="F159" s="228" t="s">
        <v>695</v>
      </c>
      <c r="G159" s="265">
        <v>4.4999999999999998E-2</v>
      </c>
      <c r="H159" s="239">
        <v>350360</v>
      </c>
      <c r="I159" s="237">
        <v>15766.2</v>
      </c>
      <c r="J159" s="238">
        <f t="shared" si="4"/>
        <v>3153.24</v>
      </c>
      <c r="K159" s="238">
        <f t="shared" si="5"/>
        <v>18919.440000000002</v>
      </c>
      <c r="L159" s="227" t="s">
        <v>8</v>
      </c>
      <c r="M159" s="77"/>
      <c r="N159" s="77"/>
      <c r="O159" s="77"/>
      <c r="P159" s="77"/>
    </row>
    <row r="160" spans="1:16" ht="29.1" customHeight="1">
      <c r="A160" s="1">
        <v>142</v>
      </c>
      <c r="B160" s="228" t="s">
        <v>2649</v>
      </c>
      <c r="C160" s="228">
        <v>10014351</v>
      </c>
      <c r="D160" s="228" t="s">
        <v>74</v>
      </c>
      <c r="E160" s="229" t="s">
        <v>2664</v>
      </c>
      <c r="F160" s="228" t="s">
        <v>695</v>
      </c>
      <c r="G160" s="265">
        <v>4.2000000000000003E-2</v>
      </c>
      <c r="H160" s="239">
        <v>350360</v>
      </c>
      <c r="I160" s="237">
        <v>14715.12</v>
      </c>
      <c r="J160" s="238">
        <f t="shared" si="4"/>
        <v>2943.02</v>
      </c>
      <c r="K160" s="238">
        <f t="shared" si="5"/>
        <v>17658.14</v>
      </c>
      <c r="L160" s="227" t="s">
        <v>8</v>
      </c>
    </row>
    <row r="161" spans="1:16" ht="29.1" customHeight="1">
      <c r="A161" s="1">
        <v>143</v>
      </c>
      <c r="B161" s="228" t="s">
        <v>2650</v>
      </c>
      <c r="C161" s="228">
        <v>10014351</v>
      </c>
      <c r="D161" s="228" t="s">
        <v>74</v>
      </c>
      <c r="E161" s="229" t="s">
        <v>2664</v>
      </c>
      <c r="F161" s="228" t="s">
        <v>695</v>
      </c>
      <c r="G161" s="265">
        <v>0.02</v>
      </c>
      <c r="H161" s="239">
        <v>350360</v>
      </c>
      <c r="I161" s="237">
        <v>7007.2</v>
      </c>
      <c r="J161" s="238">
        <f t="shared" si="4"/>
        <v>1401.44</v>
      </c>
      <c r="K161" s="238">
        <f t="shared" si="5"/>
        <v>8408.64</v>
      </c>
      <c r="L161" s="227" t="s">
        <v>8</v>
      </c>
      <c r="M161" s="77"/>
      <c r="N161" s="77"/>
      <c r="O161" s="77"/>
      <c r="P161" s="77"/>
    </row>
    <row r="162" spans="1:16" ht="29.1" customHeight="1">
      <c r="A162" s="1">
        <v>144</v>
      </c>
      <c r="B162" s="228" t="s">
        <v>2651</v>
      </c>
      <c r="C162" s="228">
        <v>10014351</v>
      </c>
      <c r="D162" s="228" t="s">
        <v>74</v>
      </c>
      <c r="E162" s="229" t="s">
        <v>2664</v>
      </c>
      <c r="F162" s="228" t="s">
        <v>695</v>
      </c>
      <c r="G162" s="265">
        <v>8.7999999999999995E-2</v>
      </c>
      <c r="H162" s="239">
        <v>350360</v>
      </c>
      <c r="I162" s="237">
        <v>30831.68</v>
      </c>
      <c r="J162" s="238">
        <f t="shared" si="4"/>
        <v>6166.34</v>
      </c>
      <c r="K162" s="238">
        <f t="shared" si="5"/>
        <v>36998.020000000004</v>
      </c>
      <c r="L162" s="227" t="s">
        <v>8</v>
      </c>
    </row>
    <row r="163" spans="1:16" ht="29.1" customHeight="1">
      <c r="A163" s="1">
        <v>145</v>
      </c>
      <c r="B163" s="228" t="s">
        <v>2652</v>
      </c>
      <c r="C163" s="228">
        <v>10014351</v>
      </c>
      <c r="D163" s="228" t="s">
        <v>74</v>
      </c>
      <c r="E163" s="229" t="s">
        <v>2664</v>
      </c>
      <c r="F163" s="228" t="s">
        <v>695</v>
      </c>
      <c r="G163" s="265">
        <v>5.0000000000000001E-3</v>
      </c>
      <c r="H163" s="239">
        <v>350360</v>
      </c>
      <c r="I163" s="237">
        <v>1751.8</v>
      </c>
      <c r="J163" s="238">
        <f t="shared" si="4"/>
        <v>350.36</v>
      </c>
      <c r="K163" s="238">
        <f t="shared" si="5"/>
        <v>2102.16</v>
      </c>
      <c r="L163" s="227" t="s">
        <v>8</v>
      </c>
      <c r="M163" s="77"/>
      <c r="N163" s="77"/>
      <c r="O163" s="77"/>
      <c r="P163" s="77"/>
    </row>
    <row r="164" spans="1:16" ht="29.1" customHeight="1">
      <c r="A164" s="1">
        <v>146</v>
      </c>
      <c r="B164" s="228" t="s">
        <v>2653</v>
      </c>
      <c r="C164" s="228">
        <v>10014351</v>
      </c>
      <c r="D164" s="228" t="s">
        <v>74</v>
      </c>
      <c r="E164" s="229" t="s">
        <v>2664</v>
      </c>
      <c r="F164" s="228" t="s">
        <v>695</v>
      </c>
      <c r="G164" s="265">
        <v>0.03</v>
      </c>
      <c r="H164" s="239">
        <v>350360</v>
      </c>
      <c r="I164" s="237">
        <v>10510.8</v>
      </c>
      <c r="J164" s="238">
        <f t="shared" si="4"/>
        <v>2102.16</v>
      </c>
      <c r="K164" s="238">
        <f t="shared" si="5"/>
        <v>12612.96</v>
      </c>
      <c r="L164" s="227" t="s">
        <v>8</v>
      </c>
    </row>
    <row r="165" spans="1:16" ht="29.1" customHeight="1">
      <c r="A165" s="1">
        <v>147</v>
      </c>
      <c r="B165" s="228" t="s">
        <v>2654</v>
      </c>
      <c r="C165" s="228">
        <v>10014351</v>
      </c>
      <c r="D165" s="228" t="s">
        <v>74</v>
      </c>
      <c r="E165" s="229" t="s">
        <v>2664</v>
      </c>
      <c r="F165" s="228" t="s">
        <v>695</v>
      </c>
      <c r="G165" s="265">
        <v>3.5000000000000003E-2</v>
      </c>
      <c r="H165" s="239">
        <v>350360</v>
      </c>
      <c r="I165" s="237">
        <v>12262.6</v>
      </c>
      <c r="J165" s="238">
        <f t="shared" si="4"/>
        <v>2452.52</v>
      </c>
      <c r="K165" s="238">
        <f t="shared" si="5"/>
        <v>14715.12</v>
      </c>
      <c r="L165" s="227" t="s">
        <v>8</v>
      </c>
      <c r="M165" s="77"/>
      <c r="N165" s="77"/>
      <c r="O165" s="77"/>
      <c r="P165" s="77"/>
    </row>
    <row r="166" spans="1:16" ht="29.1" customHeight="1">
      <c r="A166" s="1">
        <v>148</v>
      </c>
      <c r="B166" s="228" t="s">
        <v>2655</v>
      </c>
      <c r="C166" s="228">
        <v>10014355</v>
      </c>
      <c r="D166" s="228" t="s">
        <v>74</v>
      </c>
      <c r="E166" s="229" t="s">
        <v>2665</v>
      </c>
      <c r="F166" s="228" t="s">
        <v>695</v>
      </c>
      <c r="G166" s="265">
        <v>0.03</v>
      </c>
      <c r="H166" s="239">
        <v>143087</v>
      </c>
      <c r="I166" s="237">
        <v>4292.6099999999997</v>
      </c>
      <c r="J166" s="238">
        <f t="shared" si="4"/>
        <v>858.52</v>
      </c>
      <c r="K166" s="238">
        <f t="shared" si="5"/>
        <v>5151.1299999999992</v>
      </c>
      <c r="L166" s="227" t="s">
        <v>8</v>
      </c>
    </row>
    <row r="167" spans="1:16" ht="29.1" customHeight="1">
      <c r="A167" s="1">
        <v>149</v>
      </c>
      <c r="B167" s="228" t="s">
        <v>2656</v>
      </c>
      <c r="C167" s="228">
        <v>10014355</v>
      </c>
      <c r="D167" s="228" t="s">
        <v>74</v>
      </c>
      <c r="E167" s="229" t="s">
        <v>2665</v>
      </c>
      <c r="F167" s="228" t="s">
        <v>695</v>
      </c>
      <c r="G167" s="265">
        <v>0.04</v>
      </c>
      <c r="H167" s="239">
        <v>143087</v>
      </c>
      <c r="I167" s="237">
        <v>5723.48</v>
      </c>
      <c r="J167" s="238">
        <f t="shared" si="4"/>
        <v>1144.7</v>
      </c>
      <c r="K167" s="238">
        <f t="shared" si="5"/>
        <v>6868.1799999999994</v>
      </c>
      <c r="L167" s="227" t="s">
        <v>8</v>
      </c>
      <c r="M167" s="77"/>
      <c r="N167" s="77"/>
      <c r="O167" s="77"/>
      <c r="P167" s="77"/>
    </row>
    <row r="168" spans="1:16" ht="29.1" customHeight="1">
      <c r="A168" s="1">
        <v>150</v>
      </c>
      <c r="B168" s="228" t="s">
        <v>2657</v>
      </c>
      <c r="C168" s="228">
        <v>10014355</v>
      </c>
      <c r="D168" s="228" t="s">
        <v>74</v>
      </c>
      <c r="E168" s="229" t="s">
        <v>2665</v>
      </c>
      <c r="F168" s="228" t="s">
        <v>695</v>
      </c>
      <c r="G168" s="265">
        <v>0.03</v>
      </c>
      <c r="H168" s="239">
        <v>143087</v>
      </c>
      <c r="I168" s="237">
        <v>4292.6099999999997</v>
      </c>
      <c r="J168" s="238">
        <f t="shared" si="4"/>
        <v>858.52</v>
      </c>
      <c r="K168" s="238">
        <f t="shared" si="5"/>
        <v>5151.1299999999992</v>
      </c>
      <c r="L168" s="227" t="s">
        <v>8</v>
      </c>
    </row>
    <row r="169" spans="1:16" ht="29.1" customHeight="1">
      <c r="A169" s="1">
        <v>151</v>
      </c>
      <c r="B169" s="228" t="s">
        <v>2666</v>
      </c>
      <c r="C169" s="228">
        <v>10014384</v>
      </c>
      <c r="D169" s="228" t="s">
        <v>74</v>
      </c>
      <c r="E169" s="229" t="s">
        <v>2673</v>
      </c>
      <c r="F169" s="228" t="s">
        <v>695</v>
      </c>
      <c r="G169" s="265">
        <v>0.28000000000000003</v>
      </c>
      <c r="H169" s="239">
        <v>190248</v>
      </c>
      <c r="I169" s="237">
        <v>53269.440000000002</v>
      </c>
      <c r="J169" s="238">
        <f t="shared" si="4"/>
        <v>10653.89</v>
      </c>
      <c r="K169" s="238">
        <f t="shared" si="5"/>
        <v>63923.33</v>
      </c>
      <c r="L169" s="227" t="s">
        <v>8</v>
      </c>
    </row>
    <row r="170" spans="1:16" ht="29.1" customHeight="1">
      <c r="A170" s="1">
        <v>152</v>
      </c>
      <c r="B170" s="228" t="s">
        <v>2667</v>
      </c>
      <c r="C170" s="228">
        <v>10014384</v>
      </c>
      <c r="D170" s="228" t="s">
        <v>74</v>
      </c>
      <c r="E170" s="229" t="s">
        <v>2673</v>
      </c>
      <c r="F170" s="228" t="s">
        <v>695</v>
      </c>
      <c r="G170" s="265">
        <v>0.33</v>
      </c>
      <c r="H170" s="239">
        <v>190248</v>
      </c>
      <c r="I170" s="237">
        <v>62781.84</v>
      </c>
      <c r="J170" s="238">
        <f t="shared" si="4"/>
        <v>12556.37</v>
      </c>
      <c r="K170" s="238">
        <f t="shared" si="5"/>
        <v>75338.209999999992</v>
      </c>
      <c r="L170" s="227" t="s">
        <v>8</v>
      </c>
      <c r="M170" s="77"/>
      <c r="N170" s="77"/>
      <c r="O170" s="77"/>
      <c r="P170" s="77"/>
    </row>
    <row r="171" spans="1:16" ht="29.1" customHeight="1">
      <c r="A171" s="1">
        <v>153</v>
      </c>
      <c r="B171" s="228" t="s">
        <v>2668</v>
      </c>
      <c r="C171" s="228">
        <v>10014389</v>
      </c>
      <c r="D171" s="228" t="s">
        <v>74</v>
      </c>
      <c r="E171" s="229" t="s">
        <v>2674</v>
      </c>
      <c r="F171" s="228" t="s">
        <v>695</v>
      </c>
      <c r="G171" s="265">
        <v>0.105</v>
      </c>
      <c r="H171" s="239">
        <v>178849</v>
      </c>
      <c r="I171" s="237">
        <v>18779.150000000001</v>
      </c>
      <c r="J171" s="238">
        <f t="shared" si="4"/>
        <v>3755.83</v>
      </c>
      <c r="K171" s="238">
        <f t="shared" si="5"/>
        <v>22534.980000000003</v>
      </c>
      <c r="L171" s="227" t="s">
        <v>8</v>
      </c>
      <c r="M171" s="77"/>
      <c r="N171" s="77"/>
      <c r="O171" s="77"/>
      <c r="P171" s="77"/>
    </row>
    <row r="172" spans="1:16" ht="29.1" customHeight="1">
      <c r="A172" s="1">
        <v>154</v>
      </c>
      <c r="B172" s="228" t="s">
        <v>2669</v>
      </c>
      <c r="C172" s="228">
        <v>10014389</v>
      </c>
      <c r="D172" s="228" t="s">
        <v>74</v>
      </c>
      <c r="E172" s="229" t="s">
        <v>2674</v>
      </c>
      <c r="F172" s="228" t="s">
        <v>695</v>
      </c>
      <c r="G172" s="265">
        <v>8.5999999999999993E-2</v>
      </c>
      <c r="H172" s="239">
        <v>178849</v>
      </c>
      <c r="I172" s="237">
        <v>15381.01</v>
      </c>
      <c r="J172" s="238">
        <f t="shared" si="4"/>
        <v>3076.2</v>
      </c>
      <c r="K172" s="238">
        <f t="shared" si="5"/>
        <v>18457.21</v>
      </c>
      <c r="L172" s="227" t="s">
        <v>8</v>
      </c>
    </row>
    <row r="173" spans="1:16" ht="29.1" customHeight="1">
      <c r="A173" s="1">
        <v>155</v>
      </c>
      <c r="B173" s="228" t="s">
        <v>2670</v>
      </c>
      <c r="C173" s="228">
        <v>10014397</v>
      </c>
      <c r="D173" s="228" t="s">
        <v>74</v>
      </c>
      <c r="E173" s="229" t="s">
        <v>2675</v>
      </c>
      <c r="F173" s="228" t="s">
        <v>695</v>
      </c>
      <c r="G173" s="265">
        <v>0.108</v>
      </c>
      <c r="H173" s="239">
        <v>53378</v>
      </c>
      <c r="I173" s="237">
        <v>5764.82</v>
      </c>
      <c r="J173" s="238">
        <f t="shared" si="4"/>
        <v>1152.96</v>
      </c>
      <c r="K173" s="238">
        <f t="shared" si="5"/>
        <v>6917.78</v>
      </c>
      <c r="L173" s="227" t="s">
        <v>8</v>
      </c>
    </row>
    <row r="174" spans="1:16" ht="29.1" customHeight="1">
      <c r="A174" s="1">
        <v>156</v>
      </c>
      <c r="B174" s="228" t="s">
        <v>2671</v>
      </c>
      <c r="C174" s="228">
        <v>10014401</v>
      </c>
      <c r="D174" s="228" t="s">
        <v>74</v>
      </c>
      <c r="E174" s="229" t="s">
        <v>2676</v>
      </c>
      <c r="F174" s="228" t="s">
        <v>695</v>
      </c>
      <c r="G174" s="265">
        <v>0.34100000000000003</v>
      </c>
      <c r="H174" s="239">
        <v>567960</v>
      </c>
      <c r="I174" s="237">
        <v>193674.36</v>
      </c>
      <c r="J174" s="238">
        <f t="shared" si="4"/>
        <v>38734.870000000003</v>
      </c>
      <c r="K174" s="238">
        <f t="shared" si="5"/>
        <v>232409.22999999998</v>
      </c>
      <c r="L174" s="227" t="s">
        <v>8</v>
      </c>
    </row>
    <row r="175" spans="1:16" ht="29.1" customHeight="1">
      <c r="A175" s="1">
        <v>157</v>
      </c>
      <c r="B175" s="228" t="s">
        <v>2672</v>
      </c>
      <c r="C175" s="228">
        <v>10014401</v>
      </c>
      <c r="D175" s="228" t="s">
        <v>74</v>
      </c>
      <c r="E175" s="229" t="s">
        <v>2676</v>
      </c>
      <c r="F175" s="228" t="s">
        <v>695</v>
      </c>
      <c r="G175" s="265">
        <v>1.7000000000000001E-2</v>
      </c>
      <c r="H175" s="239">
        <v>567960</v>
      </c>
      <c r="I175" s="237">
        <v>9655.32</v>
      </c>
      <c r="J175" s="238">
        <f t="shared" si="4"/>
        <v>1931.06</v>
      </c>
      <c r="K175" s="238">
        <f t="shared" si="5"/>
        <v>11586.38</v>
      </c>
      <c r="L175" s="227" t="s">
        <v>8</v>
      </c>
      <c r="M175" s="77"/>
      <c r="N175" s="77"/>
      <c r="O175" s="77"/>
      <c r="P175" s="77"/>
    </row>
    <row r="176" spans="1:16" ht="29.1" customHeight="1">
      <c r="A176" s="1">
        <v>158</v>
      </c>
      <c r="B176" s="228" t="s">
        <v>2677</v>
      </c>
      <c r="C176" s="228">
        <v>10014414</v>
      </c>
      <c r="D176" s="228" t="s">
        <v>74</v>
      </c>
      <c r="E176" s="229" t="s">
        <v>2684</v>
      </c>
      <c r="F176" s="228" t="s">
        <v>695</v>
      </c>
      <c r="G176" s="265">
        <v>0.13500000000000001</v>
      </c>
      <c r="H176" s="239">
        <v>323367</v>
      </c>
      <c r="I176" s="237">
        <v>43654.55</v>
      </c>
      <c r="J176" s="238">
        <f t="shared" si="4"/>
        <v>8730.91</v>
      </c>
      <c r="K176" s="238">
        <f t="shared" si="5"/>
        <v>52385.460000000006</v>
      </c>
      <c r="L176" s="227" t="s">
        <v>8</v>
      </c>
    </row>
    <row r="177" spans="1:16" ht="29.1" customHeight="1">
      <c r="A177" s="1">
        <v>159</v>
      </c>
      <c r="B177" s="228" t="s">
        <v>2678</v>
      </c>
      <c r="C177" s="228">
        <v>10014414</v>
      </c>
      <c r="D177" s="228" t="s">
        <v>74</v>
      </c>
      <c r="E177" s="229" t="s">
        <v>2684</v>
      </c>
      <c r="F177" s="228" t="s">
        <v>695</v>
      </c>
      <c r="G177" s="265">
        <v>0.02</v>
      </c>
      <c r="H177" s="239">
        <v>323367</v>
      </c>
      <c r="I177" s="237">
        <v>6467.34</v>
      </c>
      <c r="J177" s="238">
        <f t="shared" si="4"/>
        <v>1293.47</v>
      </c>
      <c r="K177" s="238">
        <f t="shared" si="5"/>
        <v>7760.81</v>
      </c>
      <c r="L177" s="227" t="s">
        <v>8</v>
      </c>
      <c r="M177" s="77"/>
      <c r="N177" s="77"/>
      <c r="O177" s="77"/>
      <c r="P177" s="77"/>
    </row>
    <row r="178" spans="1:16" ht="29.1" customHeight="1">
      <c r="A178" s="1">
        <v>160</v>
      </c>
      <c r="B178" s="228" t="s">
        <v>2679</v>
      </c>
      <c r="C178" s="228">
        <v>10014414</v>
      </c>
      <c r="D178" s="228" t="s">
        <v>74</v>
      </c>
      <c r="E178" s="229" t="s">
        <v>2684</v>
      </c>
      <c r="F178" s="228" t="s">
        <v>695</v>
      </c>
      <c r="G178" s="265">
        <v>0.05</v>
      </c>
      <c r="H178" s="239">
        <v>323367</v>
      </c>
      <c r="I178" s="237">
        <v>16168.35</v>
      </c>
      <c r="J178" s="238">
        <f t="shared" si="4"/>
        <v>3233.67</v>
      </c>
      <c r="K178" s="238">
        <f t="shared" si="5"/>
        <v>19402.02</v>
      </c>
      <c r="L178" s="227" t="s">
        <v>8</v>
      </c>
    </row>
    <row r="179" spans="1:16" ht="29.1" customHeight="1">
      <c r="A179" s="1">
        <v>161</v>
      </c>
      <c r="B179" s="228" t="s">
        <v>2680</v>
      </c>
      <c r="C179" s="228">
        <v>10014414</v>
      </c>
      <c r="D179" s="228" t="s">
        <v>74</v>
      </c>
      <c r="E179" s="229" t="s">
        <v>2684</v>
      </c>
      <c r="F179" s="228" t="s">
        <v>695</v>
      </c>
      <c r="G179" s="265">
        <v>0.01</v>
      </c>
      <c r="H179" s="239">
        <v>323367</v>
      </c>
      <c r="I179" s="237">
        <v>3233.67</v>
      </c>
      <c r="J179" s="238">
        <f t="shared" si="4"/>
        <v>646.73</v>
      </c>
      <c r="K179" s="238">
        <f t="shared" si="5"/>
        <v>3880.4</v>
      </c>
      <c r="L179" s="227" t="s">
        <v>8</v>
      </c>
      <c r="M179" s="77"/>
      <c r="N179" s="77"/>
      <c r="O179" s="77"/>
      <c r="P179" s="77"/>
    </row>
    <row r="180" spans="1:16" ht="29.1" customHeight="1">
      <c r="A180" s="1">
        <v>162</v>
      </c>
      <c r="B180" s="228" t="s">
        <v>2681</v>
      </c>
      <c r="C180" s="228">
        <v>10014419</v>
      </c>
      <c r="D180" s="228" t="s">
        <v>74</v>
      </c>
      <c r="E180" s="229" t="s">
        <v>2685</v>
      </c>
      <c r="F180" s="228" t="s">
        <v>695</v>
      </c>
      <c r="G180" s="265">
        <v>0.44800000000000001</v>
      </c>
      <c r="H180" s="239">
        <v>217989</v>
      </c>
      <c r="I180" s="237">
        <v>97659.07</v>
      </c>
      <c r="J180" s="238">
        <f t="shared" si="4"/>
        <v>19531.810000000001</v>
      </c>
      <c r="K180" s="238">
        <f t="shared" si="5"/>
        <v>117190.88</v>
      </c>
      <c r="L180" s="227" t="s">
        <v>8</v>
      </c>
    </row>
    <row r="181" spans="1:16" ht="29.1" customHeight="1">
      <c r="A181" s="1">
        <v>163</v>
      </c>
      <c r="B181" s="228" t="s">
        <v>2682</v>
      </c>
      <c r="C181" s="228">
        <v>10014419</v>
      </c>
      <c r="D181" s="228" t="s">
        <v>74</v>
      </c>
      <c r="E181" s="229" t="s">
        <v>2685</v>
      </c>
      <c r="F181" s="228" t="s">
        <v>695</v>
      </c>
      <c r="G181" s="265">
        <v>0.55500000000000005</v>
      </c>
      <c r="H181" s="239">
        <v>217989</v>
      </c>
      <c r="I181" s="237">
        <v>120983.9</v>
      </c>
      <c r="J181" s="238">
        <f t="shared" si="4"/>
        <v>24196.78</v>
      </c>
      <c r="K181" s="238">
        <f t="shared" si="5"/>
        <v>145180.68</v>
      </c>
      <c r="L181" s="227" t="s">
        <v>8</v>
      </c>
      <c r="M181" s="77"/>
      <c r="N181" s="77"/>
      <c r="O181" s="77"/>
      <c r="P181" s="77"/>
    </row>
    <row r="182" spans="1:16" ht="29.1" customHeight="1">
      <c r="A182" s="1">
        <v>164</v>
      </c>
      <c r="B182" s="228" t="s">
        <v>2683</v>
      </c>
      <c r="C182" s="228">
        <v>10014419</v>
      </c>
      <c r="D182" s="228" t="s">
        <v>74</v>
      </c>
      <c r="E182" s="229" t="s">
        <v>2685</v>
      </c>
      <c r="F182" s="228" t="s">
        <v>695</v>
      </c>
      <c r="G182" s="265">
        <v>0.65500000000000003</v>
      </c>
      <c r="H182" s="239">
        <v>217989</v>
      </c>
      <c r="I182" s="237">
        <v>142782.79999999999</v>
      </c>
      <c r="J182" s="238">
        <f t="shared" si="4"/>
        <v>28556.560000000001</v>
      </c>
      <c r="K182" s="238">
        <f t="shared" si="5"/>
        <v>171339.36</v>
      </c>
      <c r="L182" s="227" t="s">
        <v>8</v>
      </c>
    </row>
    <row r="183" spans="1:16" ht="29.1" customHeight="1">
      <c r="A183" s="1">
        <v>165</v>
      </c>
      <c r="B183" s="228" t="s">
        <v>2686</v>
      </c>
      <c r="C183" s="228">
        <v>10014426</v>
      </c>
      <c r="D183" s="228" t="s">
        <v>74</v>
      </c>
      <c r="E183" s="229" t="s">
        <v>2690</v>
      </c>
      <c r="F183" s="228" t="s">
        <v>695</v>
      </c>
      <c r="G183" s="265">
        <v>0.09</v>
      </c>
      <c r="H183" s="239">
        <v>127564</v>
      </c>
      <c r="I183" s="237">
        <v>11480.76</v>
      </c>
      <c r="J183" s="238">
        <f t="shared" si="4"/>
        <v>2296.15</v>
      </c>
      <c r="K183" s="238">
        <f t="shared" si="5"/>
        <v>13776.91</v>
      </c>
      <c r="L183" s="227" t="s">
        <v>8</v>
      </c>
    </row>
    <row r="184" spans="1:16" ht="29.1" customHeight="1">
      <c r="A184" s="1">
        <v>166</v>
      </c>
      <c r="B184" s="228" t="s">
        <v>2687</v>
      </c>
      <c r="C184" s="228">
        <v>10014426</v>
      </c>
      <c r="D184" s="228" t="s">
        <v>74</v>
      </c>
      <c r="E184" s="229" t="s">
        <v>2690</v>
      </c>
      <c r="F184" s="228" t="s">
        <v>695</v>
      </c>
      <c r="G184" s="265">
        <v>0.14000000000000001</v>
      </c>
      <c r="H184" s="239">
        <v>127564</v>
      </c>
      <c r="I184" s="237">
        <v>17858.96</v>
      </c>
      <c r="J184" s="238">
        <f t="shared" si="4"/>
        <v>3571.79</v>
      </c>
      <c r="K184" s="238">
        <f t="shared" si="5"/>
        <v>21430.75</v>
      </c>
      <c r="L184" s="227" t="s">
        <v>8</v>
      </c>
      <c r="M184" s="77"/>
      <c r="N184" s="77"/>
      <c r="O184" s="77"/>
      <c r="P184" s="77"/>
    </row>
    <row r="185" spans="1:16" ht="29.1" customHeight="1">
      <c r="A185" s="1">
        <v>167</v>
      </c>
      <c r="B185" s="228" t="s">
        <v>2688</v>
      </c>
      <c r="C185" s="228">
        <v>10014426</v>
      </c>
      <c r="D185" s="228" t="s">
        <v>74</v>
      </c>
      <c r="E185" s="229" t="s">
        <v>2690</v>
      </c>
      <c r="F185" s="228" t="s">
        <v>695</v>
      </c>
      <c r="G185" s="265">
        <v>0.55300000000000005</v>
      </c>
      <c r="H185" s="239">
        <v>127564</v>
      </c>
      <c r="I185" s="237">
        <v>70542.89</v>
      </c>
      <c r="J185" s="238">
        <f t="shared" si="4"/>
        <v>14108.58</v>
      </c>
      <c r="K185" s="238">
        <f t="shared" si="5"/>
        <v>84651.47</v>
      </c>
      <c r="L185" s="227" t="s">
        <v>8</v>
      </c>
      <c r="M185" s="77"/>
      <c r="N185" s="77"/>
      <c r="O185" s="77"/>
      <c r="P185" s="77"/>
    </row>
    <row r="186" spans="1:16" ht="29.1" customHeight="1">
      <c r="A186" s="1">
        <v>168</v>
      </c>
      <c r="B186" s="228" t="s">
        <v>2689</v>
      </c>
      <c r="C186" s="228">
        <v>10014430</v>
      </c>
      <c r="D186" s="228" t="s">
        <v>74</v>
      </c>
      <c r="E186" s="229" t="s">
        <v>2691</v>
      </c>
      <c r="F186" s="228" t="s">
        <v>695</v>
      </c>
      <c r="G186" s="265">
        <v>0.309</v>
      </c>
      <c r="H186" s="239">
        <v>220119</v>
      </c>
      <c r="I186" s="237">
        <v>68016.77</v>
      </c>
      <c r="J186" s="238">
        <f t="shared" si="4"/>
        <v>13603.35</v>
      </c>
      <c r="K186" s="238">
        <f t="shared" si="5"/>
        <v>81620.12000000001</v>
      </c>
      <c r="L186" s="227" t="s">
        <v>8</v>
      </c>
    </row>
    <row r="187" spans="1:16" ht="29.1" customHeight="1">
      <c r="A187" s="1">
        <v>169</v>
      </c>
      <c r="B187" s="228" t="s">
        <v>2692</v>
      </c>
      <c r="C187" s="228">
        <v>10014444</v>
      </c>
      <c r="D187" s="228" t="s">
        <v>74</v>
      </c>
      <c r="E187" s="229" t="s">
        <v>2698</v>
      </c>
      <c r="F187" s="228" t="s">
        <v>695</v>
      </c>
      <c r="G187" s="265">
        <v>7.8E-2</v>
      </c>
      <c r="H187" s="239">
        <v>26830</v>
      </c>
      <c r="I187" s="237">
        <v>2092.7399999999998</v>
      </c>
      <c r="J187" s="238">
        <f t="shared" si="4"/>
        <v>418.55</v>
      </c>
      <c r="K187" s="238">
        <f t="shared" si="5"/>
        <v>2511.29</v>
      </c>
      <c r="L187" s="227" t="s">
        <v>8</v>
      </c>
    </row>
    <row r="188" spans="1:16" ht="29.1" customHeight="1">
      <c r="A188" s="1">
        <v>170</v>
      </c>
      <c r="B188" s="228" t="s">
        <v>2693</v>
      </c>
      <c r="C188" s="228">
        <v>10014448</v>
      </c>
      <c r="D188" s="228" t="s">
        <v>74</v>
      </c>
      <c r="E188" s="229" t="s">
        <v>2699</v>
      </c>
      <c r="F188" s="228" t="s">
        <v>695</v>
      </c>
      <c r="G188" s="265">
        <v>0.04</v>
      </c>
      <c r="H188" s="239">
        <v>218611</v>
      </c>
      <c r="I188" s="237">
        <v>8744.44</v>
      </c>
      <c r="J188" s="238">
        <f t="shared" si="4"/>
        <v>1748.89</v>
      </c>
      <c r="K188" s="238">
        <f t="shared" si="5"/>
        <v>10493.33</v>
      </c>
      <c r="L188" s="227" t="s">
        <v>8</v>
      </c>
    </row>
    <row r="189" spans="1:16" ht="29.1" customHeight="1">
      <c r="A189" s="1">
        <v>172</v>
      </c>
      <c r="B189" s="228" t="s">
        <v>2694</v>
      </c>
      <c r="C189" s="228">
        <v>10014448</v>
      </c>
      <c r="D189" s="228" t="s">
        <v>74</v>
      </c>
      <c r="E189" s="229" t="s">
        <v>2699</v>
      </c>
      <c r="F189" s="228" t="s">
        <v>695</v>
      </c>
      <c r="G189" s="265">
        <v>0.01</v>
      </c>
      <c r="H189" s="239">
        <v>218611</v>
      </c>
      <c r="I189" s="237">
        <v>2186.11</v>
      </c>
      <c r="J189" s="238">
        <f t="shared" si="4"/>
        <v>437.22</v>
      </c>
      <c r="K189" s="238">
        <f t="shared" si="5"/>
        <v>2623.33</v>
      </c>
      <c r="L189" s="227" t="s">
        <v>8</v>
      </c>
      <c r="M189" s="77"/>
      <c r="N189" s="77"/>
      <c r="O189" s="77"/>
      <c r="P189" s="77"/>
    </row>
    <row r="190" spans="1:16" ht="29.1" customHeight="1">
      <c r="A190" s="1">
        <v>173</v>
      </c>
      <c r="B190" s="228" t="s">
        <v>2695</v>
      </c>
      <c r="C190" s="228">
        <v>10014480</v>
      </c>
      <c r="D190" s="228" t="s">
        <v>74</v>
      </c>
      <c r="E190" s="229" t="s">
        <v>2700</v>
      </c>
      <c r="F190" s="228" t="s">
        <v>695</v>
      </c>
      <c r="G190" s="265">
        <v>0.16500000000000001</v>
      </c>
      <c r="H190" s="239">
        <v>184240</v>
      </c>
      <c r="I190" s="237">
        <v>30399.599999999999</v>
      </c>
      <c r="J190" s="238">
        <f t="shared" si="4"/>
        <v>6079.92</v>
      </c>
      <c r="K190" s="238">
        <f t="shared" si="5"/>
        <v>36479.519999999997</v>
      </c>
      <c r="L190" s="227" t="s">
        <v>8</v>
      </c>
    </row>
    <row r="191" spans="1:16" ht="29.1" customHeight="1">
      <c r="A191" s="1">
        <v>174</v>
      </c>
      <c r="B191" s="228" t="s">
        <v>2696</v>
      </c>
      <c r="C191" s="228">
        <v>10014484</v>
      </c>
      <c r="D191" s="228" t="s">
        <v>74</v>
      </c>
      <c r="E191" s="229" t="s">
        <v>2701</v>
      </c>
      <c r="F191" s="228" t="s">
        <v>695</v>
      </c>
      <c r="G191" s="265">
        <v>0.14000000000000001</v>
      </c>
      <c r="H191" s="239">
        <v>241792</v>
      </c>
      <c r="I191" s="237">
        <v>33850.879999999997</v>
      </c>
      <c r="J191" s="238">
        <f t="shared" si="4"/>
        <v>6770.18</v>
      </c>
      <c r="K191" s="238">
        <f t="shared" si="5"/>
        <v>40621.06</v>
      </c>
      <c r="L191" s="227" t="s">
        <v>8</v>
      </c>
      <c r="M191" s="77"/>
      <c r="N191" s="77"/>
      <c r="O191" s="77"/>
      <c r="P191" s="77"/>
    </row>
    <row r="192" spans="1:16" ht="29.1" customHeight="1">
      <c r="A192" s="1">
        <v>175</v>
      </c>
      <c r="B192" s="228" t="s">
        <v>2697</v>
      </c>
      <c r="C192" s="228">
        <v>10014489</v>
      </c>
      <c r="D192" s="228" t="s">
        <v>74</v>
      </c>
      <c r="E192" s="229" t="s">
        <v>2702</v>
      </c>
      <c r="F192" s="228" t="s">
        <v>695</v>
      </c>
      <c r="G192" s="265">
        <v>0.14000000000000001</v>
      </c>
      <c r="H192" s="239">
        <v>48873</v>
      </c>
      <c r="I192" s="237">
        <v>6842.22</v>
      </c>
      <c r="J192" s="238">
        <f t="shared" si="4"/>
        <v>1368.44</v>
      </c>
      <c r="K192" s="238">
        <f t="shared" si="5"/>
        <v>8210.66</v>
      </c>
      <c r="L192" s="227" t="s">
        <v>8</v>
      </c>
    </row>
    <row r="193" spans="1:16" ht="29.1" customHeight="1">
      <c r="A193" s="1">
        <v>176</v>
      </c>
      <c r="B193" s="228" t="s">
        <v>2703</v>
      </c>
      <c r="C193" s="228">
        <v>10014505</v>
      </c>
      <c r="D193" s="228" t="s">
        <v>74</v>
      </c>
      <c r="E193" s="229" t="s">
        <v>2708</v>
      </c>
      <c r="F193" s="228" t="s">
        <v>695</v>
      </c>
      <c r="G193" s="265">
        <v>0.20200000000000001</v>
      </c>
      <c r="H193" s="239">
        <v>162888</v>
      </c>
      <c r="I193" s="237">
        <v>32903.379999999997</v>
      </c>
      <c r="J193" s="238">
        <f t="shared" si="4"/>
        <v>6580.68</v>
      </c>
      <c r="K193" s="238">
        <f t="shared" si="5"/>
        <v>39484.06</v>
      </c>
      <c r="L193" s="227" t="s">
        <v>8</v>
      </c>
      <c r="M193" s="77"/>
      <c r="N193" s="77"/>
      <c r="O193" s="77"/>
      <c r="P193" s="77"/>
    </row>
    <row r="194" spans="1:16" ht="29.1" customHeight="1">
      <c r="A194" s="1">
        <v>177</v>
      </c>
      <c r="B194" s="228" t="s">
        <v>2704</v>
      </c>
      <c r="C194" s="228">
        <v>10014509</v>
      </c>
      <c r="D194" s="228" t="s">
        <v>74</v>
      </c>
      <c r="E194" s="229" t="s">
        <v>2709</v>
      </c>
      <c r="F194" s="228" t="s">
        <v>695</v>
      </c>
      <c r="G194" s="265">
        <v>0.309</v>
      </c>
      <c r="H194" s="239">
        <v>392105</v>
      </c>
      <c r="I194" s="237">
        <v>121160.45</v>
      </c>
      <c r="J194" s="238">
        <f t="shared" si="4"/>
        <v>24232.09</v>
      </c>
      <c r="K194" s="238">
        <f t="shared" si="5"/>
        <v>145392.54</v>
      </c>
      <c r="L194" s="227" t="s">
        <v>8</v>
      </c>
    </row>
    <row r="195" spans="1:16" ht="29.1" customHeight="1">
      <c r="A195" s="1">
        <v>178</v>
      </c>
      <c r="B195" s="228" t="s">
        <v>2705</v>
      </c>
      <c r="C195" s="228">
        <v>10014509</v>
      </c>
      <c r="D195" s="228" t="s">
        <v>74</v>
      </c>
      <c r="E195" s="229" t="s">
        <v>2709</v>
      </c>
      <c r="F195" s="228" t="s">
        <v>695</v>
      </c>
      <c r="G195" s="265">
        <v>1.0999999999999999E-2</v>
      </c>
      <c r="H195" s="239">
        <v>392105</v>
      </c>
      <c r="I195" s="237">
        <v>4313.16</v>
      </c>
      <c r="J195" s="238">
        <f t="shared" si="4"/>
        <v>862.63</v>
      </c>
      <c r="K195" s="238">
        <f t="shared" si="5"/>
        <v>5175.79</v>
      </c>
      <c r="L195" s="227" t="s">
        <v>8</v>
      </c>
      <c r="M195" s="77"/>
      <c r="N195" s="77"/>
      <c r="O195" s="77"/>
      <c r="P195" s="77"/>
    </row>
    <row r="196" spans="1:16" ht="29.1" customHeight="1">
      <c r="A196" s="1">
        <v>179</v>
      </c>
      <c r="B196" s="228" t="s">
        <v>2706</v>
      </c>
      <c r="C196" s="228">
        <v>10014514</v>
      </c>
      <c r="D196" s="228" t="s">
        <v>74</v>
      </c>
      <c r="E196" s="229" t="s">
        <v>2710</v>
      </c>
      <c r="F196" s="228" t="s">
        <v>695</v>
      </c>
      <c r="G196" s="265">
        <v>0.3</v>
      </c>
      <c r="H196" s="239">
        <v>485142</v>
      </c>
      <c r="I196" s="237">
        <v>145542.6</v>
      </c>
      <c r="J196" s="238">
        <f t="shared" si="4"/>
        <v>29108.52</v>
      </c>
      <c r="K196" s="238">
        <f t="shared" si="5"/>
        <v>174651.12</v>
      </c>
      <c r="L196" s="227" t="s">
        <v>8</v>
      </c>
    </row>
    <row r="197" spans="1:16" ht="29.1" customHeight="1">
      <c r="A197" s="1">
        <v>180</v>
      </c>
      <c r="B197" s="228" t="s">
        <v>2707</v>
      </c>
      <c r="C197" s="228">
        <v>10014519</v>
      </c>
      <c r="D197" s="228" t="s">
        <v>74</v>
      </c>
      <c r="E197" s="229" t="s">
        <v>2711</v>
      </c>
      <c r="F197" s="228" t="s">
        <v>695</v>
      </c>
      <c r="G197" s="265">
        <v>0.3</v>
      </c>
      <c r="H197" s="239">
        <v>306022</v>
      </c>
      <c r="I197" s="237">
        <v>91806.6</v>
      </c>
      <c r="J197" s="238">
        <f t="shared" si="4"/>
        <v>18361.32</v>
      </c>
      <c r="K197" s="238">
        <f t="shared" si="5"/>
        <v>110167.92000000001</v>
      </c>
      <c r="L197" s="227" t="s">
        <v>8</v>
      </c>
    </row>
    <row r="198" spans="1:16" ht="29.1" customHeight="1">
      <c r="A198" s="1">
        <v>181</v>
      </c>
      <c r="B198" s="228" t="s">
        <v>2712</v>
      </c>
      <c r="C198" s="228">
        <v>10014540</v>
      </c>
      <c r="D198" s="228" t="s">
        <v>74</v>
      </c>
      <c r="E198" s="229" t="s">
        <v>2715</v>
      </c>
      <c r="F198" s="228" t="s">
        <v>695</v>
      </c>
      <c r="G198" s="265">
        <v>0.04</v>
      </c>
      <c r="H198" s="239">
        <v>47874</v>
      </c>
      <c r="I198" s="237">
        <v>1914.96</v>
      </c>
      <c r="J198" s="238">
        <f t="shared" si="4"/>
        <v>382.99</v>
      </c>
      <c r="K198" s="238">
        <f t="shared" si="5"/>
        <v>2297.9499999999998</v>
      </c>
      <c r="L198" s="227" t="s">
        <v>8</v>
      </c>
      <c r="M198" s="77"/>
      <c r="N198" s="77"/>
      <c r="O198" s="77"/>
      <c r="P198" s="77"/>
    </row>
    <row r="199" spans="1:16" ht="29.1" customHeight="1">
      <c r="A199" s="1">
        <v>182</v>
      </c>
      <c r="B199" s="228" t="s">
        <v>2713</v>
      </c>
      <c r="C199" s="228">
        <v>10014544</v>
      </c>
      <c r="D199" s="228" t="s">
        <v>74</v>
      </c>
      <c r="E199" s="229" t="s">
        <v>2716</v>
      </c>
      <c r="F199" s="228" t="s">
        <v>695</v>
      </c>
      <c r="G199" s="265">
        <v>0.29699999999999999</v>
      </c>
      <c r="H199" s="239">
        <v>249695</v>
      </c>
      <c r="I199" s="237">
        <v>74159.42</v>
      </c>
      <c r="J199" s="238">
        <f t="shared" si="4"/>
        <v>14831.88</v>
      </c>
      <c r="K199" s="238">
        <f t="shared" si="5"/>
        <v>88991.3</v>
      </c>
      <c r="L199" s="227" t="s">
        <v>8</v>
      </c>
      <c r="M199" s="77"/>
      <c r="N199" s="77"/>
      <c r="O199" s="77"/>
      <c r="P199" s="77"/>
    </row>
    <row r="200" spans="1:16" ht="29.1" customHeight="1">
      <c r="A200" s="1">
        <v>183</v>
      </c>
      <c r="B200" s="228" t="s">
        <v>2714</v>
      </c>
      <c r="C200" s="228">
        <v>10014547</v>
      </c>
      <c r="D200" s="228" t="s">
        <v>74</v>
      </c>
      <c r="E200" s="229" t="s">
        <v>2717</v>
      </c>
      <c r="F200" s="228" t="s">
        <v>695</v>
      </c>
      <c r="G200" s="265">
        <v>0.35799999999999998</v>
      </c>
      <c r="H200" s="239">
        <v>53320</v>
      </c>
      <c r="I200" s="237">
        <v>19088.560000000001</v>
      </c>
      <c r="J200" s="238">
        <f t="shared" si="4"/>
        <v>3817.71</v>
      </c>
      <c r="K200" s="238">
        <f t="shared" si="5"/>
        <v>22906.27</v>
      </c>
      <c r="L200" s="227" t="s">
        <v>8</v>
      </c>
    </row>
    <row r="201" spans="1:16" ht="29.1" customHeight="1">
      <c r="A201" s="1">
        <v>184</v>
      </c>
      <c r="B201" s="228" t="s">
        <v>2718</v>
      </c>
      <c r="C201" s="228">
        <v>10014718</v>
      </c>
      <c r="D201" s="228" t="s">
        <v>74</v>
      </c>
      <c r="E201" s="229" t="s">
        <v>2719</v>
      </c>
      <c r="F201" s="228" t="s">
        <v>695</v>
      </c>
      <c r="G201" s="265">
        <v>0.06</v>
      </c>
      <c r="H201" s="239">
        <v>144590</v>
      </c>
      <c r="I201" s="237">
        <v>8675.4</v>
      </c>
      <c r="J201" s="238">
        <f t="shared" si="4"/>
        <v>1735.08</v>
      </c>
      <c r="K201" s="238">
        <f t="shared" si="5"/>
        <v>10410.48</v>
      </c>
      <c r="L201" s="227" t="s">
        <v>8</v>
      </c>
    </row>
    <row r="202" spans="1:16" ht="29.1" customHeight="1">
      <c r="A202" s="1">
        <v>185</v>
      </c>
      <c r="B202" s="228" t="s">
        <v>2720</v>
      </c>
      <c r="C202" s="228">
        <v>10014871</v>
      </c>
      <c r="D202" s="228" t="s">
        <v>74</v>
      </c>
      <c r="E202" s="229" t="s">
        <v>2724</v>
      </c>
      <c r="F202" s="228" t="s">
        <v>695</v>
      </c>
      <c r="G202" s="265">
        <v>8.5000000000000006E-2</v>
      </c>
      <c r="H202" s="239">
        <v>45967</v>
      </c>
      <c r="I202" s="237">
        <v>3907.2</v>
      </c>
      <c r="J202" s="238">
        <f t="shared" si="4"/>
        <v>781.44</v>
      </c>
      <c r="K202" s="238">
        <f t="shared" si="5"/>
        <v>4688.6399999999994</v>
      </c>
      <c r="L202" s="227" t="s">
        <v>8</v>
      </c>
      <c r="M202" s="77"/>
      <c r="N202" s="77"/>
      <c r="O202" s="77"/>
      <c r="P202" s="77"/>
    </row>
    <row r="203" spans="1:16" ht="29.1" customHeight="1">
      <c r="A203" s="1">
        <v>186</v>
      </c>
      <c r="B203" s="228" t="s">
        <v>2721</v>
      </c>
      <c r="C203" s="228">
        <v>10014871</v>
      </c>
      <c r="D203" s="228" t="s">
        <v>74</v>
      </c>
      <c r="E203" s="229" t="s">
        <v>2724</v>
      </c>
      <c r="F203" s="228" t="s">
        <v>695</v>
      </c>
      <c r="G203" s="265">
        <v>0.27300000000000002</v>
      </c>
      <c r="H203" s="239">
        <v>45967</v>
      </c>
      <c r="I203" s="237">
        <v>12548.99</v>
      </c>
      <c r="J203" s="238">
        <f t="shared" si="4"/>
        <v>2509.8000000000002</v>
      </c>
      <c r="K203" s="238">
        <f t="shared" si="5"/>
        <v>15058.79</v>
      </c>
      <c r="L203" s="227" t="s">
        <v>8</v>
      </c>
      <c r="M203" s="77"/>
      <c r="N203" s="77"/>
      <c r="O203" s="77"/>
      <c r="P203" s="77"/>
    </row>
    <row r="204" spans="1:16" ht="29.1" customHeight="1">
      <c r="A204" s="1">
        <v>187</v>
      </c>
      <c r="B204" s="228" t="s">
        <v>2722</v>
      </c>
      <c r="C204" s="228">
        <v>10014871</v>
      </c>
      <c r="D204" s="228" t="s">
        <v>74</v>
      </c>
      <c r="E204" s="229" t="s">
        <v>2724</v>
      </c>
      <c r="F204" s="228" t="s">
        <v>695</v>
      </c>
      <c r="G204" s="265">
        <v>0.02</v>
      </c>
      <c r="H204" s="239">
        <v>45967</v>
      </c>
      <c r="I204" s="237">
        <v>919.34</v>
      </c>
      <c r="J204" s="238">
        <f t="shared" si="4"/>
        <v>183.87</v>
      </c>
      <c r="K204" s="238">
        <f t="shared" si="5"/>
        <v>1103.21</v>
      </c>
      <c r="L204" s="227" t="s">
        <v>8</v>
      </c>
    </row>
    <row r="205" spans="1:16" ht="29.1" customHeight="1">
      <c r="A205" s="1">
        <v>188</v>
      </c>
      <c r="B205" s="228" t="s">
        <v>2723</v>
      </c>
      <c r="C205" s="228">
        <v>10014929</v>
      </c>
      <c r="D205" s="228" t="s">
        <v>74</v>
      </c>
      <c r="E205" s="229" t="s">
        <v>2725</v>
      </c>
      <c r="F205" s="228" t="s">
        <v>695</v>
      </c>
      <c r="G205" s="265">
        <v>4.3999999999999997E-2</v>
      </c>
      <c r="H205" s="239">
        <v>159542</v>
      </c>
      <c r="I205" s="237">
        <v>7019.85</v>
      </c>
      <c r="J205" s="238">
        <f t="shared" si="4"/>
        <v>1403.97</v>
      </c>
      <c r="K205" s="238">
        <f t="shared" si="5"/>
        <v>8423.82</v>
      </c>
      <c r="L205" s="227" t="s">
        <v>8</v>
      </c>
    </row>
    <row r="206" spans="1:16" ht="29.1" customHeight="1">
      <c r="A206" s="1">
        <v>189</v>
      </c>
      <c r="B206" s="228" t="s">
        <v>2726</v>
      </c>
      <c r="C206" s="228">
        <v>10014942</v>
      </c>
      <c r="D206" s="228" t="s">
        <v>74</v>
      </c>
      <c r="E206" s="229" t="s">
        <v>2732</v>
      </c>
      <c r="F206" s="228" t="s">
        <v>695</v>
      </c>
      <c r="G206" s="265">
        <v>0.03</v>
      </c>
      <c r="H206" s="239">
        <v>31772</v>
      </c>
      <c r="I206" s="237">
        <v>953.16</v>
      </c>
      <c r="J206" s="238">
        <f t="shared" si="4"/>
        <v>190.63</v>
      </c>
      <c r="K206" s="238">
        <f t="shared" si="5"/>
        <v>1143.79</v>
      </c>
      <c r="L206" s="227" t="s">
        <v>8</v>
      </c>
      <c r="M206" s="77"/>
      <c r="N206" s="77"/>
      <c r="O206" s="77"/>
      <c r="P206" s="77"/>
    </row>
    <row r="207" spans="1:16" ht="29.1" customHeight="1">
      <c r="A207" s="1">
        <v>190</v>
      </c>
      <c r="B207" s="228" t="s">
        <v>2727</v>
      </c>
      <c r="C207" s="228">
        <v>10014942</v>
      </c>
      <c r="D207" s="228" t="s">
        <v>74</v>
      </c>
      <c r="E207" s="229" t="s">
        <v>2732</v>
      </c>
      <c r="F207" s="228" t="s">
        <v>695</v>
      </c>
      <c r="G207" s="265">
        <v>0.18</v>
      </c>
      <c r="H207" s="239">
        <v>31772</v>
      </c>
      <c r="I207" s="237">
        <v>5718.96</v>
      </c>
      <c r="J207" s="238">
        <f t="shared" si="4"/>
        <v>1143.79</v>
      </c>
      <c r="K207" s="238">
        <f t="shared" si="5"/>
        <v>6862.75</v>
      </c>
      <c r="L207" s="227" t="s">
        <v>8</v>
      </c>
    </row>
    <row r="208" spans="1:16" ht="29.1" customHeight="1">
      <c r="A208" s="1">
        <v>191</v>
      </c>
      <c r="B208" s="228" t="s">
        <v>2728</v>
      </c>
      <c r="C208" s="228">
        <v>10014945</v>
      </c>
      <c r="D208" s="228" t="s">
        <v>74</v>
      </c>
      <c r="E208" s="229" t="s">
        <v>2733</v>
      </c>
      <c r="F208" s="228" t="s">
        <v>695</v>
      </c>
      <c r="G208" s="265">
        <v>0.03</v>
      </c>
      <c r="H208" s="239">
        <v>27286</v>
      </c>
      <c r="I208" s="237">
        <v>818.58</v>
      </c>
      <c r="J208" s="238">
        <f t="shared" si="4"/>
        <v>163.72</v>
      </c>
      <c r="K208" s="238">
        <f t="shared" si="5"/>
        <v>982.30000000000007</v>
      </c>
      <c r="L208" s="227" t="s">
        <v>8</v>
      </c>
      <c r="M208" s="77"/>
      <c r="N208" s="77"/>
      <c r="O208" s="77"/>
      <c r="P208" s="77"/>
    </row>
    <row r="209" spans="1:16" ht="29.1" customHeight="1">
      <c r="A209" s="1">
        <v>192</v>
      </c>
      <c r="B209" s="228" t="s">
        <v>2729</v>
      </c>
      <c r="C209" s="228">
        <v>10014945</v>
      </c>
      <c r="D209" s="228" t="s">
        <v>74</v>
      </c>
      <c r="E209" s="229" t="s">
        <v>2733</v>
      </c>
      <c r="F209" s="228" t="s">
        <v>695</v>
      </c>
      <c r="G209" s="265">
        <v>0.06</v>
      </c>
      <c r="H209" s="239">
        <v>27286</v>
      </c>
      <c r="I209" s="237">
        <v>1637.16</v>
      </c>
      <c r="J209" s="238">
        <f t="shared" si="4"/>
        <v>327.43</v>
      </c>
      <c r="K209" s="238">
        <f t="shared" si="5"/>
        <v>1964.5900000000001</v>
      </c>
      <c r="L209" s="227" t="s">
        <v>8</v>
      </c>
    </row>
    <row r="210" spans="1:16" ht="29.1" customHeight="1">
      <c r="A210" s="1">
        <v>193</v>
      </c>
      <c r="B210" s="228" t="s">
        <v>2730</v>
      </c>
      <c r="C210" s="228">
        <v>10014950</v>
      </c>
      <c r="D210" s="228" t="s">
        <v>74</v>
      </c>
      <c r="E210" s="229" t="s">
        <v>2734</v>
      </c>
      <c r="F210" s="228" t="s">
        <v>695</v>
      </c>
      <c r="G210" s="265">
        <v>0.02</v>
      </c>
      <c r="H210" s="239">
        <v>74639</v>
      </c>
      <c r="I210" s="237">
        <v>1492.78</v>
      </c>
      <c r="J210" s="238">
        <f t="shared" si="4"/>
        <v>298.56</v>
      </c>
      <c r="K210" s="238">
        <f t="shared" si="5"/>
        <v>1791.34</v>
      </c>
      <c r="L210" s="227" t="s">
        <v>8</v>
      </c>
      <c r="M210" s="77"/>
      <c r="N210" s="77"/>
      <c r="O210" s="77"/>
      <c r="P210" s="77"/>
    </row>
    <row r="211" spans="1:16" ht="29.1" customHeight="1">
      <c r="A211" s="1">
        <v>194</v>
      </c>
      <c r="B211" s="228" t="s">
        <v>2731</v>
      </c>
      <c r="C211" s="228">
        <v>10014950</v>
      </c>
      <c r="D211" s="228" t="s">
        <v>74</v>
      </c>
      <c r="E211" s="229" t="s">
        <v>2734</v>
      </c>
      <c r="F211" s="228" t="s">
        <v>695</v>
      </c>
      <c r="G211" s="265">
        <v>6.5000000000000002E-2</v>
      </c>
      <c r="H211" s="239">
        <v>74639</v>
      </c>
      <c r="I211" s="237">
        <v>4851.54</v>
      </c>
      <c r="J211" s="238">
        <f t="shared" ref="J211:J274" si="6">ROUND(I211*0.2,2)</f>
        <v>970.31</v>
      </c>
      <c r="K211" s="238">
        <f t="shared" si="5"/>
        <v>5821.85</v>
      </c>
      <c r="L211" s="227" t="s">
        <v>8</v>
      </c>
    </row>
    <row r="212" spans="1:16" ht="29.1" customHeight="1">
      <c r="A212" s="1">
        <v>195</v>
      </c>
      <c r="B212" s="228" t="s">
        <v>2735</v>
      </c>
      <c r="C212" s="228">
        <v>10015006</v>
      </c>
      <c r="D212" s="228" t="s">
        <v>74</v>
      </c>
      <c r="E212" s="229" t="s">
        <v>2742</v>
      </c>
      <c r="F212" s="228" t="s">
        <v>695</v>
      </c>
      <c r="G212" s="265">
        <v>7.9000000000000001E-2</v>
      </c>
      <c r="H212" s="239">
        <v>210534</v>
      </c>
      <c r="I212" s="237">
        <v>16632.189999999999</v>
      </c>
      <c r="J212" s="238">
        <f t="shared" si="6"/>
        <v>3326.44</v>
      </c>
      <c r="K212" s="238">
        <f t="shared" si="5"/>
        <v>19958.629999999997</v>
      </c>
      <c r="L212" s="227" t="s">
        <v>8</v>
      </c>
      <c r="M212" s="77"/>
      <c r="N212" s="77"/>
      <c r="O212" s="77"/>
      <c r="P212" s="77"/>
    </row>
    <row r="213" spans="1:16" ht="29.1" customHeight="1">
      <c r="A213" s="1">
        <v>196</v>
      </c>
      <c r="B213" s="228" t="s">
        <v>2736</v>
      </c>
      <c r="C213" s="228">
        <v>10015011</v>
      </c>
      <c r="D213" s="228" t="s">
        <v>74</v>
      </c>
      <c r="E213" s="229" t="s">
        <v>2743</v>
      </c>
      <c r="F213" s="228" t="s">
        <v>695</v>
      </c>
      <c r="G213" s="265">
        <v>0.01</v>
      </c>
      <c r="H213" s="239">
        <v>226556</v>
      </c>
      <c r="I213" s="237">
        <v>2265.56</v>
      </c>
      <c r="J213" s="238">
        <f t="shared" si="6"/>
        <v>453.11</v>
      </c>
      <c r="K213" s="238">
        <f t="shared" ref="K213:K276" si="7">I213+J213</f>
        <v>2718.67</v>
      </c>
      <c r="L213" s="227" t="s">
        <v>8</v>
      </c>
    </row>
    <row r="214" spans="1:16" ht="29.1" customHeight="1">
      <c r="A214" s="1">
        <v>197</v>
      </c>
      <c r="B214" s="228" t="s">
        <v>2737</v>
      </c>
      <c r="C214" s="228">
        <v>10015021</v>
      </c>
      <c r="D214" s="228" t="s">
        <v>74</v>
      </c>
      <c r="E214" s="229" t="s">
        <v>2744</v>
      </c>
      <c r="F214" s="228" t="s">
        <v>695</v>
      </c>
      <c r="G214" s="265">
        <v>0.19500000000000001</v>
      </c>
      <c r="H214" s="239">
        <v>160264</v>
      </c>
      <c r="I214" s="237">
        <v>31251.48</v>
      </c>
      <c r="J214" s="238">
        <f t="shared" si="6"/>
        <v>6250.3</v>
      </c>
      <c r="K214" s="238">
        <f t="shared" si="7"/>
        <v>37501.78</v>
      </c>
      <c r="L214" s="227" t="s">
        <v>8</v>
      </c>
    </row>
    <row r="215" spans="1:16" ht="29.1" customHeight="1">
      <c r="A215" s="1">
        <v>198</v>
      </c>
      <c r="B215" s="228" t="s">
        <v>2738</v>
      </c>
      <c r="C215" s="228">
        <v>10015021</v>
      </c>
      <c r="D215" s="228" t="s">
        <v>74</v>
      </c>
      <c r="E215" s="229" t="s">
        <v>2744</v>
      </c>
      <c r="F215" s="228" t="s">
        <v>695</v>
      </c>
      <c r="G215" s="265">
        <v>5.0000000000000001E-3</v>
      </c>
      <c r="H215" s="239">
        <v>160264</v>
      </c>
      <c r="I215" s="237">
        <v>801.32</v>
      </c>
      <c r="J215" s="238">
        <f t="shared" si="6"/>
        <v>160.26</v>
      </c>
      <c r="K215" s="238">
        <f t="shared" si="7"/>
        <v>961.58</v>
      </c>
      <c r="L215" s="227" t="s">
        <v>8</v>
      </c>
      <c r="M215" s="77"/>
      <c r="N215" s="77"/>
      <c r="O215" s="77"/>
      <c r="P215" s="77"/>
    </row>
    <row r="216" spans="1:16" ht="29.1" customHeight="1">
      <c r="A216" s="1">
        <v>199</v>
      </c>
      <c r="B216" s="228" t="s">
        <v>2739</v>
      </c>
      <c r="C216" s="228">
        <v>10015070</v>
      </c>
      <c r="D216" s="228" t="s">
        <v>74</v>
      </c>
      <c r="E216" s="229" t="s">
        <v>2745</v>
      </c>
      <c r="F216" s="228" t="s">
        <v>695</v>
      </c>
      <c r="G216" s="265">
        <v>8.3000000000000004E-2</v>
      </c>
      <c r="H216" s="239">
        <v>168013</v>
      </c>
      <c r="I216" s="237">
        <v>13945.08</v>
      </c>
      <c r="J216" s="238">
        <f t="shared" si="6"/>
        <v>2789.02</v>
      </c>
      <c r="K216" s="238">
        <f t="shared" si="7"/>
        <v>16734.099999999999</v>
      </c>
      <c r="L216" s="227" t="s">
        <v>8</v>
      </c>
      <c r="M216" s="77"/>
      <c r="N216" s="77"/>
      <c r="O216" s="77"/>
      <c r="P216" s="77"/>
    </row>
    <row r="217" spans="1:16" ht="29.1" customHeight="1">
      <c r="A217" s="1">
        <v>200</v>
      </c>
      <c r="B217" s="228" t="s">
        <v>2740</v>
      </c>
      <c r="C217" s="228">
        <v>10015076</v>
      </c>
      <c r="D217" s="228" t="s">
        <v>74</v>
      </c>
      <c r="E217" s="229" t="s">
        <v>2746</v>
      </c>
      <c r="F217" s="228" t="s">
        <v>695</v>
      </c>
      <c r="G217" s="265">
        <v>0.23</v>
      </c>
      <c r="H217" s="239">
        <v>170732</v>
      </c>
      <c r="I217" s="237">
        <v>39268.36</v>
      </c>
      <c r="J217" s="238">
        <f t="shared" si="6"/>
        <v>7853.67</v>
      </c>
      <c r="K217" s="238">
        <f t="shared" si="7"/>
        <v>47122.03</v>
      </c>
      <c r="L217" s="227" t="s">
        <v>8</v>
      </c>
    </row>
    <row r="218" spans="1:16" ht="29.1" customHeight="1">
      <c r="A218" s="1">
        <v>201</v>
      </c>
      <c r="B218" s="228" t="s">
        <v>2741</v>
      </c>
      <c r="C218" s="228">
        <v>10015088</v>
      </c>
      <c r="D218" s="228" t="s">
        <v>74</v>
      </c>
      <c r="E218" s="229" t="s">
        <v>2747</v>
      </c>
      <c r="F218" s="228" t="s">
        <v>695</v>
      </c>
      <c r="G218" s="265">
        <v>7.0999999999999994E-2</v>
      </c>
      <c r="H218" s="239">
        <v>76668</v>
      </c>
      <c r="I218" s="237">
        <v>5443.43</v>
      </c>
      <c r="J218" s="238">
        <f t="shared" si="6"/>
        <v>1088.69</v>
      </c>
      <c r="K218" s="238">
        <f t="shared" si="7"/>
        <v>6532.1200000000008</v>
      </c>
      <c r="L218" s="227" t="s">
        <v>8</v>
      </c>
    </row>
    <row r="219" spans="1:16" ht="29.1" customHeight="1">
      <c r="A219" s="1">
        <v>202</v>
      </c>
      <c r="B219" s="228" t="s">
        <v>2748</v>
      </c>
      <c r="C219" s="228">
        <v>10015188</v>
      </c>
      <c r="D219" s="228" t="s">
        <v>74</v>
      </c>
      <c r="E219" s="229" t="s">
        <v>2752</v>
      </c>
      <c r="F219" s="228" t="s">
        <v>695</v>
      </c>
      <c r="G219" s="265">
        <v>0.2</v>
      </c>
      <c r="H219" s="239">
        <v>97802</v>
      </c>
      <c r="I219" s="237">
        <v>19560.400000000001</v>
      </c>
      <c r="J219" s="238">
        <f t="shared" si="6"/>
        <v>3912.08</v>
      </c>
      <c r="K219" s="238">
        <f t="shared" si="7"/>
        <v>23472.480000000003</v>
      </c>
      <c r="L219" s="227" t="s">
        <v>8</v>
      </c>
    </row>
    <row r="220" spans="1:16" ht="29.1" customHeight="1">
      <c r="A220" s="1">
        <v>203</v>
      </c>
      <c r="B220" s="228" t="s">
        <v>2749</v>
      </c>
      <c r="C220" s="228">
        <v>10015209</v>
      </c>
      <c r="D220" s="228" t="s">
        <v>74</v>
      </c>
      <c r="E220" s="229" t="s">
        <v>2753</v>
      </c>
      <c r="F220" s="228" t="s">
        <v>695</v>
      </c>
      <c r="G220" s="265">
        <v>0.26500000000000001</v>
      </c>
      <c r="H220" s="239">
        <v>252879</v>
      </c>
      <c r="I220" s="237">
        <v>67012.94</v>
      </c>
      <c r="J220" s="238">
        <f t="shared" si="6"/>
        <v>13402.59</v>
      </c>
      <c r="K220" s="238">
        <f t="shared" si="7"/>
        <v>80415.53</v>
      </c>
      <c r="L220" s="227" t="s">
        <v>8</v>
      </c>
      <c r="M220" s="77"/>
      <c r="N220" s="77"/>
      <c r="O220" s="77"/>
      <c r="P220" s="77"/>
    </row>
    <row r="221" spans="1:16" ht="29.1" customHeight="1">
      <c r="A221" s="1">
        <v>204</v>
      </c>
      <c r="B221" s="228" t="s">
        <v>2750</v>
      </c>
      <c r="C221" s="228">
        <v>10015219</v>
      </c>
      <c r="D221" s="228" t="s">
        <v>74</v>
      </c>
      <c r="E221" s="229" t="s">
        <v>2754</v>
      </c>
      <c r="F221" s="228" t="s">
        <v>695</v>
      </c>
      <c r="G221" s="265">
        <v>0.43</v>
      </c>
      <c r="H221" s="239">
        <v>172682</v>
      </c>
      <c r="I221" s="237">
        <v>74253.259999999995</v>
      </c>
      <c r="J221" s="238">
        <f t="shared" si="6"/>
        <v>14850.65</v>
      </c>
      <c r="K221" s="238">
        <f t="shared" si="7"/>
        <v>89103.909999999989</v>
      </c>
      <c r="L221" s="227" t="s">
        <v>8</v>
      </c>
    </row>
    <row r="222" spans="1:16" ht="29.1" customHeight="1">
      <c r="A222" s="1">
        <v>205</v>
      </c>
      <c r="B222" s="228" t="s">
        <v>2751</v>
      </c>
      <c r="C222" s="228">
        <v>10015240</v>
      </c>
      <c r="D222" s="228" t="s">
        <v>74</v>
      </c>
      <c r="E222" s="229" t="s">
        <v>2755</v>
      </c>
      <c r="F222" s="228" t="s">
        <v>695</v>
      </c>
      <c r="G222" s="265">
        <v>0.13</v>
      </c>
      <c r="H222" s="239">
        <v>87845</v>
      </c>
      <c r="I222" s="237">
        <v>11419.85</v>
      </c>
      <c r="J222" s="238">
        <f t="shared" si="6"/>
        <v>2283.9699999999998</v>
      </c>
      <c r="K222" s="238">
        <f t="shared" si="7"/>
        <v>13703.82</v>
      </c>
      <c r="L222" s="227" t="s">
        <v>8</v>
      </c>
      <c r="M222" s="77"/>
      <c r="N222" s="77"/>
      <c r="O222" s="77"/>
      <c r="P222" s="77"/>
    </row>
    <row r="223" spans="1:16" ht="29.1" customHeight="1">
      <c r="A223" s="1">
        <v>206</v>
      </c>
      <c r="B223" s="228" t="s">
        <v>2756</v>
      </c>
      <c r="C223" s="228">
        <v>10015270</v>
      </c>
      <c r="D223" s="228" t="s">
        <v>74</v>
      </c>
      <c r="E223" s="229" t="s">
        <v>2770</v>
      </c>
      <c r="F223" s="228" t="s">
        <v>695</v>
      </c>
      <c r="G223" s="265">
        <v>0.02</v>
      </c>
      <c r="H223" s="239">
        <v>406862</v>
      </c>
      <c r="I223" s="237">
        <v>8137.24</v>
      </c>
      <c r="J223" s="238">
        <f t="shared" si="6"/>
        <v>1627.45</v>
      </c>
      <c r="K223" s="238">
        <f t="shared" si="7"/>
        <v>9764.69</v>
      </c>
      <c r="L223" s="227" t="s">
        <v>8</v>
      </c>
    </row>
    <row r="224" spans="1:16" ht="29.1" customHeight="1">
      <c r="A224" s="1">
        <v>207</v>
      </c>
      <c r="B224" s="228" t="s">
        <v>2757</v>
      </c>
      <c r="C224" s="228">
        <v>10015270</v>
      </c>
      <c r="D224" s="228" t="s">
        <v>74</v>
      </c>
      <c r="E224" s="229" t="s">
        <v>2770</v>
      </c>
      <c r="F224" s="228" t="s">
        <v>695</v>
      </c>
      <c r="G224" s="265">
        <v>0.08</v>
      </c>
      <c r="H224" s="239">
        <v>406862</v>
      </c>
      <c r="I224" s="237">
        <v>32548.959999999999</v>
      </c>
      <c r="J224" s="238">
        <f t="shared" si="6"/>
        <v>6509.79</v>
      </c>
      <c r="K224" s="238">
        <f t="shared" si="7"/>
        <v>39058.75</v>
      </c>
      <c r="L224" s="227" t="s">
        <v>8</v>
      </c>
      <c r="M224" s="77"/>
      <c r="N224" s="77"/>
      <c r="O224" s="77"/>
      <c r="P224" s="77"/>
    </row>
    <row r="225" spans="1:16" ht="29.1" customHeight="1">
      <c r="A225" s="1">
        <v>208</v>
      </c>
      <c r="B225" s="228" t="s">
        <v>2758</v>
      </c>
      <c r="C225" s="228">
        <v>10015284</v>
      </c>
      <c r="D225" s="228" t="s">
        <v>74</v>
      </c>
      <c r="E225" s="229" t="s">
        <v>2771</v>
      </c>
      <c r="F225" s="228" t="s">
        <v>695</v>
      </c>
      <c r="G225" s="265">
        <v>0.02</v>
      </c>
      <c r="H225" s="239">
        <v>66060</v>
      </c>
      <c r="I225" s="237">
        <v>1321.2</v>
      </c>
      <c r="J225" s="238">
        <f t="shared" si="6"/>
        <v>264.24</v>
      </c>
      <c r="K225" s="238">
        <f t="shared" si="7"/>
        <v>1585.44</v>
      </c>
      <c r="L225" s="227" t="s">
        <v>8</v>
      </c>
    </row>
    <row r="226" spans="1:16" ht="29.1" customHeight="1">
      <c r="A226" s="1">
        <v>209</v>
      </c>
      <c r="B226" s="228" t="s">
        <v>2759</v>
      </c>
      <c r="C226" s="228">
        <v>10015284</v>
      </c>
      <c r="D226" s="228" t="s">
        <v>74</v>
      </c>
      <c r="E226" s="229" t="s">
        <v>2771</v>
      </c>
      <c r="F226" s="228" t="s">
        <v>695</v>
      </c>
      <c r="G226" s="265">
        <v>0.16400000000000001</v>
      </c>
      <c r="H226" s="239">
        <v>66060</v>
      </c>
      <c r="I226" s="237">
        <v>10833.84</v>
      </c>
      <c r="J226" s="238">
        <f t="shared" si="6"/>
        <v>2166.77</v>
      </c>
      <c r="K226" s="238">
        <f t="shared" si="7"/>
        <v>13000.61</v>
      </c>
      <c r="L226" s="227" t="s">
        <v>8</v>
      </c>
    </row>
    <row r="227" spans="1:16" ht="29.1" customHeight="1">
      <c r="A227" s="1">
        <v>210</v>
      </c>
      <c r="B227" s="228" t="s">
        <v>2760</v>
      </c>
      <c r="C227" s="228">
        <v>10015291</v>
      </c>
      <c r="D227" s="228" t="s">
        <v>74</v>
      </c>
      <c r="E227" s="229" t="s">
        <v>2772</v>
      </c>
      <c r="F227" s="228" t="s">
        <v>695</v>
      </c>
      <c r="G227" s="265">
        <v>0.35899999999999999</v>
      </c>
      <c r="H227" s="239">
        <v>80053</v>
      </c>
      <c r="I227" s="237">
        <v>28739.03</v>
      </c>
      <c r="J227" s="238">
        <f t="shared" si="6"/>
        <v>5747.81</v>
      </c>
      <c r="K227" s="238">
        <f t="shared" si="7"/>
        <v>34486.839999999997</v>
      </c>
      <c r="L227" s="227" t="s">
        <v>8</v>
      </c>
      <c r="M227" s="77"/>
      <c r="N227" s="77"/>
      <c r="O227" s="77"/>
      <c r="P227" s="77"/>
    </row>
    <row r="228" spans="1:16" ht="29.1" customHeight="1">
      <c r="A228" s="1">
        <v>211</v>
      </c>
      <c r="B228" s="1" t="s">
        <v>2761</v>
      </c>
      <c r="C228" s="91">
        <v>10015291</v>
      </c>
      <c r="D228" s="92" t="s">
        <v>74</v>
      </c>
      <c r="E228" s="218" t="s">
        <v>2772</v>
      </c>
      <c r="F228" s="91" t="s">
        <v>695</v>
      </c>
      <c r="G228" s="267">
        <v>0.51500000000000001</v>
      </c>
      <c r="H228" s="236">
        <v>80053</v>
      </c>
      <c r="I228" s="237">
        <v>41227.300000000003</v>
      </c>
      <c r="J228" s="238">
        <f t="shared" si="6"/>
        <v>8245.4599999999991</v>
      </c>
      <c r="K228" s="238">
        <f t="shared" si="7"/>
        <v>49472.76</v>
      </c>
      <c r="L228" s="1" t="s">
        <v>8</v>
      </c>
    </row>
    <row r="229" spans="1:16" ht="29.1" customHeight="1">
      <c r="A229" s="1">
        <v>212</v>
      </c>
      <c r="B229" s="1" t="s">
        <v>2762</v>
      </c>
      <c r="C229" s="91">
        <v>10015291</v>
      </c>
      <c r="D229" s="92" t="s">
        <v>74</v>
      </c>
      <c r="E229" s="218" t="s">
        <v>2772</v>
      </c>
      <c r="F229" s="91" t="s">
        <v>695</v>
      </c>
      <c r="G229" s="267">
        <v>4.0000000000000001E-3</v>
      </c>
      <c r="H229" s="236">
        <v>80053</v>
      </c>
      <c r="I229" s="237">
        <v>320.20999999999998</v>
      </c>
      <c r="J229" s="238">
        <f t="shared" si="6"/>
        <v>64.040000000000006</v>
      </c>
      <c r="K229" s="238">
        <f t="shared" si="7"/>
        <v>384.25</v>
      </c>
      <c r="L229" s="1" t="s">
        <v>8</v>
      </c>
    </row>
    <row r="230" spans="1:16" ht="29.1" customHeight="1">
      <c r="A230" s="1">
        <v>213</v>
      </c>
      <c r="B230" s="1" t="s">
        <v>2763</v>
      </c>
      <c r="C230" s="91">
        <v>10015326</v>
      </c>
      <c r="D230" s="92" t="s">
        <v>74</v>
      </c>
      <c r="E230" s="218" t="s">
        <v>2773</v>
      </c>
      <c r="F230" s="91" t="s">
        <v>695</v>
      </c>
      <c r="G230" s="267">
        <v>0.02</v>
      </c>
      <c r="H230" s="236">
        <v>184448</v>
      </c>
      <c r="I230" s="237">
        <v>3688.96</v>
      </c>
      <c r="J230" s="238">
        <f t="shared" si="6"/>
        <v>737.79</v>
      </c>
      <c r="K230" s="238">
        <f t="shared" si="7"/>
        <v>4426.75</v>
      </c>
      <c r="L230" s="1" t="s">
        <v>8</v>
      </c>
    </row>
    <row r="231" spans="1:16" ht="29.1" customHeight="1">
      <c r="A231" s="1">
        <v>214</v>
      </c>
      <c r="B231" s="1" t="s">
        <v>2764</v>
      </c>
      <c r="C231" s="91">
        <v>10015326</v>
      </c>
      <c r="D231" s="92" t="s">
        <v>74</v>
      </c>
      <c r="E231" s="218" t="s">
        <v>2773</v>
      </c>
      <c r="F231" s="91" t="s">
        <v>695</v>
      </c>
      <c r="G231" s="267">
        <v>1.4999999999999999E-2</v>
      </c>
      <c r="H231" s="236">
        <v>184448</v>
      </c>
      <c r="I231" s="237">
        <v>2766.72</v>
      </c>
      <c r="J231" s="238">
        <f t="shared" si="6"/>
        <v>553.34</v>
      </c>
      <c r="K231" s="238">
        <f t="shared" si="7"/>
        <v>3320.06</v>
      </c>
      <c r="L231" s="1" t="s">
        <v>8</v>
      </c>
    </row>
    <row r="232" spans="1:16" ht="29.1" customHeight="1">
      <c r="A232" s="1">
        <v>215</v>
      </c>
      <c r="B232" s="1" t="s">
        <v>2765</v>
      </c>
      <c r="C232" s="91">
        <v>10015331</v>
      </c>
      <c r="D232" s="92" t="s">
        <v>74</v>
      </c>
      <c r="E232" s="218" t="s">
        <v>2774</v>
      </c>
      <c r="F232" s="91" t="s">
        <v>695</v>
      </c>
      <c r="G232" s="267">
        <v>0.23</v>
      </c>
      <c r="H232" s="236">
        <v>93472</v>
      </c>
      <c r="I232" s="237">
        <v>21498.560000000001</v>
      </c>
      <c r="J232" s="238">
        <f t="shared" si="6"/>
        <v>4299.71</v>
      </c>
      <c r="K232" s="238">
        <f t="shared" si="7"/>
        <v>25798.27</v>
      </c>
      <c r="L232" s="1" t="s">
        <v>8</v>
      </c>
    </row>
    <row r="233" spans="1:16" ht="29.1" customHeight="1">
      <c r="A233" s="1">
        <v>216</v>
      </c>
      <c r="B233" s="1" t="s">
        <v>2766</v>
      </c>
      <c r="C233" s="91">
        <v>10015331</v>
      </c>
      <c r="D233" s="92" t="s">
        <v>74</v>
      </c>
      <c r="E233" s="218" t="s">
        <v>2774</v>
      </c>
      <c r="F233" s="91" t="s">
        <v>695</v>
      </c>
      <c r="G233" s="267">
        <v>5.0000000000000001E-3</v>
      </c>
      <c r="H233" s="236">
        <v>93472</v>
      </c>
      <c r="I233" s="237">
        <v>467.36</v>
      </c>
      <c r="J233" s="238">
        <f t="shared" si="6"/>
        <v>93.47</v>
      </c>
      <c r="K233" s="238">
        <f t="shared" si="7"/>
        <v>560.83000000000004</v>
      </c>
      <c r="L233" s="1" t="s">
        <v>8</v>
      </c>
    </row>
    <row r="234" spans="1:16" ht="29.1" customHeight="1">
      <c r="A234" s="1">
        <v>217</v>
      </c>
      <c r="B234" s="1" t="s">
        <v>2767</v>
      </c>
      <c r="C234" s="91">
        <v>10015331</v>
      </c>
      <c r="D234" s="92" t="s">
        <v>74</v>
      </c>
      <c r="E234" s="218" t="s">
        <v>2774</v>
      </c>
      <c r="F234" s="91" t="s">
        <v>695</v>
      </c>
      <c r="G234" s="267">
        <v>8.6999999999999994E-2</v>
      </c>
      <c r="H234" s="236">
        <v>93472</v>
      </c>
      <c r="I234" s="237">
        <v>8132.06</v>
      </c>
      <c r="J234" s="238">
        <f t="shared" si="6"/>
        <v>1626.41</v>
      </c>
      <c r="K234" s="238">
        <f t="shared" si="7"/>
        <v>9758.4700000000012</v>
      </c>
      <c r="L234" s="1" t="s">
        <v>8</v>
      </c>
    </row>
    <row r="235" spans="1:16" ht="29.1" customHeight="1">
      <c r="A235" s="1">
        <v>218</v>
      </c>
      <c r="B235" s="1" t="s">
        <v>2768</v>
      </c>
      <c r="C235" s="91">
        <v>10015346</v>
      </c>
      <c r="D235" s="92" t="s">
        <v>74</v>
      </c>
      <c r="E235" s="218" t="s">
        <v>2775</v>
      </c>
      <c r="F235" s="91" t="s">
        <v>695</v>
      </c>
      <c r="G235" s="267">
        <v>0.75</v>
      </c>
      <c r="H235" s="236">
        <v>239534</v>
      </c>
      <c r="I235" s="237">
        <v>179650.5</v>
      </c>
      <c r="J235" s="238">
        <f t="shared" si="6"/>
        <v>35930.1</v>
      </c>
      <c r="K235" s="238">
        <f t="shared" si="7"/>
        <v>215580.6</v>
      </c>
      <c r="L235" s="1" t="s">
        <v>8</v>
      </c>
    </row>
    <row r="236" spans="1:16" ht="29.1" customHeight="1">
      <c r="A236" s="1">
        <v>219</v>
      </c>
      <c r="B236" s="1" t="s">
        <v>2769</v>
      </c>
      <c r="C236" s="91">
        <v>10015346</v>
      </c>
      <c r="D236" s="92" t="s">
        <v>74</v>
      </c>
      <c r="E236" s="218" t="s">
        <v>2775</v>
      </c>
      <c r="F236" s="91" t="s">
        <v>695</v>
      </c>
      <c r="G236" s="267">
        <v>0.02</v>
      </c>
      <c r="H236" s="236">
        <v>239534</v>
      </c>
      <c r="I236" s="237">
        <v>4790.68</v>
      </c>
      <c r="J236" s="238">
        <f t="shared" si="6"/>
        <v>958.14</v>
      </c>
      <c r="K236" s="238">
        <f t="shared" si="7"/>
        <v>5748.8200000000006</v>
      </c>
      <c r="L236" s="1" t="s">
        <v>8</v>
      </c>
    </row>
    <row r="237" spans="1:16" ht="29.1" customHeight="1">
      <c r="A237" s="1">
        <v>220</v>
      </c>
      <c r="B237" s="1" t="s">
        <v>2776</v>
      </c>
      <c r="C237" s="91">
        <v>10015418</v>
      </c>
      <c r="D237" s="92" t="s">
        <v>74</v>
      </c>
      <c r="E237" s="218" t="s">
        <v>2777</v>
      </c>
      <c r="F237" s="91" t="s">
        <v>695</v>
      </c>
      <c r="G237" s="267">
        <v>0.3</v>
      </c>
      <c r="H237" s="236">
        <v>226196</v>
      </c>
      <c r="I237" s="237">
        <v>67858.8</v>
      </c>
      <c r="J237" s="238">
        <f t="shared" si="6"/>
        <v>13571.76</v>
      </c>
      <c r="K237" s="238">
        <f t="shared" si="7"/>
        <v>81430.559999999998</v>
      </c>
      <c r="L237" s="1" t="s">
        <v>8</v>
      </c>
    </row>
    <row r="238" spans="1:16" ht="29.1" customHeight="1">
      <c r="A238" s="1">
        <v>221</v>
      </c>
      <c r="B238" s="1" t="s">
        <v>2778</v>
      </c>
      <c r="C238" s="91">
        <v>10015452</v>
      </c>
      <c r="D238" s="92" t="s">
        <v>74</v>
      </c>
      <c r="E238" s="218" t="s">
        <v>2779</v>
      </c>
      <c r="F238" s="91" t="s">
        <v>695</v>
      </c>
      <c r="G238" s="267">
        <v>0.1</v>
      </c>
      <c r="H238" s="236">
        <v>16915</v>
      </c>
      <c r="I238" s="237">
        <v>1691.5</v>
      </c>
      <c r="J238" s="238">
        <f t="shared" si="6"/>
        <v>338.3</v>
      </c>
      <c r="K238" s="238">
        <f t="shared" si="7"/>
        <v>2029.8</v>
      </c>
      <c r="L238" s="1" t="s">
        <v>8</v>
      </c>
    </row>
    <row r="239" spans="1:16" ht="29.1" customHeight="1">
      <c r="A239" s="1">
        <v>222</v>
      </c>
      <c r="B239" s="1" t="s">
        <v>2780</v>
      </c>
      <c r="C239" s="91">
        <v>10015496</v>
      </c>
      <c r="D239" s="92" t="s">
        <v>74</v>
      </c>
      <c r="E239" s="218" t="s">
        <v>2785</v>
      </c>
      <c r="F239" s="91" t="s">
        <v>695</v>
      </c>
      <c r="G239" s="267">
        <v>7.8E-2</v>
      </c>
      <c r="H239" s="236">
        <v>56276</v>
      </c>
      <c r="I239" s="237">
        <v>4389.53</v>
      </c>
      <c r="J239" s="238">
        <f t="shared" si="6"/>
        <v>877.91</v>
      </c>
      <c r="K239" s="238">
        <f t="shared" si="7"/>
        <v>5267.44</v>
      </c>
      <c r="L239" s="1" t="s">
        <v>8</v>
      </c>
    </row>
    <row r="240" spans="1:16" ht="29.1" customHeight="1">
      <c r="A240" s="1">
        <v>223</v>
      </c>
      <c r="B240" s="1" t="s">
        <v>2781</v>
      </c>
      <c r="C240" s="91">
        <v>10015496</v>
      </c>
      <c r="D240" s="92" t="s">
        <v>74</v>
      </c>
      <c r="E240" s="218" t="s">
        <v>2785</v>
      </c>
      <c r="F240" s="91" t="s">
        <v>695</v>
      </c>
      <c r="G240" s="267">
        <v>2.1000000000000001E-2</v>
      </c>
      <c r="H240" s="236">
        <v>56276</v>
      </c>
      <c r="I240" s="237">
        <v>1181.8</v>
      </c>
      <c r="J240" s="238">
        <f t="shared" si="6"/>
        <v>236.36</v>
      </c>
      <c r="K240" s="238">
        <f t="shared" si="7"/>
        <v>1418.1599999999999</v>
      </c>
      <c r="L240" s="1" t="s">
        <v>8</v>
      </c>
    </row>
    <row r="241" spans="1:12" ht="29.1" customHeight="1">
      <c r="A241" s="1">
        <v>224</v>
      </c>
      <c r="B241" s="1" t="s">
        <v>2782</v>
      </c>
      <c r="C241" s="91">
        <v>10015507</v>
      </c>
      <c r="D241" s="92" t="s">
        <v>74</v>
      </c>
      <c r="E241" s="218" t="s">
        <v>2786</v>
      </c>
      <c r="F241" s="91" t="s">
        <v>695</v>
      </c>
      <c r="G241" s="267">
        <v>1.6E-2</v>
      </c>
      <c r="H241" s="236">
        <v>149300</v>
      </c>
      <c r="I241" s="237">
        <v>2388.8000000000002</v>
      </c>
      <c r="J241" s="238">
        <f t="shared" si="6"/>
        <v>477.76</v>
      </c>
      <c r="K241" s="238">
        <f t="shared" si="7"/>
        <v>2866.5600000000004</v>
      </c>
      <c r="L241" s="1" t="s">
        <v>8</v>
      </c>
    </row>
    <row r="242" spans="1:12" ht="29.1" customHeight="1">
      <c r="A242" s="1">
        <v>225</v>
      </c>
      <c r="B242" s="1" t="s">
        <v>2783</v>
      </c>
      <c r="C242" s="91">
        <v>10015517</v>
      </c>
      <c r="D242" s="92" t="s">
        <v>74</v>
      </c>
      <c r="E242" s="218" t="s">
        <v>2787</v>
      </c>
      <c r="F242" s="91" t="s">
        <v>695</v>
      </c>
      <c r="G242" s="267">
        <v>0.50700000000000001</v>
      </c>
      <c r="H242" s="236">
        <v>71915</v>
      </c>
      <c r="I242" s="237">
        <v>36460.910000000003</v>
      </c>
      <c r="J242" s="238">
        <f t="shared" si="6"/>
        <v>7292.18</v>
      </c>
      <c r="K242" s="238">
        <f t="shared" si="7"/>
        <v>43753.090000000004</v>
      </c>
      <c r="L242" s="1" t="s">
        <v>8</v>
      </c>
    </row>
    <row r="243" spans="1:12" ht="29.1" customHeight="1">
      <c r="A243" s="1">
        <v>226</v>
      </c>
      <c r="B243" s="1" t="s">
        <v>2784</v>
      </c>
      <c r="C243" s="91">
        <v>10015522</v>
      </c>
      <c r="D243" s="92" t="s">
        <v>74</v>
      </c>
      <c r="E243" s="218" t="s">
        <v>2788</v>
      </c>
      <c r="F243" s="91" t="s">
        <v>695</v>
      </c>
      <c r="G243" s="267">
        <v>0.309</v>
      </c>
      <c r="H243" s="236">
        <v>148736</v>
      </c>
      <c r="I243" s="237">
        <v>45959.42</v>
      </c>
      <c r="J243" s="238">
        <f t="shared" si="6"/>
        <v>9191.8799999999992</v>
      </c>
      <c r="K243" s="238">
        <f t="shared" si="7"/>
        <v>55151.299999999996</v>
      </c>
      <c r="L243" s="1" t="s">
        <v>8</v>
      </c>
    </row>
    <row r="244" spans="1:12" ht="29.1" customHeight="1">
      <c r="A244" s="1">
        <v>227</v>
      </c>
      <c r="B244" s="1" t="s">
        <v>2789</v>
      </c>
      <c r="C244" s="91">
        <v>10015717</v>
      </c>
      <c r="D244" s="92" t="s">
        <v>74</v>
      </c>
      <c r="E244" s="218" t="s">
        <v>2791</v>
      </c>
      <c r="F244" s="91" t="s">
        <v>695</v>
      </c>
      <c r="G244" s="267">
        <v>0.32</v>
      </c>
      <c r="H244" s="236">
        <v>8816</v>
      </c>
      <c r="I244" s="237">
        <v>2821.12</v>
      </c>
      <c r="J244" s="238">
        <f t="shared" si="6"/>
        <v>564.22</v>
      </c>
      <c r="K244" s="238">
        <f t="shared" si="7"/>
        <v>3385.34</v>
      </c>
      <c r="L244" s="1" t="s">
        <v>8</v>
      </c>
    </row>
    <row r="245" spans="1:12" ht="29.1" customHeight="1">
      <c r="A245" s="1">
        <v>228</v>
      </c>
      <c r="B245" s="1" t="s">
        <v>2790</v>
      </c>
      <c r="C245" s="91">
        <v>10015729</v>
      </c>
      <c r="D245" s="92" t="s">
        <v>74</v>
      </c>
      <c r="E245" s="218" t="s">
        <v>2792</v>
      </c>
      <c r="F245" s="91" t="s">
        <v>695</v>
      </c>
      <c r="G245" s="267">
        <v>0.14000000000000001</v>
      </c>
      <c r="H245" s="236">
        <v>51297</v>
      </c>
      <c r="I245" s="237">
        <v>7181.58</v>
      </c>
      <c r="J245" s="238">
        <f t="shared" si="6"/>
        <v>1436.32</v>
      </c>
      <c r="K245" s="238">
        <f t="shared" si="7"/>
        <v>8617.9</v>
      </c>
      <c r="L245" s="1" t="s">
        <v>8</v>
      </c>
    </row>
    <row r="246" spans="1:12" ht="29.1" customHeight="1">
      <c r="A246" s="1">
        <v>229</v>
      </c>
      <c r="B246" s="1" t="s">
        <v>2793</v>
      </c>
      <c r="C246" s="91">
        <v>10015909</v>
      </c>
      <c r="D246" s="92" t="s">
        <v>74</v>
      </c>
      <c r="E246" s="218" t="s">
        <v>2795</v>
      </c>
      <c r="F246" s="91" t="s">
        <v>695</v>
      </c>
      <c r="G246" s="267">
        <v>0.1</v>
      </c>
      <c r="H246" s="236">
        <v>82289</v>
      </c>
      <c r="I246" s="237">
        <v>8228.9</v>
      </c>
      <c r="J246" s="238">
        <f t="shared" si="6"/>
        <v>1645.78</v>
      </c>
      <c r="K246" s="238">
        <f t="shared" si="7"/>
        <v>9874.68</v>
      </c>
      <c r="L246" s="1" t="s">
        <v>8</v>
      </c>
    </row>
    <row r="247" spans="1:12" ht="29.1" customHeight="1">
      <c r="A247" s="1">
        <v>230</v>
      </c>
      <c r="B247" s="1" t="s">
        <v>2794</v>
      </c>
      <c r="C247" s="91">
        <v>10015909</v>
      </c>
      <c r="D247" s="92" t="s">
        <v>74</v>
      </c>
      <c r="E247" s="218" t="s">
        <v>2795</v>
      </c>
      <c r="F247" s="91" t="s">
        <v>695</v>
      </c>
      <c r="G247" s="267">
        <v>4.8000000000000001E-2</v>
      </c>
      <c r="H247" s="236">
        <v>82289</v>
      </c>
      <c r="I247" s="237">
        <v>3949.87</v>
      </c>
      <c r="J247" s="238">
        <f t="shared" si="6"/>
        <v>789.97</v>
      </c>
      <c r="K247" s="238">
        <f t="shared" si="7"/>
        <v>4739.84</v>
      </c>
      <c r="L247" s="1" t="s">
        <v>8</v>
      </c>
    </row>
    <row r="248" spans="1:12" ht="29.1" customHeight="1">
      <c r="A248" s="1">
        <v>231</v>
      </c>
      <c r="B248" s="1" t="s">
        <v>2796</v>
      </c>
      <c r="C248" s="91">
        <v>10015999</v>
      </c>
      <c r="D248" s="92" t="s">
        <v>74</v>
      </c>
      <c r="E248" s="218" t="s">
        <v>2797</v>
      </c>
      <c r="F248" s="91" t="s">
        <v>695</v>
      </c>
      <c r="G248" s="267">
        <v>0.8</v>
      </c>
      <c r="H248" s="236">
        <v>2033</v>
      </c>
      <c r="I248" s="237">
        <v>1626.4</v>
      </c>
      <c r="J248" s="238">
        <f t="shared" si="6"/>
        <v>325.27999999999997</v>
      </c>
      <c r="K248" s="238">
        <f t="shared" si="7"/>
        <v>1951.68</v>
      </c>
      <c r="L248" s="1" t="s">
        <v>8</v>
      </c>
    </row>
    <row r="249" spans="1:12" ht="29.1" customHeight="1">
      <c r="A249" s="1">
        <v>232</v>
      </c>
      <c r="B249" s="1" t="s">
        <v>2798</v>
      </c>
      <c r="C249" s="91">
        <v>10016606</v>
      </c>
      <c r="D249" s="92" t="s">
        <v>74</v>
      </c>
      <c r="E249" s="218" t="s">
        <v>2801</v>
      </c>
      <c r="F249" s="91" t="s">
        <v>695</v>
      </c>
      <c r="G249" s="267">
        <v>0.3</v>
      </c>
      <c r="H249" s="236">
        <v>35479</v>
      </c>
      <c r="I249" s="237">
        <v>10643.7</v>
      </c>
      <c r="J249" s="238">
        <f t="shared" si="6"/>
        <v>2128.7399999999998</v>
      </c>
      <c r="K249" s="238">
        <f t="shared" si="7"/>
        <v>12772.44</v>
      </c>
      <c r="L249" s="1" t="s">
        <v>8</v>
      </c>
    </row>
    <row r="250" spans="1:12" ht="29.1" customHeight="1">
      <c r="A250" s="1">
        <v>233</v>
      </c>
      <c r="B250" s="1" t="s">
        <v>2799</v>
      </c>
      <c r="C250" s="91">
        <v>10016665</v>
      </c>
      <c r="D250" s="92" t="s">
        <v>74</v>
      </c>
      <c r="E250" s="218" t="s">
        <v>2802</v>
      </c>
      <c r="F250" s="91" t="s">
        <v>695</v>
      </c>
      <c r="G250" s="267">
        <v>0.04</v>
      </c>
      <c r="H250" s="236">
        <v>185957</v>
      </c>
      <c r="I250" s="237">
        <v>7438.28</v>
      </c>
      <c r="J250" s="238">
        <f t="shared" si="6"/>
        <v>1487.66</v>
      </c>
      <c r="K250" s="238">
        <f t="shared" si="7"/>
        <v>8925.94</v>
      </c>
      <c r="L250" s="1" t="s">
        <v>8</v>
      </c>
    </row>
    <row r="251" spans="1:12" ht="29.1" customHeight="1">
      <c r="A251" s="1">
        <v>234</v>
      </c>
      <c r="B251" s="1" t="s">
        <v>2800</v>
      </c>
      <c r="C251" s="91">
        <v>10016665</v>
      </c>
      <c r="D251" s="92" t="s">
        <v>74</v>
      </c>
      <c r="E251" s="218" t="s">
        <v>2802</v>
      </c>
      <c r="F251" s="91" t="s">
        <v>695</v>
      </c>
      <c r="G251" s="267">
        <v>0.03</v>
      </c>
      <c r="H251" s="236">
        <v>185957</v>
      </c>
      <c r="I251" s="237">
        <v>5578.71</v>
      </c>
      <c r="J251" s="238">
        <f t="shared" si="6"/>
        <v>1115.74</v>
      </c>
      <c r="K251" s="238">
        <f t="shared" si="7"/>
        <v>6694.45</v>
      </c>
      <c r="L251" s="1" t="s">
        <v>8</v>
      </c>
    </row>
    <row r="252" spans="1:12" ht="29.1" customHeight="1">
      <c r="A252" s="1">
        <v>235</v>
      </c>
      <c r="B252" s="1" t="s">
        <v>2803</v>
      </c>
      <c r="C252" s="91">
        <v>10016716</v>
      </c>
      <c r="D252" s="92" t="s">
        <v>74</v>
      </c>
      <c r="E252" s="218" t="s">
        <v>2804</v>
      </c>
      <c r="F252" s="91" t="s">
        <v>695</v>
      </c>
      <c r="G252" s="267">
        <v>0.04</v>
      </c>
      <c r="H252" s="236">
        <v>85372</v>
      </c>
      <c r="I252" s="237">
        <v>3414.88</v>
      </c>
      <c r="J252" s="238">
        <f t="shared" si="6"/>
        <v>682.98</v>
      </c>
      <c r="K252" s="238">
        <f t="shared" si="7"/>
        <v>4097.8600000000006</v>
      </c>
      <c r="L252" s="1" t="s">
        <v>8</v>
      </c>
    </row>
    <row r="253" spans="1:12" ht="29.1" customHeight="1">
      <c r="A253" s="1">
        <v>236</v>
      </c>
      <c r="B253" s="1" t="s">
        <v>2805</v>
      </c>
      <c r="C253" s="91">
        <v>10016768</v>
      </c>
      <c r="D253" s="92" t="s">
        <v>74</v>
      </c>
      <c r="E253" s="218" t="s">
        <v>2809</v>
      </c>
      <c r="F253" s="91" t="s">
        <v>695</v>
      </c>
      <c r="G253" s="267">
        <v>7.4999999999999997E-2</v>
      </c>
      <c r="H253" s="236">
        <v>28330</v>
      </c>
      <c r="I253" s="237">
        <v>2124.75</v>
      </c>
      <c r="J253" s="238">
        <f t="shared" si="6"/>
        <v>424.95</v>
      </c>
      <c r="K253" s="238">
        <f t="shared" si="7"/>
        <v>2549.6999999999998</v>
      </c>
      <c r="L253" s="1" t="s">
        <v>8</v>
      </c>
    </row>
    <row r="254" spans="1:12" ht="29.1" customHeight="1">
      <c r="A254" s="1">
        <v>237</v>
      </c>
      <c r="B254" s="1" t="s">
        <v>2806</v>
      </c>
      <c r="C254" s="91">
        <v>10016786</v>
      </c>
      <c r="D254" s="92" t="s">
        <v>74</v>
      </c>
      <c r="E254" s="218" t="s">
        <v>2810</v>
      </c>
      <c r="F254" s="91" t="s">
        <v>2811</v>
      </c>
      <c r="G254" s="268">
        <v>50</v>
      </c>
      <c r="H254" s="236">
        <v>134</v>
      </c>
      <c r="I254" s="237">
        <v>6700</v>
      </c>
      <c r="J254" s="238">
        <f t="shared" si="6"/>
        <v>1340</v>
      </c>
      <c r="K254" s="238">
        <f t="shared" si="7"/>
        <v>8040</v>
      </c>
      <c r="L254" s="1" t="s">
        <v>8</v>
      </c>
    </row>
    <row r="255" spans="1:12" ht="29.1" customHeight="1">
      <c r="A255" s="1">
        <v>238</v>
      </c>
      <c r="B255" s="1" t="s">
        <v>2807</v>
      </c>
      <c r="C255" s="91">
        <v>10016786</v>
      </c>
      <c r="D255" s="92" t="s">
        <v>74</v>
      </c>
      <c r="E255" s="218" t="s">
        <v>2810</v>
      </c>
      <c r="F255" s="91" t="s">
        <v>2811</v>
      </c>
      <c r="G255" s="268">
        <v>170</v>
      </c>
      <c r="H255" s="236">
        <v>134</v>
      </c>
      <c r="I255" s="237">
        <v>22780</v>
      </c>
      <c r="J255" s="238">
        <f t="shared" si="6"/>
        <v>4556</v>
      </c>
      <c r="K255" s="238">
        <f t="shared" si="7"/>
        <v>27336</v>
      </c>
      <c r="L255" s="1" t="s">
        <v>8</v>
      </c>
    </row>
    <row r="256" spans="1:12" ht="29.1" customHeight="1">
      <c r="A256" s="1">
        <v>239</v>
      </c>
      <c r="B256" s="1" t="s">
        <v>2808</v>
      </c>
      <c r="C256" s="91">
        <v>10016786</v>
      </c>
      <c r="D256" s="92" t="s">
        <v>74</v>
      </c>
      <c r="E256" s="218" t="s">
        <v>2810</v>
      </c>
      <c r="F256" s="91" t="s">
        <v>2811</v>
      </c>
      <c r="G256" s="268">
        <v>346</v>
      </c>
      <c r="H256" s="236">
        <v>134</v>
      </c>
      <c r="I256" s="237">
        <v>46364</v>
      </c>
      <c r="J256" s="238">
        <f t="shared" si="6"/>
        <v>9272.7999999999993</v>
      </c>
      <c r="K256" s="238">
        <f t="shared" si="7"/>
        <v>55636.800000000003</v>
      </c>
      <c r="L256" s="1" t="s">
        <v>8</v>
      </c>
    </row>
    <row r="257" spans="1:12" ht="29.1" customHeight="1">
      <c r="A257" s="1">
        <v>240</v>
      </c>
      <c r="B257" s="1" t="s">
        <v>2812</v>
      </c>
      <c r="C257" s="91">
        <v>10016811</v>
      </c>
      <c r="D257" s="92" t="s">
        <v>74</v>
      </c>
      <c r="E257" s="218" t="s">
        <v>2813</v>
      </c>
      <c r="F257" s="91" t="s">
        <v>695</v>
      </c>
      <c r="G257" s="267">
        <v>0.37</v>
      </c>
      <c r="H257" s="236">
        <v>59294</v>
      </c>
      <c r="I257" s="237">
        <v>21938.78</v>
      </c>
      <c r="J257" s="238">
        <f t="shared" si="6"/>
        <v>4387.76</v>
      </c>
      <c r="K257" s="238">
        <f t="shared" si="7"/>
        <v>26326.54</v>
      </c>
      <c r="L257" s="1" t="s">
        <v>8</v>
      </c>
    </row>
    <row r="258" spans="1:12" ht="29.1" customHeight="1">
      <c r="A258" s="1">
        <v>241</v>
      </c>
      <c r="B258" s="1" t="s">
        <v>2814</v>
      </c>
      <c r="C258" s="91">
        <v>10016820</v>
      </c>
      <c r="D258" s="92" t="s">
        <v>74</v>
      </c>
      <c r="E258" s="218" t="s">
        <v>2815</v>
      </c>
      <c r="F258" s="91" t="s">
        <v>695</v>
      </c>
      <c r="G258" s="267">
        <v>8.6999999999999994E-2</v>
      </c>
      <c r="H258" s="236">
        <v>11286</v>
      </c>
      <c r="I258" s="237">
        <v>981.88</v>
      </c>
      <c r="J258" s="238">
        <f t="shared" si="6"/>
        <v>196.38</v>
      </c>
      <c r="K258" s="238">
        <f t="shared" si="7"/>
        <v>1178.26</v>
      </c>
      <c r="L258" s="1" t="s">
        <v>8</v>
      </c>
    </row>
    <row r="259" spans="1:12" ht="29.1" customHeight="1">
      <c r="A259" s="1">
        <v>242</v>
      </c>
      <c r="B259" s="1" t="s">
        <v>2816</v>
      </c>
      <c r="C259" s="91">
        <v>10016835</v>
      </c>
      <c r="D259" s="92" t="s">
        <v>74</v>
      </c>
      <c r="E259" s="218" t="s">
        <v>2832</v>
      </c>
      <c r="F259" s="91" t="s">
        <v>695</v>
      </c>
      <c r="G259" s="267">
        <v>6.0000000000000001E-3</v>
      </c>
      <c r="H259" s="236">
        <v>332116</v>
      </c>
      <c r="I259" s="237">
        <v>1992.7</v>
      </c>
      <c r="J259" s="238">
        <f t="shared" si="6"/>
        <v>398.54</v>
      </c>
      <c r="K259" s="238">
        <f t="shared" si="7"/>
        <v>2391.2400000000002</v>
      </c>
      <c r="L259" s="1" t="s">
        <v>8</v>
      </c>
    </row>
    <row r="260" spans="1:12" ht="29.1" customHeight="1">
      <c r="A260" s="1">
        <v>243</v>
      </c>
      <c r="B260" s="1" t="s">
        <v>2817</v>
      </c>
      <c r="C260" s="91">
        <v>10016835</v>
      </c>
      <c r="D260" s="92" t="s">
        <v>74</v>
      </c>
      <c r="E260" s="218" t="s">
        <v>2832</v>
      </c>
      <c r="F260" s="91" t="s">
        <v>695</v>
      </c>
      <c r="G260" s="267">
        <v>0.03</v>
      </c>
      <c r="H260" s="236">
        <v>332116</v>
      </c>
      <c r="I260" s="237">
        <v>9963.48</v>
      </c>
      <c r="J260" s="238">
        <f t="shared" si="6"/>
        <v>1992.7</v>
      </c>
      <c r="K260" s="238">
        <f t="shared" si="7"/>
        <v>11956.18</v>
      </c>
      <c r="L260" s="1" t="s">
        <v>8</v>
      </c>
    </row>
    <row r="261" spans="1:12" ht="29.1" customHeight="1">
      <c r="A261" s="1">
        <v>244</v>
      </c>
      <c r="B261" s="1" t="s">
        <v>2818</v>
      </c>
      <c r="C261" s="91">
        <v>10016835</v>
      </c>
      <c r="D261" s="92" t="s">
        <v>74</v>
      </c>
      <c r="E261" s="218" t="s">
        <v>2832</v>
      </c>
      <c r="F261" s="91" t="s">
        <v>695</v>
      </c>
      <c r="G261" s="267">
        <v>0.157</v>
      </c>
      <c r="H261" s="236">
        <v>332116</v>
      </c>
      <c r="I261" s="237">
        <v>52142.21</v>
      </c>
      <c r="J261" s="238">
        <f t="shared" si="6"/>
        <v>10428.44</v>
      </c>
      <c r="K261" s="238">
        <f t="shared" si="7"/>
        <v>62570.65</v>
      </c>
      <c r="L261" s="1" t="s">
        <v>8</v>
      </c>
    </row>
    <row r="262" spans="1:12" ht="29.1" customHeight="1">
      <c r="A262" s="1">
        <v>245</v>
      </c>
      <c r="B262" s="1" t="s">
        <v>2819</v>
      </c>
      <c r="C262" s="91">
        <v>10016850</v>
      </c>
      <c r="D262" s="92" t="s">
        <v>74</v>
      </c>
      <c r="E262" s="218" t="s">
        <v>2833</v>
      </c>
      <c r="F262" s="91" t="s">
        <v>695</v>
      </c>
      <c r="G262" s="267">
        <v>0.191</v>
      </c>
      <c r="H262" s="236">
        <v>149519</v>
      </c>
      <c r="I262" s="237">
        <v>28558.13</v>
      </c>
      <c r="J262" s="238">
        <f t="shared" si="6"/>
        <v>5711.63</v>
      </c>
      <c r="K262" s="238">
        <f t="shared" si="7"/>
        <v>34269.760000000002</v>
      </c>
      <c r="L262" s="1" t="s">
        <v>8</v>
      </c>
    </row>
    <row r="263" spans="1:12" ht="29.1" customHeight="1">
      <c r="A263" s="1">
        <v>246</v>
      </c>
      <c r="B263" s="1" t="s">
        <v>2820</v>
      </c>
      <c r="C263" s="91">
        <v>10016850</v>
      </c>
      <c r="D263" s="92" t="s">
        <v>74</v>
      </c>
      <c r="E263" s="218" t="s">
        <v>2833</v>
      </c>
      <c r="F263" s="91" t="s">
        <v>695</v>
      </c>
      <c r="G263" s="267">
        <v>0.17599999999999999</v>
      </c>
      <c r="H263" s="236">
        <v>149519</v>
      </c>
      <c r="I263" s="237">
        <v>26315.34</v>
      </c>
      <c r="J263" s="238">
        <f t="shared" si="6"/>
        <v>5263.07</v>
      </c>
      <c r="K263" s="238">
        <f t="shared" si="7"/>
        <v>31578.41</v>
      </c>
      <c r="L263" s="1" t="s">
        <v>8</v>
      </c>
    </row>
    <row r="264" spans="1:12" ht="29.1" customHeight="1">
      <c r="A264" s="1">
        <v>247</v>
      </c>
      <c r="B264" s="1" t="s">
        <v>2821</v>
      </c>
      <c r="C264" s="91">
        <v>10016850</v>
      </c>
      <c r="D264" s="92" t="s">
        <v>74</v>
      </c>
      <c r="E264" s="218" t="s">
        <v>2833</v>
      </c>
      <c r="F264" s="91" t="s">
        <v>695</v>
      </c>
      <c r="G264" s="267">
        <v>0.12</v>
      </c>
      <c r="H264" s="236">
        <v>149519</v>
      </c>
      <c r="I264" s="237">
        <v>17942.28</v>
      </c>
      <c r="J264" s="238">
        <f t="shared" si="6"/>
        <v>3588.46</v>
      </c>
      <c r="K264" s="238">
        <f t="shared" si="7"/>
        <v>21530.739999999998</v>
      </c>
      <c r="L264" s="1" t="s">
        <v>8</v>
      </c>
    </row>
    <row r="265" spans="1:12" ht="29.1" customHeight="1">
      <c r="A265" s="1">
        <v>248</v>
      </c>
      <c r="B265" s="1" t="s">
        <v>2822</v>
      </c>
      <c r="C265" s="91">
        <v>10016850</v>
      </c>
      <c r="D265" s="92" t="s">
        <v>74</v>
      </c>
      <c r="E265" s="218" t="s">
        <v>2833</v>
      </c>
      <c r="F265" s="91" t="s">
        <v>695</v>
      </c>
      <c r="G265" s="267">
        <v>1.274</v>
      </c>
      <c r="H265" s="236">
        <v>149519</v>
      </c>
      <c r="I265" s="237">
        <v>190487.21</v>
      </c>
      <c r="J265" s="238">
        <f t="shared" si="6"/>
        <v>38097.440000000002</v>
      </c>
      <c r="K265" s="238">
        <f t="shared" si="7"/>
        <v>228584.65</v>
      </c>
      <c r="L265" s="1" t="s">
        <v>8</v>
      </c>
    </row>
    <row r="266" spans="1:12" ht="29.1" customHeight="1">
      <c r="A266" s="1">
        <v>249</v>
      </c>
      <c r="B266" s="1" t="s">
        <v>2823</v>
      </c>
      <c r="C266" s="91">
        <v>10016850</v>
      </c>
      <c r="D266" s="92" t="s">
        <v>74</v>
      </c>
      <c r="E266" s="218" t="s">
        <v>2833</v>
      </c>
      <c r="F266" s="91" t="s">
        <v>695</v>
      </c>
      <c r="G266" s="267">
        <v>3.7999999999999999E-2</v>
      </c>
      <c r="H266" s="236">
        <v>149519</v>
      </c>
      <c r="I266" s="237">
        <v>5681.72</v>
      </c>
      <c r="J266" s="238">
        <f t="shared" si="6"/>
        <v>1136.3399999999999</v>
      </c>
      <c r="K266" s="238">
        <f t="shared" si="7"/>
        <v>6818.06</v>
      </c>
      <c r="L266" s="1" t="s">
        <v>8</v>
      </c>
    </row>
    <row r="267" spans="1:12" ht="29.1" customHeight="1">
      <c r="A267" s="1">
        <v>250</v>
      </c>
      <c r="B267" s="1" t="s">
        <v>2824</v>
      </c>
      <c r="C267" s="91">
        <v>10016855</v>
      </c>
      <c r="D267" s="92" t="s">
        <v>74</v>
      </c>
      <c r="E267" s="218" t="s">
        <v>2834</v>
      </c>
      <c r="F267" s="91" t="s">
        <v>695</v>
      </c>
      <c r="G267" s="267">
        <v>0.13900000000000001</v>
      </c>
      <c r="H267" s="236">
        <v>327566</v>
      </c>
      <c r="I267" s="237">
        <v>45531.67</v>
      </c>
      <c r="J267" s="238">
        <f t="shared" si="6"/>
        <v>9106.33</v>
      </c>
      <c r="K267" s="238">
        <f t="shared" si="7"/>
        <v>54638</v>
      </c>
      <c r="L267" s="1" t="s">
        <v>8</v>
      </c>
    </row>
    <row r="268" spans="1:12" ht="29.1" customHeight="1">
      <c r="A268" s="1">
        <v>251</v>
      </c>
      <c r="B268" s="1" t="s">
        <v>2825</v>
      </c>
      <c r="C268" s="91">
        <v>10016855</v>
      </c>
      <c r="D268" s="92" t="s">
        <v>74</v>
      </c>
      <c r="E268" s="218" t="s">
        <v>2834</v>
      </c>
      <c r="F268" s="91" t="s">
        <v>695</v>
      </c>
      <c r="G268" s="267">
        <v>0.153</v>
      </c>
      <c r="H268" s="236">
        <v>327566</v>
      </c>
      <c r="I268" s="237">
        <v>50117.599999999999</v>
      </c>
      <c r="J268" s="238">
        <f t="shared" si="6"/>
        <v>10023.52</v>
      </c>
      <c r="K268" s="238">
        <f t="shared" si="7"/>
        <v>60141.119999999995</v>
      </c>
      <c r="L268" s="1" t="s">
        <v>8</v>
      </c>
    </row>
    <row r="269" spans="1:12" ht="29.1" customHeight="1">
      <c r="A269" s="1">
        <v>252</v>
      </c>
      <c r="B269" s="1" t="s">
        <v>2826</v>
      </c>
      <c r="C269" s="91">
        <v>10016855</v>
      </c>
      <c r="D269" s="92" t="s">
        <v>74</v>
      </c>
      <c r="E269" s="218" t="s">
        <v>2834</v>
      </c>
      <c r="F269" s="91" t="s">
        <v>695</v>
      </c>
      <c r="G269" s="267">
        <v>0.11799999999999999</v>
      </c>
      <c r="H269" s="236">
        <v>327566</v>
      </c>
      <c r="I269" s="237">
        <v>38652.79</v>
      </c>
      <c r="J269" s="238">
        <f t="shared" si="6"/>
        <v>7730.56</v>
      </c>
      <c r="K269" s="238">
        <f t="shared" si="7"/>
        <v>46383.35</v>
      </c>
      <c r="L269" s="1" t="s">
        <v>8</v>
      </c>
    </row>
    <row r="270" spans="1:12" ht="29.1" customHeight="1">
      <c r="A270" s="1">
        <v>253</v>
      </c>
      <c r="B270" s="1" t="s">
        <v>2827</v>
      </c>
      <c r="C270" s="91">
        <v>10016855</v>
      </c>
      <c r="D270" s="92" t="s">
        <v>74</v>
      </c>
      <c r="E270" s="218" t="s">
        <v>2834</v>
      </c>
      <c r="F270" s="91" t="s">
        <v>695</v>
      </c>
      <c r="G270" s="267">
        <v>4.8000000000000001E-2</v>
      </c>
      <c r="H270" s="236">
        <v>327566</v>
      </c>
      <c r="I270" s="237">
        <v>15723.17</v>
      </c>
      <c r="J270" s="238">
        <f t="shared" si="6"/>
        <v>3144.63</v>
      </c>
      <c r="K270" s="238">
        <f t="shared" si="7"/>
        <v>18867.8</v>
      </c>
      <c r="L270" s="1" t="s">
        <v>8</v>
      </c>
    </row>
    <row r="271" spans="1:12" ht="29.1" customHeight="1">
      <c r="A271" s="1">
        <v>254</v>
      </c>
      <c r="B271" s="1" t="s">
        <v>2828</v>
      </c>
      <c r="C271" s="91">
        <v>10016859</v>
      </c>
      <c r="D271" s="92" t="s">
        <v>74</v>
      </c>
      <c r="E271" s="218" t="s">
        <v>2835</v>
      </c>
      <c r="F271" s="91" t="s">
        <v>695</v>
      </c>
      <c r="G271" s="267">
        <v>3.7999999999999999E-2</v>
      </c>
      <c r="H271" s="236">
        <v>221430</v>
      </c>
      <c r="I271" s="237">
        <v>8414.34</v>
      </c>
      <c r="J271" s="238">
        <f t="shared" si="6"/>
        <v>1682.87</v>
      </c>
      <c r="K271" s="238">
        <f t="shared" si="7"/>
        <v>10097.209999999999</v>
      </c>
      <c r="L271" s="1" t="s">
        <v>8</v>
      </c>
    </row>
    <row r="272" spans="1:12" ht="29.1" customHeight="1">
      <c r="A272" s="1">
        <v>255</v>
      </c>
      <c r="B272" s="1" t="s">
        <v>2829</v>
      </c>
      <c r="C272" s="91">
        <v>10016864</v>
      </c>
      <c r="D272" s="92" t="s">
        <v>74</v>
      </c>
      <c r="E272" s="218" t="s">
        <v>2836</v>
      </c>
      <c r="F272" s="91" t="s">
        <v>695</v>
      </c>
      <c r="G272" s="267">
        <v>2.1999999999999999E-2</v>
      </c>
      <c r="H272" s="236">
        <v>238913</v>
      </c>
      <c r="I272" s="237">
        <v>5256.09</v>
      </c>
      <c r="J272" s="238">
        <f t="shared" si="6"/>
        <v>1051.22</v>
      </c>
      <c r="K272" s="238">
        <f t="shared" si="7"/>
        <v>6307.31</v>
      </c>
      <c r="L272" s="1" t="s">
        <v>8</v>
      </c>
    </row>
    <row r="273" spans="1:12" ht="29.1" customHeight="1">
      <c r="A273" s="1">
        <v>256</v>
      </c>
      <c r="B273" s="1" t="s">
        <v>2830</v>
      </c>
      <c r="C273" s="91">
        <v>10016882</v>
      </c>
      <c r="D273" s="92" t="s">
        <v>74</v>
      </c>
      <c r="E273" s="218" t="s">
        <v>2837</v>
      </c>
      <c r="F273" s="91" t="s">
        <v>695</v>
      </c>
      <c r="G273" s="267">
        <v>5.8000000000000003E-2</v>
      </c>
      <c r="H273" s="236">
        <v>84135</v>
      </c>
      <c r="I273" s="237">
        <v>4879.83</v>
      </c>
      <c r="J273" s="238">
        <f t="shared" si="6"/>
        <v>975.97</v>
      </c>
      <c r="K273" s="238">
        <f t="shared" si="7"/>
        <v>5855.8</v>
      </c>
      <c r="L273" s="1" t="s">
        <v>8</v>
      </c>
    </row>
    <row r="274" spans="1:12" ht="29.1" customHeight="1">
      <c r="A274" s="1">
        <v>257</v>
      </c>
      <c r="B274" s="1" t="s">
        <v>2831</v>
      </c>
      <c r="C274" s="91">
        <v>10016898</v>
      </c>
      <c r="D274" s="92" t="s">
        <v>74</v>
      </c>
      <c r="E274" s="218" t="s">
        <v>2838</v>
      </c>
      <c r="F274" s="91" t="s">
        <v>695</v>
      </c>
      <c r="G274" s="267">
        <v>0.08</v>
      </c>
      <c r="H274" s="236">
        <v>200073</v>
      </c>
      <c r="I274" s="237">
        <v>16005.84</v>
      </c>
      <c r="J274" s="238">
        <f t="shared" si="6"/>
        <v>3201.17</v>
      </c>
      <c r="K274" s="238">
        <f t="shared" si="7"/>
        <v>19207.010000000002</v>
      </c>
      <c r="L274" s="1" t="s">
        <v>8</v>
      </c>
    </row>
    <row r="275" spans="1:12" ht="29.1" customHeight="1">
      <c r="A275" s="1">
        <v>258</v>
      </c>
      <c r="B275" s="1" t="s">
        <v>2839</v>
      </c>
      <c r="C275" s="91">
        <v>10016919</v>
      </c>
      <c r="D275" s="92" t="s">
        <v>74</v>
      </c>
      <c r="E275" s="218" t="s">
        <v>2846</v>
      </c>
      <c r="F275" s="91" t="s">
        <v>695</v>
      </c>
      <c r="G275" s="267">
        <v>0.08</v>
      </c>
      <c r="H275" s="236">
        <v>25835</v>
      </c>
      <c r="I275" s="237">
        <v>2066.8000000000002</v>
      </c>
      <c r="J275" s="238">
        <f t="shared" ref="J275:J293" si="8">ROUND(I275*0.2,2)</f>
        <v>413.36</v>
      </c>
      <c r="K275" s="238">
        <f t="shared" si="7"/>
        <v>2480.1600000000003</v>
      </c>
      <c r="L275" s="1" t="s">
        <v>8</v>
      </c>
    </row>
    <row r="276" spans="1:12" ht="29.1" customHeight="1">
      <c r="A276" s="1">
        <v>259</v>
      </c>
      <c r="B276" s="1" t="s">
        <v>2840</v>
      </c>
      <c r="C276" s="91">
        <v>10016922</v>
      </c>
      <c r="D276" s="92" t="s">
        <v>74</v>
      </c>
      <c r="E276" s="218" t="s">
        <v>2847</v>
      </c>
      <c r="F276" s="91" t="s">
        <v>695</v>
      </c>
      <c r="G276" s="267">
        <v>5.5E-2</v>
      </c>
      <c r="H276" s="236">
        <v>56720</v>
      </c>
      <c r="I276" s="237">
        <v>3119.6</v>
      </c>
      <c r="J276" s="238">
        <f t="shared" si="8"/>
        <v>623.91999999999996</v>
      </c>
      <c r="K276" s="238">
        <f t="shared" si="7"/>
        <v>3743.52</v>
      </c>
      <c r="L276" s="1" t="s">
        <v>8</v>
      </c>
    </row>
    <row r="277" spans="1:12" ht="29.1" customHeight="1">
      <c r="A277" s="1">
        <v>260</v>
      </c>
      <c r="B277" s="1" t="s">
        <v>2841</v>
      </c>
      <c r="C277" s="91">
        <v>10016926</v>
      </c>
      <c r="D277" s="92" t="s">
        <v>74</v>
      </c>
      <c r="E277" s="218" t="s">
        <v>2848</v>
      </c>
      <c r="F277" s="91" t="s">
        <v>695</v>
      </c>
      <c r="G277" s="267">
        <v>0.1</v>
      </c>
      <c r="H277" s="236">
        <v>258556</v>
      </c>
      <c r="I277" s="237">
        <v>25855.599999999999</v>
      </c>
      <c r="J277" s="238">
        <f t="shared" si="8"/>
        <v>5171.12</v>
      </c>
      <c r="K277" s="238">
        <f t="shared" ref="K277:K340" si="9">I277+J277</f>
        <v>31026.719999999998</v>
      </c>
      <c r="L277" s="1" t="s">
        <v>8</v>
      </c>
    </row>
    <row r="278" spans="1:12" ht="29.1" customHeight="1">
      <c r="A278" s="1">
        <v>261</v>
      </c>
      <c r="B278" s="1" t="s">
        <v>2842</v>
      </c>
      <c r="C278" s="91">
        <v>10016930</v>
      </c>
      <c r="D278" s="92" t="s">
        <v>74</v>
      </c>
      <c r="E278" s="218" t="s">
        <v>2849</v>
      </c>
      <c r="F278" s="91" t="s">
        <v>695</v>
      </c>
      <c r="G278" s="267">
        <v>4.5999999999999999E-2</v>
      </c>
      <c r="H278" s="236">
        <v>188921</v>
      </c>
      <c r="I278" s="237">
        <v>8690.3700000000008</v>
      </c>
      <c r="J278" s="238">
        <f t="shared" si="8"/>
        <v>1738.07</v>
      </c>
      <c r="K278" s="238">
        <f t="shared" si="9"/>
        <v>10428.44</v>
      </c>
      <c r="L278" s="1" t="s">
        <v>8</v>
      </c>
    </row>
    <row r="279" spans="1:12" ht="29.1" customHeight="1">
      <c r="A279" s="1">
        <v>262</v>
      </c>
      <c r="B279" s="1" t="s">
        <v>2843</v>
      </c>
      <c r="C279" s="91">
        <v>10016945</v>
      </c>
      <c r="D279" s="92" t="s">
        <v>74</v>
      </c>
      <c r="E279" s="218" t="s">
        <v>2850</v>
      </c>
      <c r="F279" s="91" t="s">
        <v>695</v>
      </c>
      <c r="G279" s="267">
        <v>0.104</v>
      </c>
      <c r="H279" s="236">
        <v>234186</v>
      </c>
      <c r="I279" s="237">
        <v>24355.34</v>
      </c>
      <c r="J279" s="238">
        <f t="shared" si="8"/>
        <v>4871.07</v>
      </c>
      <c r="K279" s="238">
        <f t="shared" si="9"/>
        <v>29226.41</v>
      </c>
      <c r="L279" s="1" t="s">
        <v>8</v>
      </c>
    </row>
    <row r="280" spans="1:12" ht="29.1" customHeight="1">
      <c r="A280" s="1">
        <v>263</v>
      </c>
      <c r="B280" s="1" t="s">
        <v>2844</v>
      </c>
      <c r="C280" s="91">
        <v>10016945</v>
      </c>
      <c r="D280" s="92" t="s">
        <v>74</v>
      </c>
      <c r="E280" s="218" t="s">
        <v>2850</v>
      </c>
      <c r="F280" s="91" t="s">
        <v>695</v>
      </c>
      <c r="G280" s="267">
        <v>5.5E-2</v>
      </c>
      <c r="H280" s="236">
        <v>234186</v>
      </c>
      <c r="I280" s="237">
        <v>12880.23</v>
      </c>
      <c r="J280" s="238">
        <f t="shared" si="8"/>
        <v>2576.0500000000002</v>
      </c>
      <c r="K280" s="238">
        <f t="shared" si="9"/>
        <v>15456.279999999999</v>
      </c>
      <c r="L280" s="1" t="s">
        <v>8</v>
      </c>
    </row>
    <row r="281" spans="1:12" ht="29.1" customHeight="1">
      <c r="A281" s="1">
        <v>264</v>
      </c>
      <c r="B281" s="1" t="s">
        <v>2845</v>
      </c>
      <c r="C281" s="91">
        <v>10016949</v>
      </c>
      <c r="D281" s="92" t="s">
        <v>74</v>
      </c>
      <c r="E281" s="218" t="s">
        <v>102</v>
      </c>
      <c r="F281" s="91" t="s">
        <v>695</v>
      </c>
      <c r="G281" s="267">
        <v>9.6000000000000002E-2</v>
      </c>
      <c r="H281" s="236">
        <v>38964</v>
      </c>
      <c r="I281" s="237">
        <v>3740.54</v>
      </c>
      <c r="J281" s="238">
        <f t="shared" si="8"/>
        <v>748.11</v>
      </c>
      <c r="K281" s="238">
        <f t="shared" si="9"/>
        <v>4488.6499999999996</v>
      </c>
      <c r="L281" s="1" t="s">
        <v>8</v>
      </c>
    </row>
    <row r="282" spans="1:12" ht="29.1" customHeight="1">
      <c r="A282" s="1">
        <v>265</v>
      </c>
      <c r="B282" s="1" t="s">
        <v>2851</v>
      </c>
      <c r="C282" s="91">
        <v>10017080</v>
      </c>
      <c r="D282" s="92" t="s">
        <v>74</v>
      </c>
      <c r="E282" s="218" t="s">
        <v>91</v>
      </c>
      <c r="F282" s="91" t="s">
        <v>695</v>
      </c>
      <c r="G282" s="267">
        <v>0.1</v>
      </c>
      <c r="H282" s="236">
        <v>51271</v>
      </c>
      <c r="I282" s="237">
        <v>5127.1000000000004</v>
      </c>
      <c r="J282" s="238">
        <f t="shared" si="8"/>
        <v>1025.42</v>
      </c>
      <c r="K282" s="238">
        <f t="shared" si="9"/>
        <v>6152.52</v>
      </c>
      <c r="L282" s="1" t="s">
        <v>8</v>
      </c>
    </row>
    <row r="283" spans="1:12" ht="29.1" customHeight="1">
      <c r="A283" s="1">
        <v>266</v>
      </c>
      <c r="B283" s="1" t="s">
        <v>2852</v>
      </c>
      <c r="C283" s="91">
        <v>10017080</v>
      </c>
      <c r="D283" s="92" t="s">
        <v>74</v>
      </c>
      <c r="E283" s="218" t="s">
        <v>91</v>
      </c>
      <c r="F283" s="91" t="s">
        <v>695</v>
      </c>
      <c r="G283" s="267">
        <v>0.02</v>
      </c>
      <c r="H283" s="236">
        <v>51271</v>
      </c>
      <c r="I283" s="237">
        <v>1025.42</v>
      </c>
      <c r="J283" s="238">
        <f t="shared" si="8"/>
        <v>205.08</v>
      </c>
      <c r="K283" s="238">
        <f t="shared" si="9"/>
        <v>1230.5</v>
      </c>
      <c r="L283" s="1" t="s">
        <v>8</v>
      </c>
    </row>
    <row r="284" spans="1:12" ht="29.1" customHeight="1">
      <c r="A284" s="1">
        <v>267</v>
      </c>
      <c r="B284" s="1" t="s">
        <v>2853</v>
      </c>
      <c r="C284" s="91">
        <v>10017080</v>
      </c>
      <c r="D284" s="92" t="s">
        <v>74</v>
      </c>
      <c r="E284" s="218" t="s">
        <v>91</v>
      </c>
      <c r="F284" s="91" t="s">
        <v>695</v>
      </c>
      <c r="G284" s="267">
        <v>0.2</v>
      </c>
      <c r="H284" s="236">
        <v>51271</v>
      </c>
      <c r="I284" s="237">
        <v>10254.200000000001</v>
      </c>
      <c r="J284" s="238">
        <f t="shared" si="8"/>
        <v>2050.84</v>
      </c>
      <c r="K284" s="238">
        <f t="shared" si="9"/>
        <v>12305.04</v>
      </c>
      <c r="L284" s="1" t="s">
        <v>8</v>
      </c>
    </row>
    <row r="285" spans="1:12" ht="29.1" customHeight="1">
      <c r="A285" s="1">
        <v>268</v>
      </c>
      <c r="B285" s="1" t="s">
        <v>2854</v>
      </c>
      <c r="C285" s="91">
        <v>10017080</v>
      </c>
      <c r="D285" s="92" t="s">
        <v>74</v>
      </c>
      <c r="E285" s="218" t="s">
        <v>91</v>
      </c>
      <c r="F285" s="91" t="s">
        <v>695</v>
      </c>
      <c r="G285" s="267">
        <v>3.5000000000000003E-2</v>
      </c>
      <c r="H285" s="236">
        <v>51271</v>
      </c>
      <c r="I285" s="237">
        <v>1794.49</v>
      </c>
      <c r="J285" s="238">
        <f t="shared" si="8"/>
        <v>358.9</v>
      </c>
      <c r="K285" s="238">
        <f t="shared" si="9"/>
        <v>2153.39</v>
      </c>
      <c r="L285" s="1" t="s">
        <v>8</v>
      </c>
    </row>
    <row r="286" spans="1:12" ht="29.1" customHeight="1">
      <c r="A286" s="1">
        <v>269</v>
      </c>
      <c r="B286" s="1" t="s">
        <v>2855</v>
      </c>
      <c r="C286" s="91">
        <v>10017080</v>
      </c>
      <c r="D286" s="92" t="s">
        <v>74</v>
      </c>
      <c r="E286" s="218" t="s">
        <v>91</v>
      </c>
      <c r="F286" s="91" t="s">
        <v>695</v>
      </c>
      <c r="G286" s="267">
        <v>7.0000000000000007E-2</v>
      </c>
      <c r="H286" s="236">
        <v>51271</v>
      </c>
      <c r="I286" s="237">
        <v>3588.97</v>
      </c>
      <c r="J286" s="238">
        <f t="shared" si="8"/>
        <v>717.79</v>
      </c>
      <c r="K286" s="238">
        <f t="shared" si="9"/>
        <v>4306.76</v>
      </c>
      <c r="L286" s="1" t="s">
        <v>8</v>
      </c>
    </row>
    <row r="287" spans="1:12" ht="29.1" customHeight="1">
      <c r="A287" s="1">
        <v>270</v>
      </c>
      <c r="B287" s="1" t="s">
        <v>2856</v>
      </c>
      <c r="C287" s="91">
        <v>10017080</v>
      </c>
      <c r="D287" s="92" t="s">
        <v>74</v>
      </c>
      <c r="E287" s="218" t="s">
        <v>91</v>
      </c>
      <c r="F287" s="91" t="s">
        <v>695</v>
      </c>
      <c r="G287" s="267">
        <v>0.74</v>
      </c>
      <c r="H287" s="236">
        <v>51271</v>
      </c>
      <c r="I287" s="237">
        <v>37940.54</v>
      </c>
      <c r="J287" s="238">
        <f t="shared" si="8"/>
        <v>7588.11</v>
      </c>
      <c r="K287" s="238">
        <f t="shared" si="9"/>
        <v>45528.65</v>
      </c>
      <c r="L287" s="1" t="s">
        <v>8</v>
      </c>
    </row>
    <row r="288" spans="1:12" ht="29.1" customHeight="1">
      <c r="A288" s="1">
        <v>271</v>
      </c>
      <c r="B288" s="1" t="s">
        <v>2857</v>
      </c>
      <c r="C288" s="91">
        <v>10017080</v>
      </c>
      <c r="D288" s="92" t="s">
        <v>74</v>
      </c>
      <c r="E288" s="218" t="s">
        <v>91</v>
      </c>
      <c r="F288" s="91" t="s">
        <v>695</v>
      </c>
      <c r="G288" s="267">
        <v>0.01</v>
      </c>
      <c r="H288" s="236">
        <v>51271</v>
      </c>
      <c r="I288" s="237">
        <v>512.71</v>
      </c>
      <c r="J288" s="238">
        <f t="shared" si="8"/>
        <v>102.54</v>
      </c>
      <c r="K288" s="238">
        <f t="shared" si="9"/>
        <v>615.25</v>
      </c>
      <c r="L288" s="1" t="s">
        <v>8</v>
      </c>
    </row>
    <row r="289" spans="1:16" ht="29.1" customHeight="1">
      <c r="A289" s="1">
        <v>272</v>
      </c>
      <c r="B289" s="1" t="s">
        <v>2858</v>
      </c>
      <c r="C289" s="91">
        <v>10017080</v>
      </c>
      <c r="D289" s="92" t="s">
        <v>74</v>
      </c>
      <c r="E289" s="218" t="s">
        <v>91</v>
      </c>
      <c r="F289" s="91" t="s">
        <v>695</v>
      </c>
      <c r="G289" s="267">
        <v>0.02</v>
      </c>
      <c r="H289" s="236">
        <v>51271</v>
      </c>
      <c r="I289" s="237">
        <v>1025.42</v>
      </c>
      <c r="J289" s="238">
        <f t="shared" si="8"/>
        <v>205.08</v>
      </c>
      <c r="K289" s="238">
        <f t="shared" si="9"/>
        <v>1230.5</v>
      </c>
      <c r="L289" s="1" t="s">
        <v>8</v>
      </c>
    </row>
    <row r="290" spans="1:16" ht="29.1" customHeight="1">
      <c r="A290" s="1">
        <v>273</v>
      </c>
      <c r="B290" s="1" t="s">
        <v>2859</v>
      </c>
      <c r="C290" s="91">
        <v>10017080</v>
      </c>
      <c r="D290" s="92" t="s">
        <v>74</v>
      </c>
      <c r="E290" s="218" t="s">
        <v>91</v>
      </c>
      <c r="F290" s="91" t="s">
        <v>695</v>
      </c>
      <c r="G290" s="267">
        <v>1.4999999999999999E-2</v>
      </c>
      <c r="H290" s="236">
        <v>51271</v>
      </c>
      <c r="I290" s="237">
        <v>769.07</v>
      </c>
      <c r="J290" s="238">
        <f t="shared" si="8"/>
        <v>153.81</v>
      </c>
      <c r="K290" s="238">
        <f t="shared" si="9"/>
        <v>922.88000000000011</v>
      </c>
      <c r="L290" s="1" t="s">
        <v>8</v>
      </c>
    </row>
    <row r="291" spans="1:16" ht="29.1" customHeight="1">
      <c r="A291" s="1">
        <v>275</v>
      </c>
      <c r="B291" s="1" t="s">
        <v>2860</v>
      </c>
      <c r="C291" s="91">
        <v>10017091</v>
      </c>
      <c r="D291" s="92" t="s">
        <v>74</v>
      </c>
      <c r="E291" s="218" t="s">
        <v>2875</v>
      </c>
      <c r="F291" s="91" t="s">
        <v>695</v>
      </c>
      <c r="G291" s="267">
        <v>0.01</v>
      </c>
      <c r="H291" s="236">
        <v>96769</v>
      </c>
      <c r="I291" s="237">
        <v>967.69</v>
      </c>
      <c r="J291" s="238">
        <f t="shared" si="8"/>
        <v>193.54</v>
      </c>
      <c r="K291" s="238">
        <f t="shared" si="9"/>
        <v>1161.23</v>
      </c>
      <c r="L291" s="1" t="s">
        <v>8</v>
      </c>
    </row>
    <row r="292" spans="1:16" ht="29.1" customHeight="1">
      <c r="A292" s="1">
        <v>276</v>
      </c>
      <c r="B292" s="1" t="s">
        <v>2861</v>
      </c>
      <c r="C292" s="91">
        <v>10017091</v>
      </c>
      <c r="D292" s="92" t="s">
        <v>74</v>
      </c>
      <c r="E292" s="218" t="s">
        <v>2875</v>
      </c>
      <c r="F292" s="91" t="s">
        <v>695</v>
      </c>
      <c r="G292" s="267">
        <v>0.04</v>
      </c>
      <c r="H292" s="236">
        <v>96769</v>
      </c>
      <c r="I292" s="237">
        <v>3870.76</v>
      </c>
      <c r="J292" s="238">
        <f t="shared" si="8"/>
        <v>774.15</v>
      </c>
      <c r="K292" s="238">
        <f t="shared" si="9"/>
        <v>4644.91</v>
      </c>
      <c r="L292" s="1" t="s">
        <v>8</v>
      </c>
    </row>
    <row r="293" spans="1:16" ht="29.1" customHeight="1">
      <c r="A293" s="1">
        <v>277</v>
      </c>
      <c r="B293" s="221" t="s">
        <v>2862</v>
      </c>
      <c r="C293" s="221">
        <v>10017091</v>
      </c>
      <c r="D293" s="222" t="s">
        <v>74</v>
      </c>
      <c r="E293" s="223" t="s">
        <v>2875</v>
      </c>
      <c r="F293" s="221" t="s">
        <v>695</v>
      </c>
      <c r="G293" s="266">
        <v>0.1</v>
      </c>
      <c r="H293" s="239">
        <v>96769</v>
      </c>
      <c r="I293" s="237">
        <v>9676.9</v>
      </c>
      <c r="J293" s="238">
        <f t="shared" si="8"/>
        <v>1935.38</v>
      </c>
      <c r="K293" s="238">
        <f t="shared" si="9"/>
        <v>11612.279999999999</v>
      </c>
      <c r="L293" s="227" t="s">
        <v>8</v>
      </c>
      <c r="M293" s="77"/>
      <c r="N293" s="77"/>
      <c r="O293" s="77"/>
      <c r="P293" s="77"/>
    </row>
    <row r="294" spans="1:16" ht="29.1" customHeight="1">
      <c r="A294" s="1">
        <v>278</v>
      </c>
      <c r="B294" s="228" t="s">
        <v>2863</v>
      </c>
      <c r="C294" s="228">
        <v>10017095</v>
      </c>
      <c r="D294" s="228" t="s">
        <v>74</v>
      </c>
      <c r="E294" s="229" t="s">
        <v>2876</v>
      </c>
      <c r="F294" s="228" t="s">
        <v>695</v>
      </c>
      <c r="G294" s="265">
        <v>0.03</v>
      </c>
      <c r="H294" s="239">
        <v>69272</v>
      </c>
      <c r="I294" s="237">
        <v>2078.16</v>
      </c>
      <c r="J294" s="238">
        <f t="shared" ref="J294:J357" si="10">ROUND(I294*0.2,2)</f>
        <v>415.63</v>
      </c>
      <c r="K294" s="238">
        <f t="shared" si="9"/>
        <v>2493.79</v>
      </c>
      <c r="L294" s="227" t="s">
        <v>8</v>
      </c>
    </row>
    <row r="295" spans="1:16" ht="29.1" customHeight="1">
      <c r="A295" s="1">
        <v>279</v>
      </c>
      <c r="B295" s="228" t="s">
        <v>2864</v>
      </c>
      <c r="C295" s="228">
        <v>10017095</v>
      </c>
      <c r="D295" s="228" t="s">
        <v>74</v>
      </c>
      <c r="E295" s="229" t="s">
        <v>2876</v>
      </c>
      <c r="F295" s="228" t="s">
        <v>695</v>
      </c>
      <c r="G295" s="265">
        <v>0.4</v>
      </c>
      <c r="H295" s="239">
        <v>69272</v>
      </c>
      <c r="I295" s="237">
        <v>27708.799999999999</v>
      </c>
      <c r="J295" s="238">
        <f t="shared" si="10"/>
        <v>5541.76</v>
      </c>
      <c r="K295" s="238">
        <f t="shared" si="9"/>
        <v>33250.559999999998</v>
      </c>
      <c r="L295" s="227" t="s">
        <v>8</v>
      </c>
      <c r="M295" s="77"/>
      <c r="N295" s="77"/>
      <c r="O295" s="77"/>
      <c r="P295" s="77"/>
    </row>
    <row r="296" spans="1:16" ht="29.1" customHeight="1">
      <c r="A296" s="1">
        <v>280</v>
      </c>
      <c r="B296" s="228" t="s">
        <v>2865</v>
      </c>
      <c r="C296" s="228">
        <v>10017110</v>
      </c>
      <c r="D296" s="228" t="s">
        <v>74</v>
      </c>
      <c r="E296" s="229" t="s">
        <v>2877</v>
      </c>
      <c r="F296" s="228" t="s">
        <v>695</v>
      </c>
      <c r="G296" s="265">
        <v>0.378</v>
      </c>
      <c r="H296" s="239">
        <v>32289</v>
      </c>
      <c r="I296" s="237">
        <v>12205.24</v>
      </c>
      <c r="J296" s="238">
        <f t="shared" si="10"/>
        <v>2441.0500000000002</v>
      </c>
      <c r="K296" s="238">
        <f t="shared" si="9"/>
        <v>14646.29</v>
      </c>
      <c r="L296" s="227" t="s">
        <v>8</v>
      </c>
    </row>
    <row r="297" spans="1:16" ht="29.1" customHeight="1">
      <c r="A297" s="1">
        <v>281</v>
      </c>
      <c r="B297" s="228" t="s">
        <v>2866</v>
      </c>
      <c r="C297" s="228">
        <v>10017130</v>
      </c>
      <c r="D297" s="228" t="s">
        <v>74</v>
      </c>
      <c r="E297" s="229" t="s">
        <v>2878</v>
      </c>
      <c r="F297" s="228" t="s">
        <v>695</v>
      </c>
      <c r="G297" s="265">
        <v>0.16200000000000001</v>
      </c>
      <c r="H297" s="239">
        <v>35642</v>
      </c>
      <c r="I297" s="237">
        <v>5774</v>
      </c>
      <c r="J297" s="238">
        <f t="shared" si="10"/>
        <v>1154.8</v>
      </c>
      <c r="K297" s="238">
        <f t="shared" si="9"/>
        <v>6928.8</v>
      </c>
      <c r="L297" s="227" t="s">
        <v>8</v>
      </c>
      <c r="M297" s="77"/>
      <c r="N297" s="77"/>
      <c r="O297" s="77"/>
      <c r="P297" s="77"/>
    </row>
    <row r="298" spans="1:16" ht="29.1" customHeight="1">
      <c r="A298" s="1">
        <v>282</v>
      </c>
      <c r="B298" s="228" t="s">
        <v>2867</v>
      </c>
      <c r="C298" s="228">
        <v>10017145</v>
      </c>
      <c r="D298" s="228" t="s">
        <v>74</v>
      </c>
      <c r="E298" s="229" t="s">
        <v>2879</v>
      </c>
      <c r="F298" s="228" t="s">
        <v>695</v>
      </c>
      <c r="G298" s="265">
        <v>0.11</v>
      </c>
      <c r="H298" s="239">
        <v>223979</v>
      </c>
      <c r="I298" s="237">
        <v>24637.69</v>
      </c>
      <c r="J298" s="238">
        <f t="shared" si="10"/>
        <v>4927.54</v>
      </c>
      <c r="K298" s="238">
        <f t="shared" si="9"/>
        <v>29565.23</v>
      </c>
      <c r="L298" s="227" t="s">
        <v>8</v>
      </c>
    </row>
    <row r="299" spans="1:16" ht="29.1" customHeight="1">
      <c r="A299" s="1">
        <v>283</v>
      </c>
      <c r="B299" s="228" t="s">
        <v>2868</v>
      </c>
      <c r="C299" s="228">
        <v>10017145</v>
      </c>
      <c r="D299" s="228" t="s">
        <v>74</v>
      </c>
      <c r="E299" s="229" t="s">
        <v>2879</v>
      </c>
      <c r="F299" s="228" t="s">
        <v>695</v>
      </c>
      <c r="G299" s="265">
        <v>0.6</v>
      </c>
      <c r="H299" s="239">
        <v>223979</v>
      </c>
      <c r="I299" s="237">
        <v>134387.4</v>
      </c>
      <c r="J299" s="238">
        <f t="shared" si="10"/>
        <v>26877.48</v>
      </c>
      <c r="K299" s="238">
        <f t="shared" si="9"/>
        <v>161264.88</v>
      </c>
      <c r="L299" s="227" t="s">
        <v>8</v>
      </c>
      <c r="M299" s="77"/>
      <c r="N299" s="77"/>
      <c r="O299" s="77"/>
      <c r="P299" s="77"/>
    </row>
    <row r="300" spans="1:16" ht="29.1" customHeight="1">
      <c r="A300" s="1">
        <v>284</v>
      </c>
      <c r="B300" s="228" t="s">
        <v>2869</v>
      </c>
      <c r="C300" s="228">
        <v>10017145</v>
      </c>
      <c r="D300" s="228" t="s">
        <v>74</v>
      </c>
      <c r="E300" s="229" t="s">
        <v>2879</v>
      </c>
      <c r="F300" s="228" t="s">
        <v>695</v>
      </c>
      <c r="G300" s="265">
        <v>0.46</v>
      </c>
      <c r="H300" s="239">
        <v>223979</v>
      </c>
      <c r="I300" s="237">
        <v>103030.34</v>
      </c>
      <c r="J300" s="238">
        <f t="shared" si="10"/>
        <v>20606.07</v>
      </c>
      <c r="K300" s="238">
        <f t="shared" si="9"/>
        <v>123636.41</v>
      </c>
      <c r="L300" s="227" t="s">
        <v>8</v>
      </c>
    </row>
    <row r="301" spans="1:16" ht="29.1" customHeight="1">
      <c r="A301" s="1">
        <v>285</v>
      </c>
      <c r="B301" s="228" t="s">
        <v>2870</v>
      </c>
      <c r="C301" s="228">
        <v>10017155</v>
      </c>
      <c r="D301" s="228" t="s">
        <v>74</v>
      </c>
      <c r="E301" s="229" t="s">
        <v>2880</v>
      </c>
      <c r="F301" s="228" t="s">
        <v>695</v>
      </c>
      <c r="G301" s="265">
        <v>0.52</v>
      </c>
      <c r="H301" s="239">
        <v>91992</v>
      </c>
      <c r="I301" s="237">
        <v>47835.839999999997</v>
      </c>
      <c r="J301" s="238">
        <f t="shared" si="10"/>
        <v>9567.17</v>
      </c>
      <c r="K301" s="238">
        <f t="shared" si="9"/>
        <v>57403.009999999995</v>
      </c>
      <c r="L301" s="227" t="s">
        <v>8</v>
      </c>
    </row>
    <row r="302" spans="1:16" ht="29.1" customHeight="1">
      <c r="A302" s="1">
        <v>286</v>
      </c>
      <c r="B302" s="228" t="s">
        <v>2871</v>
      </c>
      <c r="C302" s="228">
        <v>10017155</v>
      </c>
      <c r="D302" s="228" t="s">
        <v>74</v>
      </c>
      <c r="E302" s="229" t="s">
        <v>2880</v>
      </c>
      <c r="F302" s="228" t="s">
        <v>695</v>
      </c>
      <c r="G302" s="265">
        <v>7.0000000000000007E-2</v>
      </c>
      <c r="H302" s="239">
        <v>91992</v>
      </c>
      <c r="I302" s="237">
        <v>6439.44</v>
      </c>
      <c r="J302" s="238">
        <f t="shared" si="10"/>
        <v>1287.8900000000001</v>
      </c>
      <c r="K302" s="238">
        <f t="shared" si="9"/>
        <v>7727.33</v>
      </c>
      <c r="L302" s="227" t="s">
        <v>8</v>
      </c>
      <c r="M302" s="77"/>
      <c r="N302" s="77"/>
      <c r="O302" s="77"/>
      <c r="P302" s="77"/>
    </row>
    <row r="303" spans="1:16" ht="29.1" customHeight="1">
      <c r="A303" s="1">
        <v>287</v>
      </c>
      <c r="B303" s="228" t="s">
        <v>2872</v>
      </c>
      <c r="C303" s="228">
        <v>10017159</v>
      </c>
      <c r="D303" s="228" t="s">
        <v>74</v>
      </c>
      <c r="E303" s="229" t="s">
        <v>2881</v>
      </c>
      <c r="F303" s="228" t="s">
        <v>695</v>
      </c>
      <c r="G303" s="265">
        <v>3.5000000000000003E-2</v>
      </c>
      <c r="H303" s="239">
        <v>83986</v>
      </c>
      <c r="I303" s="237">
        <v>2939.51</v>
      </c>
      <c r="J303" s="238">
        <f t="shared" si="10"/>
        <v>587.9</v>
      </c>
      <c r="K303" s="238">
        <f t="shared" si="9"/>
        <v>3527.4100000000003</v>
      </c>
      <c r="L303" s="227" t="s">
        <v>8</v>
      </c>
      <c r="M303" s="77"/>
      <c r="N303" s="77"/>
      <c r="O303" s="77"/>
      <c r="P303" s="77"/>
    </row>
    <row r="304" spans="1:16" ht="29.1" customHeight="1">
      <c r="A304" s="1">
        <v>288</v>
      </c>
      <c r="B304" s="228" t="s">
        <v>2873</v>
      </c>
      <c r="C304" s="228">
        <v>10017169</v>
      </c>
      <c r="D304" s="228" t="s">
        <v>74</v>
      </c>
      <c r="E304" s="229" t="s">
        <v>2882</v>
      </c>
      <c r="F304" s="228" t="s">
        <v>695</v>
      </c>
      <c r="G304" s="265">
        <v>0.09</v>
      </c>
      <c r="H304" s="239">
        <v>79240</v>
      </c>
      <c r="I304" s="237">
        <v>7131.6</v>
      </c>
      <c r="J304" s="238">
        <f t="shared" si="10"/>
        <v>1426.32</v>
      </c>
      <c r="K304" s="238">
        <f t="shared" si="9"/>
        <v>8557.92</v>
      </c>
      <c r="L304" s="227" t="s">
        <v>8</v>
      </c>
    </row>
    <row r="305" spans="1:16" ht="29.1" customHeight="1">
      <c r="A305" s="1">
        <v>289</v>
      </c>
      <c r="B305" s="228" t="s">
        <v>2874</v>
      </c>
      <c r="C305" s="228">
        <v>10017173</v>
      </c>
      <c r="D305" s="228" t="s">
        <v>74</v>
      </c>
      <c r="E305" s="229" t="s">
        <v>2883</v>
      </c>
      <c r="F305" s="228" t="s">
        <v>695</v>
      </c>
      <c r="G305" s="265">
        <v>0.2</v>
      </c>
      <c r="H305" s="239">
        <v>67967</v>
      </c>
      <c r="I305" s="237">
        <v>13593.4</v>
      </c>
      <c r="J305" s="238">
        <f t="shared" si="10"/>
        <v>2718.68</v>
      </c>
      <c r="K305" s="238">
        <f t="shared" si="9"/>
        <v>16312.08</v>
      </c>
      <c r="L305" s="227" t="s">
        <v>8</v>
      </c>
    </row>
    <row r="306" spans="1:16" ht="29.1" customHeight="1">
      <c r="A306" s="1">
        <v>290</v>
      </c>
      <c r="B306" s="228" t="s">
        <v>2884</v>
      </c>
      <c r="C306" s="228">
        <v>10017233</v>
      </c>
      <c r="D306" s="228" t="s">
        <v>74</v>
      </c>
      <c r="E306" s="229" t="s">
        <v>2891</v>
      </c>
      <c r="F306" s="228" t="s">
        <v>695</v>
      </c>
      <c r="G306" s="265">
        <v>0.52300000000000002</v>
      </c>
      <c r="H306" s="239">
        <v>119819</v>
      </c>
      <c r="I306" s="237">
        <v>62665.34</v>
      </c>
      <c r="J306" s="238">
        <f t="shared" si="10"/>
        <v>12533.07</v>
      </c>
      <c r="K306" s="238">
        <f t="shared" si="9"/>
        <v>75198.41</v>
      </c>
      <c r="L306" s="227" t="s">
        <v>8</v>
      </c>
    </row>
    <row r="307" spans="1:16" ht="29.1" customHeight="1">
      <c r="A307" s="1">
        <v>291</v>
      </c>
      <c r="B307" s="228" t="s">
        <v>2885</v>
      </c>
      <c r="C307" s="228">
        <v>10017242</v>
      </c>
      <c r="D307" s="228" t="s">
        <v>74</v>
      </c>
      <c r="E307" s="229" t="s">
        <v>2892</v>
      </c>
      <c r="F307" s="228" t="s">
        <v>695</v>
      </c>
      <c r="G307" s="265">
        <v>0.16400000000000001</v>
      </c>
      <c r="H307" s="239">
        <v>31591</v>
      </c>
      <c r="I307" s="237">
        <v>5180.92</v>
      </c>
      <c r="J307" s="238">
        <f t="shared" si="10"/>
        <v>1036.18</v>
      </c>
      <c r="K307" s="238">
        <f t="shared" si="9"/>
        <v>6217.1</v>
      </c>
      <c r="L307" s="227" t="s">
        <v>8</v>
      </c>
      <c r="M307" s="77"/>
      <c r="N307" s="77"/>
      <c r="O307" s="77"/>
      <c r="P307" s="77"/>
    </row>
    <row r="308" spans="1:16" ht="29.1" customHeight="1">
      <c r="A308" s="1">
        <v>292</v>
      </c>
      <c r="B308" s="228" t="s">
        <v>2886</v>
      </c>
      <c r="C308" s="228">
        <v>10017252</v>
      </c>
      <c r="D308" s="228" t="s">
        <v>74</v>
      </c>
      <c r="E308" s="229" t="s">
        <v>2893</v>
      </c>
      <c r="F308" s="228" t="s">
        <v>695</v>
      </c>
      <c r="G308" s="265">
        <v>0.04</v>
      </c>
      <c r="H308" s="239">
        <v>82082</v>
      </c>
      <c r="I308" s="237">
        <v>3283.28</v>
      </c>
      <c r="J308" s="238">
        <f t="shared" si="10"/>
        <v>656.66</v>
      </c>
      <c r="K308" s="238">
        <f t="shared" si="9"/>
        <v>3939.94</v>
      </c>
      <c r="L308" s="227" t="s">
        <v>8</v>
      </c>
    </row>
    <row r="309" spans="1:16" ht="29.1" customHeight="1">
      <c r="A309" s="1">
        <v>293</v>
      </c>
      <c r="B309" s="228" t="s">
        <v>2887</v>
      </c>
      <c r="C309" s="228">
        <v>10017252</v>
      </c>
      <c r="D309" s="228" t="s">
        <v>74</v>
      </c>
      <c r="E309" s="229" t="s">
        <v>2893</v>
      </c>
      <c r="F309" s="228" t="s">
        <v>695</v>
      </c>
      <c r="G309" s="265">
        <v>0.03</v>
      </c>
      <c r="H309" s="239">
        <v>82082</v>
      </c>
      <c r="I309" s="237">
        <v>2462.46</v>
      </c>
      <c r="J309" s="238">
        <f t="shared" si="10"/>
        <v>492.49</v>
      </c>
      <c r="K309" s="238">
        <f t="shared" si="9"/>
        <v>2954.95</v>
      </c>
      <c r="L309" s="227" t="s">
        <v>8</v>
      </c>
      <c r="M309" s="77"/>
      <c r="N309" s="77"/>
      <c r="O309" s="77"/>
      <c r="P309" s="77"/>
    </row>
    <row r="310" spans="1:16" ht="29.1" customHeight="1">
      <c r="A310" s="1">
        <v>294</v>
      </c>
      <c r="B310" s="228" t="s">
        <v>2888</v>
      </c>
      <c r="C310" s="228">
        <v>10017252</v>
      </c>
      <c r="D310" s="228" t="s">
        <v>74</v>
      </c>
      <c r="E310" s="229" t="s">
        <v>2893</v>
      </c>
      <c r="F310" s="228" t="s">
        <v>695</v>
      </c>
      <c r="G310" s="265">
        <v>5.0000000000000001E-3</v>
      </c>
      <c r="H310" s="239">
        <v>82082</v>
      </c>
      <c r="I310" s="237">
        <v>410.41</v>
      </c>
      <c r="J310" s="238">
        <f t="shared" si="10"/>
        <v>82.08</v>
      </c>
      <c r="K310" s="238">
        <f t="shared" si="9"/>
        <v>492.49</v>
      </c>
      <c r="L310" s="227" t="s">
        <v>8</v>
      </c>
    </row>
    <row r="311" spans="1:16" ht="29.1" customHeight="1">
      <c r="A311" s="1">
        <v>295</v>
      </c>
      <c r="B311" s="228" t="s">
        <v>2889</v>
      </c>
      <c r="C311" s="228">
        <v>10017257</v>
      </c>
      <c r="D311" s="228" t="s">
        <v>74</v>
      </c>
      <c r="E311" s="229" t="s">
        <v>2894</v>
      </c>
      <c r="F311" s="228" t="s">
        <v>695</v>
      </c>
      <c r="G311" s="265">
        <v>1.4999999999999999E-2</v>
      </c>
      <c r="H311" s="239">
        <v>46958</v>
      </c>
      <c r="I311" s="237">
        <v>704.37</v>
      </c>
      <c r="J311" s="238">
        <f t="shared" si="10"/>
        <v>140.87</v>
      </c>
      <c r="K311" s="238">
        <f t="shared" si="9"/>
        <v>845.24</v>
      </c>
      <c r="L311" s="227" t="s">
        <v>8</v>
      </c>
      <c r="M311" s="77"/>
      <c r="N311" s="77"/>
      <c r="O311" s="77"/>
      <c r="P311" s="77"/>
    </row>
    <row r="312" spans="1:16" ht="29.1" customHeight="1">
      <c r="A312" s="1">
        <v>296</v>
      </c>
      <c r="B312" s="228" t="s">
        <v>2890</v>
      </c>
      <c r="C312" s="228">
        <v>10017257</v>
      </c>
      <c r="D312" s="228" t="s">
        <v>74</v>
      </c>
      <c r="E312" s="229" t="s">
        <v>2894</v>
      </c>
      <c r="F312" s="228" t="s">
        <v>695</v>
      </c>
      <c r="G312" s="265">
        <v>8.5000000000000006E-2</v>
      </c>
      <c r="H312" s="239">
        <v>46958</v>
      </c>
      <c r="I312" s="237">
        <v>3991.43</v>
      </c>
      <c r="J312" s="238">
        <f t="shared" si="10"/>
        <v>798.29</v>
      </c>
      <c r="K312" s="238">
        <f t="shared" si="9"/>
        <v>4789.7199999999993</v>
      </c>
      <c r="L312" s="227" t="s">
        <v>8</v>
      </c>
    </row>
    <row r="313" spans="1:16" ht="29.1" customHeight="1">
      <c r="A313" s="1">
        <v>297</v>
      </c>
      <c r="B313" s="228" t="s">
        <v>2895</v>
      </c>
      <c r="C313" s="228">
        <v>10017266</v>
      </c>
      <c r="D313" s="228" t="s">
        <v>74</v>
      </c>
      <c r="E313" s="229" t="s">
        <v>2897</v>
      </c>
      <c r="F313" s="228" t="s">
        <v>695</v>
      </c>
      <c r="G313" s="265">
        <v>0.04</v>
      </c>
      <c r="H313" s="239">
        <v>39284</v>
      </c>
      <c r="I313" s="237">
        <v>1571.36</v>
      </c>
      <c r="J313" s="238">
        <f t="shared" si="10"/>
        <v>314.27</v>
      </c>
      <c r="K313" s="238">
        <f t="shared" si="9"/>
        <v>1885.6299999999999</v>
      </c>
      <c r="L313" s="227" t="s">
        <v>8</v>
      </c>
      <c r="M313" s="77"/>
      <c r="N313" s="77"/>
      <c r="O313" s="77"/>
      <c r="P313" s="77"/>
    </row>
    <row r="314" spans="1:16" ht="29.1" customHeight="1">
      <c r="A314" s="1">
        <v>298</v>
      </c>
      <c r="B314" s="228" t="s">
        <v>2896</v>
      </c>
      <c r="C314" s="228">
        <v>10017266</v>
      </c>
      <c r="D314" s="228" t="s">
        <v>74</v>
      </c>
      <c r="E314" s="229" t="s">
        <v>2897</v>
      </c>
      <c r="F314" s="228" t="s">
        <v>695</v>
      </c>
      <c r="G314" s="265">
        <v>0.03</v>
      </c>
      <c r="H314" s="239">
        <v>39284</v>
      </c>
      <c r="I314" s="237">
        <v>1178.52</v>
      </c>
      <c r="J314" s="238">
        <f t="shared" si="10"/>
        <v>235.7</v>
      </c>
      <c r="K314" s="238">
        <f t="shared" si="9"/>
        <v>1414.22</v>
      </c>
      <c r="L314" s="227" t="s">
        <v>8</v>
      </c>
    </row>
    <row r="315" spans="1:16" ht="29.1" customHeight="1">
      <c r="A315" s="1">
        <v>299</v>
      </c>
      <c r="B315" s="228" t="s">
        <v>2898</v>
      </c>
      <c r="C315" s="228">
        <v>10017291</v>
      </c>
      <c r="D315" s="228" t="s">
        <v>74</v>
      </c>
      <c r="E315" s="229" t="s">
        <v>106</v>
      </c>
      <c r="F315" s="228" t="s">
        <v>695</v>
      </c>
      <c r="G315" s="265">
        <v>0.3</v>
      </c>
      <c r="H315" s="239">
        <v>53704</v>
      </c>
      <c r="I315" s="237">
        <v>16111.2</v>
      </c>
      <c r="J315" s="238">
        <f t="shared" si="10"/>
        <v>3222.24</v>
      </c>
      <c r="K315" s="238">
        <f t="shared" si="9"/>
        <v>19333.440000000002</v>
      </c>
      <c r="L315" s="227" t="s">
        <v>8</v>
      </c>
      <c r="M315" s="77"/>
      <c r="N315" s="77"/>
      <c r="O315" s="77"/>
      <c r="P315" s="77"/>
    </row>
    <row r="316" spans="1:16" ht="29.1" customHeight="1">
      <c r="A316" s="1">
        <v>300</v>
      </c>
      <c r="B316" s="228" t="s">
        <v>2899</v>
      </c>
      <c r="C316" s="228">
        <v>10017295</v>
      </c>
      <c r="D316" s="228" t="s">
        <v>74</v>
      </c>
      <c r="E316" s="229" t="s">
        <v>2905</v>
      </c>
      <c r="F316" s="228" t="s">
        <v>695</v>
      </c>
      <c r="G316" s="265">
        <v>4.8000000000000001E-2</v>
      </c>
      <c r="H316" s="239">
        <v>121147</v>
      </c>
      <c r="I316" s="237">
        <v>5815.06</v>
      </c>
      <c r="J316" s="238">
        <f t="shared" si="10"/>
        <v>1163.01</v>
      </c>
      <c r="K316" s="238">
        <f t="shared" si="9"/>
        <v>6978.0700000000006</v>
      </c>
      <c r="L316" s="227" t="s">
        <v>8</v>
      </c>
    </row>
    <row r="317" spans="1:16" ht="29.1" customHeight="1">
      <c r="A317" s="1">
        <v>301</v>
      </c>
      <c r="B317" s="228" t="s">
        <v>2900</v>
      </c>
      <c r="C317" s="228">
        <v>10017295</v>
      </c>
      <c r="D317" s="228" t="s">
        <v>74</v>
      </c>
      <c r="E317" s="229" t="s">
        <v>2905</v>
      </c>
      <c r="F317" s="228" t="s">
        <v>695</v>
      </c>
      <c r="G317" s="265">
        <v>0.75</v>
      </c>
      <c r="H317" s="239">
        <v>121147</v>
      </c>
      <c r="I317" s="237">
        <v>90860.25</v>
      </c>
      <c r="J317" s="238">
        <f t="shared" si="10"/>
        <v>18172.05</v>
      </c>
      <c r="K317" s="238">
        <f t="shared" si="9"/>
        <v>109032.3</v>
      </c>
      <c r="L317" s="227" t="s">
        <v>8</v>
      </c>
      <c r="M317" s="77"/>
      <c r="N317" s="77"/>
      <c r="O317" s="77"/>
      <c r="P317" s="77"/>
    </row>
    <row r="318" spans="1:16" ht="29.1" customHeight="1">
      <c r="A318" s="1">
        <v>302</v>
      </c>
      <c r="B318" s="228" t="s">
        <v>2901</v>
      </c>
      <c r="C318" s="228">
        <v>10017338</v>
      </c>
      <c r="D318" s="228" t="s">
        <v>74</v>
      </c>
      <c r="E318" s="229" t="s">
        <v>2906</v>
      </c>
      <c r="F318" s="228" t="s">
        <v>695</v>
      </c>
      <c r="G318" s="265">
        <v>0.45400000000000001</v>
      </c>
      <c r="H318" s="239">
        <v>190879</v>
      </c>
      <c r="I318" s="237">
        <v>86659.07</v>
      </c>
      <c r="J318" s="238">
        <f t="shared" si="10"/>
        <v>17331.810000000001</v>
      </c>
      <c r="K318" s="238">
        <f t="shared" si="9"/>
        <v>103990.88</v>
      </c>
      <c r="L318" s="227" t="s">
        <v>8</v>
      </c>
      <c r="M318" s="77"/>
      <c r="N318" s="77"/>
      <c r="O318" s="77"/>
      <c r="P318" s="77"/>
    </row>
    <row r="319" spans="1:16" ht="29.1" customHeight="1">
      <c r="A319" s="1">
        <v>303</v>
      </c>
      <c r="B319" s="228" t="s">
        <v>2902</v>
      </c>
      <c r="C319" s="228">
        <v>10017338</v>
      </c>
      <c r="D319" s="228" t="s">
        <v>74</v>
      </c>
      <c r="E319" s="229" t="s">
        <v>2906</v>
      </c>
      <c r="F319" s="228" t="s">
        <v>695</v>
      </c>
      <c r="G319" s="265">
        <v>0.1</v>
      </c>
      <c r="H319" s="239">
        <v>190879</v>
      </c>
      <c r="I319" s="237">
        <v>19087.900000000001</v>
      </c>
      <c r="J319" s="238">
        <f t="shared" si="10"/>
        <v>3817.58</v>
      </c>
      <c r="K319" s="238">
        <f t="shared" si="9"/>
        <v>22905.480000000003</v>
      </c>
      <c r="L319" s="227" t="s">
        <v>8</v>
      </c>
    </row>
    <row r="320" spans="1:16" ht="29.1" customHeight="1">
      <c r="A320" s="1">
        <v>304</v>
      </c>
      <c r="B320" s="228" t="s">
        <v>2903</v>
      </c>
      <c r="C320" s="228">
        <v>10017348</v>
      </c>
      <c r="D320" s="228" t="s">
        <v>74</v>
      </c>
      <c r="E320" s="229" t="s">
        <v>2907</v>
      </c>
      <c r="F320" s="228" t="s">
        <v>695</v>
      </c>
      <c r="G320" s="265">
        <v>6.2E-2</v>
      </c>
      <c r="H320" s="239">
        <v>62244</v>
      </c>
      <c r="I320" s="237">
        <v>3859.13</v>
      </c>
      <c r="J320" s="238">
        <f t="shared" si="10"/>
        <v>771.83</v>
      </c>
      <c r="K320" s="238">
        <f t="shared" si="9"/>
        <v>4630.96</v>
      </c>
      <c r="L320" s="227" t="s">
        <v>8</v>
      </c>
    </row>
    <row r="321" spans="1:16" ht="29.1" customHeight="1">
      <c r="A321" s="1">
        <v>305</v>
      </c>
      <c r="B321" s="228" t="s">
        <v>2904</v>
      </c>
      <c r="C321" s="228">
        <v>10017353</v>
      </c>
      <c r="D321" s="228" t="s">
        <v>74</v>
      </c>
      <c r="E321" s="229" t="s">
        <v>2908</v>
      </c>
      <c r="F321" s="228" t="s">
        <v>695</v>
      </c>
      <c r="G321" s="265">
        <v>3.3000000000000002E-2</v>
      </c>
      <c r="H321" s="239">
        <v>90894</v>
      </c>
      <c r="I321" s="237">
        <v>2999.5</v>
      </c>
      <c r="J321" s="238">
        <f t="shared" si="10"/>
        <v>599.9</v>
      </c>
      <c r="K321" s="238">
        <f t="shared" si="9"/>
        <v>3599.4</v>
      </c>
      <c r="L321" s="227" t="s">
        <v>8</v>
      </c>
      <c r="M321" s="77"/>
      <c r="N321" s="77"/>
      <c r="O321" s="77"/>
      <c r="P321" s="77"/>
    </row>
    <row r="322" spans="1:16" ht="29.1" customHeight="1">
      <c r="A322" s="1">
        <v>306</v>
      </c>
      <c r="B322" s="228" t="s">
        <v>2909</v>
      </c>
      <c r="C322" s="228">
        <v>10017690</v>
      </c>
      <c r="D322" s="228" t="s">
        <v>74</v>
      </c>
      <c r="E322" s="229" t="s">
        <v>2911</v>
      </c>
      <c r="F322" s="228" t="s">
        <v>695</v>
      </c>
      <c r="G322" s="265">
        <v>0.14000000000000001</v>
      </c>
      <c r="H322" s="239">
        <v>8983</v>
      </c>
      <c r="I322" s="237">
        <v>1257.6199999999999</v>
      </c>
      <c r="J322" s="238">
        <f t="shared" si="10"/>
        <v>251.52</v>
      </c>
      <c r="K322" s="238">
        <f t="shared" si="9"/>
        <v>1509.1399999999999</v>
      </c>
      <c r="L322" s="227" t="s">
        <v>8</v>
      </c>
      <c r="M322" s="77"/>
      <c r="N322" s="77"/>
      <c r="O322" s="77"/>
      <c r="P322" s="77"/>
    </row>
    <row r="323" spans="1:16" ht="29.1" customHeight="1">
      <c r="A323" s="1">
        <v>307</v>
      </c>
      <c r="B323" s="228" t="s">
        <v>2910</v>
      </c>
      <c r="C323" s="228">
        <v>10017719</v>
      </c>
      <c r="D323" s="228" t="s">
        <v>74</v>
      </c>
      <c r="E323" s="229" t="s">
        <v>2912</v>
      </c>
      <c r="F323" s="228" t="s">
        <v>695</v>
      </c>
      <c r="G323" s="265">
        <v>0.5</v>
      </c>
      <c r="H323" s="239">
        <v>2138</v>
      </c>
      <c r="I323" s="237">
        <v>1069</v>
      </c>
      <c r="J323" s="238">
        <f t="shared" si="10"/>
        <v>213.8</v>
      </c>
      <c r="K323" s="238">
        <f t="shared" si="9"/>
        <v>1282.8</v>
      </c>
      <c r="L323" s="227" t="s">
        <v>8</v>
      </c>
    </row>
    <row r="324" spans="1:16" ht="29.1" customHeight="1">
      <c r="A324" s="1">
        <v>308</v>
      </c>
      <c r="B324" s="228" t="s">
        <v>2913</v>
      </c>
      <c r="C324" s="228">
        <v>10017889</v>
      </c>
      <c r="D324" s="228" t="s">
        <v>74</v>
      </c>
      <c r="E324" s="229" t="s">
        <v>95</v>
      </c>
      <c r="F324" s="228" t="s">
        <v>695</v>
      </c>
      <c r="G324" s="265">
        <v>0.15</v>
      </c>
      <c r="H324" s="239">
        <v>5258</v>
      </c>
      <c r="I324" s="237">
        <v>788.7</v>
      </c>
      <c r="J324" s="238">
        <f t="shared" si="10"/>
        <v>157.74</v>
      </c>
      <c r="K324" s="238">
        <f t="shared" si="9"/>
        <v>946.44</v>
      </c>
      <c r="L324" s="227" t="s">
        <v>8</v>
      </c>
    </row>
    <row r="325" spans="1:16" ht="29.1" customHeight="1">
      <c r="A325" s="1">
        <v>309</v>
      </c>
      <c r="B325" s="228" t="s">
        <v>2914</v>
      </c>
      <c r="C325" s="228">
        <v>10017889</v>
      </c>
      <c r="D325" s="228" t="s">
        <v>74</v>
      </c>
      <c r="E325" s="229" t="s">
        <v>95</v>
      </c>
      <c r="F325" s="228" t="s">
        <v>695</v>
      </c>
      <c r="G325" s="265">
        <v>0.49</v>
      </c>
      <c r="H325" s="239">
        <v>5258</v>
      </c>
      <c r="I325" s="237">
        <v>2576.42</v>
      </c>
      <c r="J325" s="238">
        <f t="shared" si="10"/>
        <v>515.28</v>
      </c>
      <c r="K325" s="238">
        <f t="shared" si="9"/>
        <v>3091.7</v>
      </c>
      <c r="L325" s="227" t="s">
        <v>8</v>
      </c>
    </row>
    <row r="326" spans="1:16" ht="29.1" customHeight="1">
      <c r="A326" s="1">
        <v>310</v>
      </c>
      <c r="B326" s="228" t="s">
        <v>2915</v>
      </c>
      <c r="C326" s="228">
        <v>10018097</v>
      </c>
      <c r="D326" s="228" t="s">
        <v>74</v>
      </c>
      <c r="E326" s="229" t="s">
        <v>2937</v>
      </c>
      <c r="F326" s="228" t="s">
        <v>695</v>
      </c>
      <c r="G326" s="265">
        <v>0.05</v>
      </c>
      <c r="H326" s="239">
        <v>3633</v>
      </c>
      <c r="I326" s="237">
        <v>181.65</v>
      </c>
      <c r="J326" s="238">
        <f t="shared" si="10"/>
        <v>36.33</v>
      </c>
      <c r="K326" s="238">
        <f t="shared" si="9"/>
        <v>217.98000000000002</v>
      </c>
      <c r="L326" s="227" t="s">
        <v>8</v>
      </c>
      <c r="M326" s="77"/>
      <c r="N326" s="77"/>
      <c r="O326" s="77"/>
      <c r="P326" s="77"/>
    </row>
    <row r="327" spans="1:16" ht="29.1" customHeight="1">
      <c r="A327" s="1">
        <v>311</v>
      </c>
      <c r="B327" s="228" t="s">
        <v>2916</v>
      </c>
      <c r="C327" s="228">
        <v>10018097</v>
      </c>
      <c r="D327" s="228" t="s">
        <v>74</v>
      </c>
      <c r="E327" s="229" t="s">
        <v>2937</v>
      </c>
      <c r="F327" s="228" t="s">
        <v>695</v>
      </c>
      <c r="G327" s="265">
        <v>0.01</v>
      </c>
      <c r="H327" s="239">
        <v>3633</v>
      </c>
      <c r="I327" s="237">
        <v>36.33</v>
      </c>
      <c r="J327" s="238">
        <f t="shared" si="10"/>
        <v>7.27</v>
      </c>
      <c r="K327" s="238">
        <f t="shared" si="9"/>
        <v>43.599999999999994</v>
      </c>
      <c r="L327" s="227" t="s">
        <v>8</v>
      </c>
    </row>
    <row r="328" spans="1:16" ht="29.1" customHeight="1">
      <c r="A328" s="1">
        <v>312</v>
      </c>
      <c r="B328" s="228" t="s">
        <v>2917</v>
      </c>
      <c r="C328" s="228">
        <v>10018097</v>
      </c>
      <c r="D328" s="228" t="s">
        <v>74</v>
      </c>
      <c r="E328" s="229" t="s">
        <v>2937</v>
      </c>
      <c r="F328" s="228" t="s">
        <v>695</v>
      </c>
      <c r="G328" s="265">
        <v>0.03</v>
      </c>
      <c r="H328" s="239">
        <v>3633</v>
      </c>
      <c r="I328" s="237">
        <v>108.99</v>
      </c>
      <c r="J328" s="238">
        <f t="shared" si="10"/>
        <v>21.8</v>
      </c>
      <c r="K328" s="238">
        <f t="shared" si="9"/>
        <v>130.79</v>
      </c>
      <c r="L328" s="227" t="s">
        <v>8</v>
      </c>
      <c r="M328" s="77"/>
      <c r="N328" s="77"/>
      <c r="O328" s="77"/>
      <c r="P328" s="77"/>
    </row>
    <row r="329" spans="1:16" ht="29.1" customHeight="1">
      <c r="A329" s="1">
        <v>313</v>
      </c>
      <c r="B329" s="228" t="s">
        <v>2918</v>
      </c>
      <c r="C329" s="228">
        <v>10018097</v>
      </c>
      <c r="D329" s="228" t="s">
        <v>74</v>
      </c>
      <c r="E329" s="229" t="s">
        <v>2937</v>
      </c>
      <c r="F329" s="228" t="s">
        <v>695</v>
      </c>
      <c r="G329" s="265">
        <v>0.01</v>
      </c>
      <c r="H329" s="239">
        <v>3633</v>
      </c>
      <c r="I329" s="237">
        <v>36.33</v>
      </c>
      <c r="J329" s="238">
        <f t="shared" si="10"/>
        <v>7.27</v>
      </c>
      <c r="K329" s="238">
        <f t="shared" si="9"/>
        <v>43.599999999999994</v>
      </c>
      <c r="L329" s="227" t="s">
        <v>8</v>
      </c>
    </row>
    <row r="330" spans="1:16" ht="29.1" customHeight="1">
      <c r="A330" s="1">
        <v>314</v>
      </c>
      <c r="B330" s="228" t="s">
        <v>2919</v>
      </c>
      <c r="C330" s="228">
        <v>10018097</v>
      </c>
      <c r="D330" s="228" t="s">
        <v>74</v>
      </c>
      <c r="E330" s="229" t="s">
        <v>2937</v>
      </c>
      <c r="F330" s="228" t="s">
        <v>695</v>
      </c>
      <c r="G330" s="265">
        <v>2.8000000000000001E-2</v>
      </c>
      <c r="H330" s="239">
        <v>3633</v>
      </c>
      <c r="I330" s="237">
        <v>101.72</v>
      </c>
      <c r="J330" s="238">
        <f t="shared" si="10"/>
        <v>20.34</v>
      </c>
      <c r="K330" s="238">
        <f t="shared" si="9"/>
        <v>122.06</v>
      </c>
      <c r="L330" s="227" t="s">
        <v>8</v>
      </c>
      <c r="M330" s="77"/>
      <c r="N330" s="77"/>
      <c r="O330" s="77"/>
      <c r="P330" s="77"/>
    </row>
    <row r="331" spans="1:16" ht="29.1" customHeight="1">
      <c r="A331" s="1">
        <v>315</v>
      </c>
      <c r="B331" s="228" t="s">
        <v>2920</v>
      </c>
      <c r="C331" s="228">
        <v>10018097</v>
      </c>
      <c r="D331" s="228" t="s">
        <v>74</v>
      </c>
      <c r="E331" s="229" t="s">
        <v>2937</v>
      </c>
      <c r="F331" s="228" t="s">
        <v>695</v>
      </c>
      <c r="G331" s="265">
        <v>2.29</v>
      </c>
      <c r="H331" s="239">
        <v>3633</v>
      </c>
      <c r="I331" s="237">
        <v>8319.57</v>
      </c>
      <c r="J331" s="238">
        <f t="shared" si="10"/>
        <v>1663.91</v>
      </c>
      <c r="K331" s="238">
        <f t="shared" si="9"/>
        <v>9983.48</v>
      </c>
      <c r="L331" s="227" t="s">
        <v>8</v>
      </c>
    </row>
    <row r="332" spans="1:16" ht="29.1" customHeight="1">
      <c r="A332" s="1">
        <v>316</v>
      </c>
      <c r="B332" s="228" t="s">
        <v>2921</v>
      </c>
      <c r="C332" s="228">
        <v>10018097</v>
      </c>
      <c r="D332" s="228" t="s">
        <v>74</v>
      </c>
      <c r="E332" s="229" t="s">
        <v>2937</v>
      </c>
      <c r="F332" s="228" t="s">
        <v>695</v>
      </c>
      <c r="G332" s="265">
        <v>2.5000000000000001E-2</v>
      </c>
      <c r="H332" s="239">
        <v>3633</v>
      </c>
      <c r="I332" s="237">
        <v>90.83</v>
      </c>
      <c r="J332" s="238">
        <f t="shared" si="10"/>
        <v>18.170000000000002</v>
      </c>
      <c r="K332" s="238">
        <f t="shared" si="9"/>
        <v>109</v>
      </c>
      <c r="L332" s="227" t="s">
        <v>8</v>
      </c>
      <c r="M332" s="77"/>
      <c r="N332" s="77"/>
      <c r="O332" s="77"/>
      <c r="P332" s="77"/>
    </row>
    <row r="333" spans="1:16" ht="29.1" customHeight="1">
      <c r="A333" s="1">
        <v>317</v>
      </c>
      <c r="B333" s="228" t="s">
        <v>2922</v>
      </c>
      <c r="C333" s="228">
        <v>10018097</v>
      </c>
      <c r="D333" s="228" t="s">
        <v>74</v>
      </c>
      <c r="E333" s="229" t="s">
        <v>2937</v>
      </c>
      <c r="F333" s="228" t="s">
        <v>695</v>
      </c>
      <c r="G333" s="265">
        <v>0.09</v>
      </c>
      <c r="H333" s="239">
        <v>3633</v>
      </c>
      <c r="I333" s="237">
        <v>326.97000000000003</v>
      </c>
      <c r="J333" s="238">
        <f t="shared" si="10"/>
        <v>65.39</v>
      </c>
      <c r="K333" s="238">
        <f t="shared" si="9"/>
        <v>392.36</v>
      </c>
      <c r="L333" s="227" t="s">
        <v>8</v>
      </c>
    </row>
    <row r="334" spans="1:16" ht="29.1" customHeight="1">
      <c r="A334" s="1">
        <v>318</v>
      </c>
      <c r="B334" s="228" t="s">
        <v>2923</v>
      </c>
      <c r="C334" s="228">
        <v>10018097</v>
      </c>
      <c r="D334" s="228" t="s">
        <v>74</v>
      </c>
      <c r="E334" s="229" t="s">
        <v>2937</v>
      </c>
      <c r="F334" s="228" t="s">
        <v>695</v>
      </c>
      <c r="G334" s="265">
        <v>0.9</v>
      </c>
      <c r="H334" s="239">
        <v>3633</v>
      </c>
      <c r="I334" s="237">
        <v>3269.7</v>
      </c>
      <c r="J334" s="238">
        <f t="shared" si="10"/>
        <v>653.94000000000005</v>
      </c>
      <c r="K334" s="238">
        <f t="shared" si="9"/>
        <v>3923.64</v>
      </c>
      <c r="L334" s="227" t="s">
        <v>8</v>
      </c>
      <c r="M334" s="77"/>
      <c r="N334" s="77"/>
      <c r="O334" s="77"/>
      <c r="P334" s="77"/>
    </row>
    <row r="335" spans="1:16" ht="29.1" customHeight="1">
      <c r="A335" s="1">
        <v>319</v>
      </c>
      <c r="B335" s="228" t="s">
        <v>2924</v>
      </c>
      <c r="C335" s="228">
        <v>10018097</v>
      </c>
      <c r="D335" s="228" t="s">
        <v>74</v>
      </c>
      <c r="E335" s="229" t="s">
        <v>2937</v>
      </c>
      <c r="F335" s="228" t="s">
        <v>695</v>
      </c>
      <c r="G335" s="265">
        <v>8.5</v>
      </c>
      <c r="H335" s="239">
        <v>3633</v>
      </c>
      <c r="I335" s="237">
        <v>30880.5</v>
      </c>
      <c r="J335" s="238">
        <f t="shared" si="10"/>
        <v>6176.1</v>
      </c>
      <c r="K335" s="238">
        <f t="shared" si="9"/>
        <v>37056.6</v>
      </c>
      <c r="L335" s="227" t="s">
        <v>8</v>
      </c>
    </row>
    <row r="336" spans="1:16" ht="29.1" customHeight="1">
      <c r="A336" s="1">
        <v>320</v>
      </c>
      <c r="B336" s="228" t="s">
        <v>2925</v>
      </c>
      <c r="C336" s="228">
        <v>10018102</v>
      </c>
      <c r="D336" s="228" t="s">
        <v>74</v>
      </c>
      <c r="E336" s="229" t="s">
        <v>2938</v>
      </c>
      <c r="F336" s="228" t="s">
        <v>695</v>
      </c>
      <c r="G336" s="265">
        <v>0.06</v>
      </c>
      <c r="H336" s="239">
        <v>4655</v>
      </c>
      <c r="I336" s="237">
        <v>279.3</v>
      </c>
      <c r="J336" s="238">
        <f t="shared" si="10"/>
        <v>55.86</v>
      </c>
      <c r="K336" s="238">
        <f t="shared" si="9"/>
        <v>335.16</v>
      </c>
      <c r="L336" s="227" t="s">
        <v>8</v>
      </c>
      <c r="M336" s="77"/>
      <c r="N336" s="77"/>
      <c r="O336" s="77"/>
      <c r="P336" s="77"/>
    </row>
    <row r="337" spans="1:16" ht="29.1" customHeight="1">
      <c r="A337" s="1">
        <v>321</v>
      </c>
      <c r="B337" s="228" t="s">
        <v>2926</v>
      </c>
      <c r="C337" s="228">
        <v>10018102</v>
      </c>
      <c r="D337" s="228" t="s">
        <v>74</v>
      </c>
      <c r="E337" s="229" t="s">
        <v>2938</v>
      </c>
      <c r="F337" s="228" t="s">
        <v>695</v>
      </c>
      <c r="G337" s="265">
        <v>7.0000000000000007E-2</v>
      </c>
      <c r="H337" s="239">
        <v>4655</v>
      </c>
      <c r="I337" s="237">
        <v>325.85000000000002</v>
      </c>
      <c r="J337" s="238">
        <f t="shared" si="10"/>
        <v>65.17</v>
      </c>
      <c r="K337" s="238">
        <f t="shared" si="9"/>
        <v>391.02000000000004</v>
      </c>
      <c r="L337" s="227" t="s">
        <v>8</v>
      </c>
    </row>
    <row r="338" spans="1:16" ht="29.1" customHeight="1">
      <c r="A338" s="1">
        <v>322</v>
      </c>
      <c r="B338" s="228" t="s">
        <v>2927</v>
      </c>
      <c r="C338" s="228">
        <v>10018102</v>
      </c>
      <c r="D338" s="228" t="s">
        <v>74</v>
      </c>
      <c r="E338" s="229" t="s">
        <v>2938</v>
      </c>
      <c r="F338" s="228" t="s">
        <v>695</v>
      </c>
      <c r="G338" s="265">
        <v>2.5000000000000001E-2</v>
      </c>
      <c r="H338" s="239">
        <v>4655</v>
      </c>
      <c r="I338" s="237">
        <v>116.38</v>
      </c>
      <c r="J338" s="238">
        <f t="shared" si="10"/>
        <v>23.28</v>
      </c>
      <c r="K338" s="238">
        <f t="shared" si="9"/>
        <v>139.66</v>
      </c>
      <c r="L338" s="227" t="s">
        <v>8</v>
      </c>
    </row>
    <row r="339" spans="1:16" ht="29.1" customHeight="1">
      <c r="A339" s="1">
        <v>323</v>
      </c>
      <c r="B339" s="228" t="s">
        <v>2928</v>
      </c>
      <c r="C339" s="228">
        <v>10018102</v>
      </c>
      <c r="D339" s="228" t="s">
        <v>74</v>
      </c>
      <c r="E339" s="229" t="s">
        <v>2938</v>
      </c>
      <c r="F339" s="228" t="s">
        <v>695</v>
      </c>
      <c r="G339" s="265">
        <v>0.05</v>
      </c>
      <c r="H339" s="239">
        <v>4655</v>
      </c>
      <c r="I339" s="237">
        <v>232.75</v>
      </c>
      <c r="J339" s="238">
        <f t="shared" si="10"/>
        <v>46.55</v>
      </c>
      <c r="K339" s="238">
        <f t="shared" si="9"/>
        <v>279.3</v>
      </c>
      <c r="L339" s="227" t="s">
        <v>8</v>
      </c>
      <c r="M339" s="77"/>
      <c r="N339" s="77"/>
      <c r="O339" s="77"/>
      <c r="P339" s="77"/>
    </row>
    <row r="340" spans="1:16" ht="29.1" customHeight="1">
      <c r="A340" s="1">
        <v>324</v>
      </c>
      <c r="B340" s="228" t="s">
        <v>2929</v>
      </c>
      <c r="C340" s="228">
        <v>10018102</v>
      </c>
      <c r="D340" s="228" t="s">
        <v>74</v>
      </c>
      <c r="E340" s="229" t="s">
        <v>2938</v>
      </c>
      <c r="F340" s="228" t="s">
        <v>695</v>
      </c>
      <c r="G340" s="265">
        <v>0.42</v>
      </c>
      <c r="H340" s="239">
        <v>4655</v>
      </c>
      <c r="I340" s="237">
        <v>1955.1</v>
      </c>
      <c r="J340" s="238">
        <f t="shared" si="10"/>
        <v>391.02</v>
      </c>
      <c r="K340" s="238">
        <f t="shared" si="9"/>
        <v>2346.12</v>
      </c>
      <c r="L340" s="227" t="s">
        <v>8</v>
      </c>
      <c r="M340" s="77"/>
      <c r="N340" s="77"/>
      <c r="O340" s="77"/>
      <c r="P340" s="77"/>
    </row>
    <row r="341" spans="1:16" ht="29.1" customHeight="1">
      <c r="A341" s="1">
        <v>325</v>
      </c>
      <c r="B341" s="228" t="s">
        <v>2930</v>
      </c>
      <c r="C341" s="228">
        <v>10018102</v>
      </c>
      <c r="D341" s="228" t="s">
        <v>74</v>
      </c>
      <c r="E341" s="229" t="s">
        <v>2938</v>
      </c>
      <c r="F341" s="228" t="s">
        <v>695</v>
      </c>
      <c r="G341" s="265">
        <v>0.08</v>
      </c>
      <c r="H341" s="239">
        <v>4655</v>
      </c>
      <c r="I341" s="237">
        <v>372.4</v>
      </c>
      <c r="J341" s="238">
        <f t="shared" si="10"/>
        <v>74.48</v>
      </c>
      <c r="K341" s="238">
        <f t="shared" ref="K341:K361" si="11">I341+J341</f>
        <v>446.88</v>
      </c>
      <c r="L341" s="227" t="s">
        <v>8</v>
      </c>
    </row>
    <row r="342" spans="1:16" ht="29.1" customHeight="1">
      <c r="A342" s="1">
        <v>326</v>
      </c>
      <c r="B342" s="228" t="s">
        <v>2931</v>
      </c>
      <c r="C342" s="228">
        <v>10018102</v>
      </c>
      <c r="D342" s="228" t="s">
        <v>74</v>
      </c>
      <c r="E342" s="229" t="s">
        <v>2938</v>
      </c>
      <c r="F342" s="228" t="s">
        <v>695</v>
      </c>
      <c r="G342" s="265">
        <v>0.05</v>
      </c>
      <c r="H342" s="239">
        <v>4655</v>
      </c>
      <c r="I342" s="237">
        <v>232.75</v>
      </c>
      <c r="J342" s="238">
        <f t="shared" si="10"/>
        <v>46.55</v>
      </c>
      <c r="K342" s="238">
        <f t="shared" si="11"/>
        <v>279.3</v>
      </c>
      <c r="L342" s="227" t="s">
        <v>8</v>
      </c>
    </row>
    <row r="343" spans="1:16" ht="29.1" customHeight="1">
      <c r="A343" s="1">
        <v>327</v>
      </c>
      <c r="B343" s="228" t="s">
        <v>2932</v>
      </c>
      <c r="C343" s="228">
        <v>10018102</v>
      </c>
      <c r="D343" s="228" t="s">
        <v>74</v>
      </c>
      <c r="E343" s="229" t="s">
        <v>2938</v>
      </c>
      <c r="F343" s="228" t="s">
        <v>695</v>
      </c>
      <c r="G343" s="265">
        <v>0.63500000000000001</v>
      </c>
      <c r="H343" s="239">
        <v>4655</v>
      </c>
      <c r="I343" s="237">
        <v>2955.93</v>
      </c>
      <c r="J343" s="238">
        <v>591.17999999999995</v>
      </c>
      <c r="K343" s="238">
        <f t="shared" si="11"/>
        <v>3547.1099999999997</v>
      </c>
      <c r="L343" s="227" t="s">
        <v>8</v>
      </c>
    </row>
    <row r="344" spans="1:16" ht="29.1" customHeight="1">
      <c r="A344" s="1">
        <v>328</v>
      </c>
      <c r="B344" s="228" t="s">
        <v>2933</v>
      </c>
      <c r="C344" s="228">
        <v>10018102</v>
      </c>
      <c r="D344" s="228" t="s">
        <v>74</v>
      </c>
      <c r="E344" s="229" t="s">
        <v>2938</v>
      </c>
      <c r="F344" s="228" t="s">
        <v>695</v>
      </c>
      <c r="G344" s="265">
        <v>1.05</v>
      </c>
      <c r="H344" s="239">
        <v>4655</v>
      </c>
      <c r="I344" s="237">
        <v>4887.75</v>
      </c>
      <c r="J344" s="238">
        <f t="shared" si="10"/>
        <v>977.55</v>
      </c>
      <c r="K344" s="238">
        <f t="shared" si="11"/>
        <v>5865.3</v>
      </c>
      <c r="L344" s="227" t="s">
        <v>8</v>
      </c>
      <c r="M344" s="77"/>
      <c r="N344" s="77"/>
      <c r="O344" s="77"/>
      <c r="P344" s="77"/>
    </row>
    <row r="345" spans="1:16" ht="29.1" customHeight="1">
      <c r="A345" s="1">
        <v>329</v>
      </c>
      <c r="B345" s="228" t="s">
        <v>2934</v>
      </c>
      <c r="C345" s="228">
        <v>10018183</v>
      </c>
      <c r="D345" s="228" t="s">
        <v>74</v>
      </c>
      <c r="E345" s="229" t="s">
        <v>2939</v>
      </c>
      <c r="F345" s="228" t="s">
        <v>695</v>
      </c>
      <c r="G345" s="265">
        <v>2.1999999999999999E-2</v>
      </c>
      <c r="H345" s="239">
        <v>188365</v>
      </c>
      <c r="I345" s="237">
        <v>4144.03</v>
      </c>
      <c r="J345" s="238">
        <f t="shared" si="10"/>
        <v>828.81</v>
      </c>
      <c r="K345" s="238">
        <f t="shared" si="11"/>
        <v>4972.84</v>
      </c>
      <c r="L345" s="227" t="s">
        <v>8</v>
      </c>
    </row>
    <row r="346" spans="1:16" ht="29.1" customHeight="1">
      <c r="A346" s="1">
        <v>330</v>
      </c>
      <c r="B346" s="228" t="s">
        <v>2935</v>
      </c>
      <c r="C346" s="228">
        <v>10018200</v>
      </c>
      <c r="D346" s="228" t="s">
        <v>74</v>
      </c>
      <c r="E346" s="229" t="s">
        <v>2940</v>
      </c>
      <c r="F346" s="228" t="s">
        <v>695</v>
      </c>
      <c r="G346" s="265">
        <v>4.2000000000000003E-2</v>
      </c>
      <c r="H346" s="239">
        <v>23740</v>
      </c>
      <c r="I346" s="237">
        <v>997.08</v>
      </c>
      <c r="J346" s="238">
        <f t="shared" si="10"/>
        <v>199.42</v>
      </c>
      <c r="K346" s="238">
        <f t="shared" si="11"/>
        <v>1196.5</v>
      </c>
      <c r="L346" s="227" t="s">
        <v>8</v>
      </c>
      <c r="M346" s="77"/>
      <c r="N346" s="77"/>
      <c r="O346" s="77"/>
      <c r="P346" s="77"/>
    </row>
    <row r="347" spans="1:16" ht="29.1" customHeight="1">
      <c r="A347" s="1">
        <v>331</v>
      </c>
      <c r="B347" s="228" t="s">
        <v>2936</v>
      </c>
      <c r="C347" s="228">
        <v>10018228</v>
      </c>
      <c r="D347" s="228" t="s">
        <v>74</v>
      </c>
      <c r="E347" s="229" t="s">
        <v>2941</v>
      </c>
      <c r="F347" s="228" t="s">
        <v>695</v>
      </c>
      <c r="G347" s="265">
        <v>4.4999999999999998E-2</v>
      </c>
      <c r="H347" s="239">
        <v>248595</v>
      </c>
      <c r="I347" s="237">
        <v>11186.78</v>
      </c>
      <c r="J347" s="238">
        <f t="shared" si="10"/>
        <v>2237.36</v>
      </c>
      <c r="K347" s="238">
        <f t="shared" si="11"/>
        <v>13424.140000000001</v>
      </c>
      <c r="L347" s="227" t="s">
        <v>8</v>
      </c>
    </row>
    <row r="348" spans="1:16" ht="29.1" customHeight="1">
      <c r="A348" s="1">
        <v>332</v>
      </c>
      <c r="B348" s="228" t="s">
        <v>2942</v>
      </c>
      <c r="C348" s="228">
        <v>10018276</v>
      </c>
      <c r="D348" s="228" t="s">
        <v>74</v>
      </c>
      <c r="E348" s="229" t="s">
        <v>2943</v>
      </c>
      <c r="F348" s="228" t="s">
        <v>695</v>
      </c>
      <c r="G348" s="265">
        <v>0.4</v>
      </c>
      <c r="H348" s="239">
        <v>9835</v>
      </c>
      <c r="I348" s="237">
        <v>3934</v>
      </c>
      <c r="J348" s="238">
        <f t="shared" si="10"/>
        <v>786.8</v>
      </c>
      <c r="K348" s="238">
        <f t="shared" si="11"/>
        <v>4720.8</v>
      </c>
      <c r="L348" s="227" t="s">
        <v>8</v>
      </c>
      <c r="M348" s="77"/>
      <c r="N348" s="77"/>
      <c r="O348" s="77"/>
      <c r="P348" s="77"/>
    </row>
    <row r="349" spans="1:16" ht="29.1" customHeight="1">
      <c r="A349" s="1">
        <v>333</v>
      </c>
      <c r="B349" s="228" t="s">
        <v>2944</v>
      </c>
      <c r="C349" s="228">
        <v>10032121</v>
      </c>
      <c r="D349" s="228" t="s">
        <v>74</v>
      </c>
      <c r="E349" s="229" t="s">
        <v>2945</v>
      </c>
      <c r="F349" s="228" t="s">
        <v>695</v>
      </c>
      <c r="G349" s="265">
        <v>0.28399999999999997</v>
      </c>
      <c r="H349" s="239">
        <v>174561</v>
      </c>
      <c r="I349" s="237">
        <v>49575.32</v>
      </c>
      <c r="J349" s="238">
        <f t="shared" si="10"/>
        <v>9915.06</v>
      </c>
      <c r="K349" s="238">
        <f t="shared" si="11"/>
        <v>59490.38</v>
      </c>
      <c r="L349" s="227" t="s">
        <v>8</v>
      </c>
    </row>
    <row r="350" spans="1:16" ht="29.1" customHeight="1">
      <c r="A350" s="1">
        <v>334</v>
      </c>
      <c r="B350" s="228" t="s">
        <v>2946</v>
      </c>
      <c r="C350" s="228">
        <v>10052540</v>
      </c>
      <c r="D350" s="228" t="s">
        <v>74</v>
      </c>
      <c r="E350" s="229" t="s">
        <v>2958</v>
      </c>
      <c r="F350" s="228" t="s">
        <v>695</v>
      </c>
      <c r="G350" s="265">
        <v>0.06</v>
      </c>
      <c r="H350" s="239">
        <v>60520</v>
      </c>
      <c r="I350" s="237">
        <v>3631.2</v>
      </c>
      <c r="J350" s="238">
        <f t="shared" si="10"/>
        <v>726.24</v>
      </c>
      <c r="K350" s="238">
        <f t="shared" si="11"/>
        <v>4357.4399999999996</v>
      </c>
      <c r="L350" s="227" t="s">
        <v>8</v>
      </c>
      <c r="M350" s="77"/>
      <c r="N350" s="77"/>
      <c r="O350" s="77"/>
      <c r="P350" s="77"/>
    </row>
    <row r="351" spans="1:16" ht="29.1" customHeight="1">
      <c r="A351" s="1">
        <v>335</v>
      </c>
      <c r="B351" s="228" t="s">
        <v>2947</v>
      </c>
      <c r="C351" s="228">
        <v>10052541</v>
      </c>
      <c r="D351" s="228" t="s">
        <v>74</v>
      </c>
      <c r="E351" s="229" t="s">
        <v>2959</v>
      </c>
      <c r="F351" s="228" t="s">
        <v>695</v>
      </c>
      <c r="G351" s="265">
        <v>0.06</v>
      </c>
      <c r="H351" s="239">
        <v>68701</v>
      </c>
      <c r="I351" s="237">
        <v>4122.0600000000004</v>
      </c>
      <c r="J351" s="238">
        <f t="shared" si="10"/>
        <v>824.41</v>
      </c>
      <c r="K351" s="238">
        <f t="shared" si="11"/>
        <v>4946.47</v>
      </c>
      <c r="L351" s="227" t="s">
        <v>8</v>
      </c>
    </row>
    <row r="352" spans="1:16" ht="29.1" customHeight="1">
      <c r="A352" s="1">
        <v>336</v>
      </c>
      <c r="B352" s="228" t="s">
        <v>2948</v>
      </c>
      <c r="C352" s="228">
        <v>10056093</v>
      </c>
      <c r="D352" s="228" t="s">
        <v>74</v>
      </c>
      <c r="E352" s="229" t="s">
        <v>2960</v>
      </c>
      <c r="F352" s="228" t="s">
        <v>695</v>
      </c>
      <c r="G352" s="265">
        <v>0.13</v>
      </c>
      <c r="H352" s="239">
        <v>678011</v>
      </c>
      <c r="I352" s="237">
        <v>88141.43</v>
      </c>
      <c r="J352" s="238">
        <f t="shared" si="10"/>
        <v>17628.29</v>
      </c>
      <c r="K352" s="238">
        <f t="shared" si="11"/>
        <v>105769.72</v>
      </c>
      <c r="L352" s="227" t="s">
        <v>8</v>
      </c>
    </row>
    <row r="353" spans="1:16" ht="29.1" customHeight="1">
      <c r="A353" s="1">
        <v>337</v>
      </c>
      <c r="B353" s="228" t="s">
        <v>2949</v>
      </c>
      <c r="C353" s="228">
        <v>10056094</v>
      </c>
      <c r="D353" s="228" t="s">
        <v>74</v>
      </c>
      <c r="E353" s="229" t="s">
        <v>2961</v>
      </c>
      <c r="F353" s="228" t="s">
        <v>695</v>
      </c>
      <c r="G353" s="265">
        <v>0.35099999999999998</v>
      </c>
      <c r="H353" s="239">
        <v>30262</v>
      </c>
      <c r="I353" s="237">
        <v>10621.96</v>
      </c>
      <c r="J353" s="238">
        <f t="shared" si="10"/>
        <v>2124.39</v>
      </c>
      <c r="K353" s="238">
        <f t="shared" si="11"/>
        <v>12746.349999999999</v>
      </c>
      <c r="L353" s="227" t="s">
        <v>8</v>
      </c>
      <c r="M353" s="77"/>
      <c r="N353" s="77"/>
      <c r="O353" s="77"/>
      <c r="P353" s="77"/>
    </row>
    <row r="354" spans="1:16" ht="29.1" customHeight="1">
      <c r="A354" s="1">
        <v>338</v>
      </c>
      <c r="B354" s="228" t="s">
        <v>2950</v>
      </c>
      <c r="C354" s="228">
        <v>10066714</v>
      </c>
      <c r="D354" s="228" t="s">
        <v>74</v>
      </c>
      <c r="E354" s="229" t="s">
        <v>2962</v>
      </c>
      <c r="F354" s="228" t="s">
        <v>695</v>
      </c>
      <c r="G354" s="265">
        <v>0.313</v>
      </c>
      <c r="H354" s="239">
        <v>29988</v>
      </c>
      <c r="I354" s="237">
        <v>9386.24</v>
      </c>
      <c r="J354" s="238">
        <f t="shared" si="10"/>
        <v>1877.25</v>
      </c>
      <c r="K354" s="238">
        <f t="shared" si="11"/>
        <v>11263.49</v>
      </c>
      <c r="L354" s="227" t="s">
        <v>8</v>
      </c>
      <c r="M354" s="77"/>
      <c r="N354" s="77"/>
      <c r="O354" s="77"/>
      <c r="P354" s="77"/>
    </row>
    <row r="355" spans="1:16" ht="29.1" customHeight="1">
      <c r="A355" s="1">
        <v>339</v>
      </c>
      <c r="B355" s="228" t="s">
        <v>2951</v>
      </c>
      <c r="C355" s="228">
        <v>10067621</v>
      </c>
      <c r="D355" s="228" t="s">
        <v>74</v>
      </c>
      <c r="E355" s="229" t="s">
        <v>2963</v>
      </c>
      <c r="F355" s="228" t="s">
        <v>695</v>
      </c>
      <c r="G355" s="265">
        <v>0.61199999999999999</v>
      </c>
      <c r="H355" s="239">
        <v>564467</v>
      </c>
      <c r="I355" s="237">
        <v>345453.8</v>
      </c>
      <c r="J355" s="238">
        <f t="shared" si="10"/>
        <v>69090.759999999995</v>
      </c>
      <c r="K355" s="238">
        <f t="shared" si="11"/>
        <v>414544.56</v>
      </c>
      <c r="L355" s="227" t="s">
        <v>8</v>
      </c>
    </row>
    <row r="356" spans="1:16" ht="29.1" customHeight="1">
      <c r="A356" s="1">
        <v>340</v>
      </c>
      <c r="B356" s="228" t="s">
        <v>2952</v>
      </c>
      <c r="C356" s="228">
        <v>10067661</v>
      </c>
      <c r="D356" s="228" t="s">
        <v>74</v>
      </c>
      <c r="E356" s="229" t="s">
        <v>2964</v>
      </c>
      <c r="F356" s="228" t="s">
        <v>695</v>
      </c>
      <c r="G356" s="265">
        <v>0.02</v>
      </c>
      <c r="H356" s="239">
        <v>188951</v>
      </c>
      <c r="I356" s="237">
        <v>3779.02</v>
      </c>
      <c r="J356" s="238">
        <f t="shared" si="10"/>
        <v>755.8</v>
      </c>
      <c r="K356" s="238">
        <f t="shared" si="11"/>
        <v>4534.82</v>
      </c>
      <c r="L356" s="227" t="s">
        <v>8</v>
      </c>
    </row>
    <row r="357" spans="1:16" ht="29.1" customHeight="1">
      <c r="A357" s="1">
        <v>341</v>
      </c>
      <c r="B357" s="228" t="s">
        <v>2953</v>
      </c>
      <c r="C357" s="228">
        <v>10067662</v>
      </c>
      <c r="D357" s="228" t="s">
        <v>74</v>
      </c>
      <c r="E357" s="229" t="s">
        <v>2965</v>
      </c>
      <c r="F357" s="228" t="s">
        <v>695</v>
      </c>
      <c r="G357" s="265">
        <v>0.08</v>
      </c>
      <c r="H357" s="239">
        <v>67174</v>
      </c>
      <c r="I357" s="237">
        <v>5373.92</v>
      </c>
      <c r="J357" s="238">
        <f t="shared" si="10"/>
        <v>1074.78</v>
      </c>
      <c r="K357" s="238">
        <f t="shared" si="11"/>
        <v>6448.7</v>
      </c>
      <c r="L357" s="227" t="s">
        <v>8</v>
      </c>
    </row>
    <row r="358" spans="1:16" ht="29.1" customHeight="1">
      <c r="A358" s="1">
        <v>342</v>
      </c>
      <c r="B358" s="228" t="s">
        <v>2954</v>
      </c>
      <c r="C358" s="228">
        <v>10089648</v>
      </c>
      <c r="D358" s="228" t="s">
        <v>74</v>
      </c>
      <c r="E358" s="229" t="s">
        <v>2966</v>
      </c>
      <c r="F358" s="228" t="s">
        <v>695</v>
      </c>
      <c r="G358" s="265">
        <v>0.03</v>
      </c>
      <c r="H358" s="239">
        <v>342571</v>
      </c>
      <c r="I358" s="237">
        <v>10277.129999999999</v>
      </c>
      <c r="J358" s="238">
        <v>2055.42</v>
      </c>
      <c r="K358" s="238">
        <f t="shared" si="11"/>
        <v>12332.55</v>
      </c>
      <c r="L358" s="227" t="s">
        <v>8</v>
      </c>
    </row>
    <row r="359" spans="1:16" ht="29.1" customHeight="1">
      <c r="A359" s="1">
        <v>343</v>
      </c>
      <c r="B359" s="228" t="s">
        <v>2955</v>
      </c>
      <c r="C359" s="228">
        <v>10089648</v>
      </c>
      <c r="D359" s="228" t="s">
        <v>74</v>
      </c>
      <c r="E359" s="229" t="s">
        <v>2966</v>
      </c>
      <c r="F359" s="228" t="s">
        <v>695</v>
      </c>
      <c r="G359" s="265">
        <v>0.03</v>
      </c>
      <c r="H359" s="239">
        <v>342571</v>
      </c>
      <c r="I359" s="237">
        <v>10277.129999999999</v>
      </c>
      <c r="J359" s="238">
        <f>ROUND(I359*0.2,2)</f>
        <v>2055.4299999999998</v>
      </c>
      <c r="K359" s="238">
        <f t="shared" si="11"/>
        <v>12332.56</v>
      </c>
      <c r="L359" s="227" t="s">
        <v>8</v>
      </c>
      <c r="M359" s="77"/>
      <c r="N359" s="77"/>
      <c r="O359" s="77"/>
      <c r="P359" s="77"/>
    </row>
    <row r="360" spans="1:16" ht="29.1" customHeight="1">
      <c r="A360" s="1">
        <v>344</v>
      </c>
      <c r="B360" s="228" t="s">
        <v>2956</v>
      </c>
      <c r="C360" s="228">
        <v>10089648</v>
      </c>
      <c r="D360" s="228" t="s">
        <v>74</v>
      </c>
      <c r="E360" s="229" t="s">
        <v>2966</v>
      </c>
      <c r="F360" s="228" t="s">
        <v>695</v>
      </c>
      <c r="G360" s="265">
        <v>7.0000000000000007E-2</v>
      </c>
      <c r="H360" s="239">
        <v>342571</v>
      </c>
      <c r="I360" s="237">
        <v>23979.97</v>
      </c>
      <c r="J360" s="238">
        <f>ROUND(I360*0.2,2)</f>
        <v>4795.99</v>
      </c>
      <c r="K360" s="238">
        <f t="shared" si="11"/>
        <v>28775.96</v>
      </c>
      <c r="L360" s="227" t="s">
        <v>8</v>
      </c>
    </row>
    <row r="361" spans="1:16" ht="29.1" customHeight="1">
      <c r="A361" s="1">
        <v>345</v>
      </c>
      <c r="B361" s="1" t="s">
        <v>2957</v>
      </c>
      <c r="C361" s="91">
        <v>10089648</v>
      </c>
      <c r="D361" s="92" t="s">
        <v>74</v>
      </c>
      <c r="E361" s="218" t="s">
        <v>2966</v>
      </c>
      <c r="F361" s="91" t="s">
        <v>695</v>
      </c>
      <c r="G361" s="267">
        <v>0.02</v>
      </c>
      <c r="H361" s="236">
        <v>342571</v>
      </c>
      <c r="I361" s="237">
        <v>6851.42</v>
      </c>
      <c r="J361" s="238">
        <f>ROUND(I361*0.2,2)</f>
        <v>1370.28</v>
      </c>
      <c r="K361" s="238">
        <f t="shared" si="11"/>
        <v>8221.7000000000007</v>
      </c>
      <c r="L361" s="1" t="s">
        <v>8</v>
      </c>
    </row>
    <row r="362" spans="1:16" ht="15.75">
      <c r="A362" s="96"/>
      <c r="B362" s="96"/>
      <c r="C362" s="96"/>
      <c r="D362" s="96"/>
      <c r="E362" s="97"/>
      <c r="F362" s="96"/>
      <c r="G362" s="96"/>
      <c r="H362" s="96"/>
      <c r="I362" s="98">
        <f>SUM(I20:I361)</f>
        <v>11741079.220000004</v>
      </c>
      <c r="J362" s="98">
        <f>SUM(J20:J361)</f>
        <v>2348215.84</v>
      </c>
      <c r="K362" s="98">
        <f>SUM(K20:K361)</f>
        <v>14089295.060000008</v>
      </c>
      <c r="L362" s="96"/>
    </row>
    <row r="363" spans="1:16" ht="3" customHeight="1"/>
    <row r="364" spans="1:16" hidden="1"/>
    <row r="365" spans="1:16" ht="18.75">
      <c r="A365" s="67" t="s">
        <v>34</v>
      </c>
      <c r="B365" s="220"/>
      <c r="C365" s="220"/>
      <c r="D365" s="127"/>
      <c r="E365" s="128"/>
      <c r="F365" s="128"/>
      <c r="G365" s="128"/>
      <c r="H365" s="129"/>
      <c r="I365" s="128"/>
      <c r="J365" s="67" t="s">
        <v>35</v>
      </c>
      <c r="K365" s="23"/>
    </row>
    <row r="366" spans="1:16" ht="18.75">
      <c r="A366" s="67" t="s">
        <v>36</v>
      </c>
      <c r="B366" s="67"/>
      <c r="C366" s="67"/>
      <c r="D366" s="127"/>
      <c r="E366" s="128"/>
      <c r="F366" s="128"/>
      <c r="G366" s="128"/>
      <c r="H366" s="129"/>
      <c r="I366" s="128"/>
      <c r="J366" s="204" t="s">
        <v>181</v>
      </c>
      <c r="K366" s="204"/>
    </row>
    <row r="367" spans="1:16" ht="18.75">
      <c r="A367" s="67" t="s">
        <v>37</v>
      </c>
      <c r="B367" s="67"/>
      <c r="C367" s="67"/>
      <c r="D367" s="127"/>
      <c r="E367" s="128"/>
      <c r="F367" s="128"/>
      <c r="G367" s="128"/>
      <c r="H367" s="129"/>
      <c r="I367" s="128"/>
      <c r="J367" s="204" t="s">
        <v>38</v>
      </c>
      <c r="K367" s="204"/>
    </row>
    <row r="368" spans="1:16" ht="18.75">
      <c r="A368" s="67" t="s">
        <v>39</v>
      </c>
      <c r="B368" s="23"/>
      <c r="C368" s="23"/>
      <c r="D368" s="127"/>
      <c r="E368" s="128"/>
      <c r="F368" s="128"/>
      <c r="G368" s="128"/>
      <c r="H368" s="129"/>
      <c r="I368" s="128"/>
      <c r="J368" s="118"/>
      <c r="K368" s="38"/>
    </row>
    <row r="369" spans="1:12" ht="3" customHeight="1">
      <c r="A369" s="23"/>
      <c r="B369" s="23"/>
      <c r="C369" s="23"/>
      <c r="D369" s="127"/>
      <c r="E369" s="128"/>
      <c r="F369" s="128"/>
      <c r="G369" s="128"/>
      <c r="H369" s="129"/>
      <c r="I369" s="128"/>
      <c r="J369" s="118"/>
      <c r="K369" s="23"/>
    </row>
    <row r="370" spans="1:12" ht="18.75">
      <c r="A370" s="67" t="s">
        <v>41</v>
      </c>
      <c r="B370" s="23"/>
      <c r="C370" s="23"/>
      <c r="D370" s="127"/>
      <c r="E370" s="128"/>
      <c r="F370" s="128"/>
      <c r="G370" s="128"/>
      <c r="H370" s="129"/>
      <c r="I370" s="128"/>
      <c r="J370" s="204" t="s">
        <v>182</v>
      </c>
      <c r="K370" s="204"/>
    </row>
    <row r="371" spans="1:12" ht="2.25" customHeight="1">
      <c r="A371" s="364"/>
      <c r="B371" s="364"/>
      <c r="C371" s="364"/>
      <c r="D371" s="127"/>
      <c r="E371" s="128"/>
      <c r="F371" s="128"/>
      <c r="G371" s="128"/>
      <c r="H371" s="129"/>
      <c r="I371" s="128"/>
      <c r="J371" s="118"/>
      <c r="K371" s="118"/>
    </row>
    <row r="372" spans="1:12" ht="18.75">
      <c r="A372" s="67" t="s">
        <v>40</v>
      </c>
      <c r="B372" s="67"/>
      <c r="C372" s="118"/>
      <c r="D372" s="127"/>
      <c r="E372" s="128"/>
      <c r="F372" s="128"/>
      <c r="G372" s="128"/>
      <c r="H372" s="129"/>
      <c r="I372" s="128"/>
      <c r="J372" s="67" t="s">
        <v>40</v>
      </c>
      <c r="K372" s="67"/>
    </row>
    <row r="373" spans="1:12" ht="18.75">
      <c r="A373" s="128"/>
      <c r="B373" s="128"/>
      <c r="C373" s="128"/>
      <c r="D373" s="127"/>
      <c r="E373" s="128"/>
      <c r="F373" s="128"/>
      <c r="G373" s="128"/>
      <c r="H373" s="129"/>
      <c r="I373" s="128"/>
      <c r="J373" s="128"/>
      <c r="K373" s="128"/>
      <c r="L373" s="128"/>
    </row>
  </sheetData>
  <customSheetViews>
    <customSheetView guid="{19774D5F-68EA-4399-BCA1-E2CE392B5002}" showPageBreaks="1" printArea="1" view="pageBreakPreview">
      <selection activeCell="K25" sqref="K25"/>
      <colBreaks count="1" manualBreakCount="1">
        <brk id="15" max="108" man="1"/>
      </colBreaks>
      <pageMargins left="0.70866141732283472" right="0.70866141732283472" top="0.74803149606299213" bottom="0.74803149606299213" header="0.31496062992125984" footer="0.31496062992125984"/>
      <pageSetup scale="62" orientation="landscape" r:id="rId1"/>
    </customSheetView>
    <customSheetView guid="{31AE1515-CC7D-4C1F-9174-673DDAC973ED}" showPageBreaks="1" printArea="1" view="pageBreakPreview">
      <selection activeCell="K25" sqref="K25"/>
      <colBreaks count="1" manualBreakCount="1">
        <brk id="15" max="108" man="1"/>
      </colBreaks>
      <pageMargins left="0.70866141732283472" right="0.70866141732283472" top="0.74803149606299213" bottom="0.74803149606299213" header="0.31496062992125984" footer="0.31496062992125984"/>
      <pageSetup scale="62" orientation="landscape" r:id="rId2"/>
    </customSheetView>
  </customSheetViews>
  <mergeCells count="6">
    <mergeCell ref="A371:C371"/>
    <mergeCell ref="A4:L4"/>
    <mergeCell ref="A5:L5"/>
    <mergeCell ref="A14:L14"/>
    <mergeCell ref="A8:I8"/>
    <mergeCell ref="A10:I10"/>
  </mergeCells>
  <pageMargins left="0.70866141732283472" right="0.51181102362204722" top="0.74803149606299213" bottom="0.74803149606299213" header="0.31496062992125984" footer="0.31496062992125984"/>
  <pageSetup paperSize="9" scale="79" fitToHeight="0" orientation="landscape" r:id="rId3"/>
  <colBreaks count="1" manualBreakCount="1">
    <brk id="12" max="31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  <pageSetUpPr fitToPage="1"/>
  </sheetPr>
  <dimension ref="A1:P111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3" customWidth="1"/>
    <col min="2" max="2" width="10.7109375" style="3" customWidth="1"/>
    <col min="3" max="3" width="12.140625" style="3" customWidth="1"/>
    <col min="4" max="4" width="8.140625" style="3" customWidth="1"/>
    <col min="5" max="5" width="27.5703125" style="5" customWidth="1"/>
    <col min="6" max="6" width="6.85546875" style="3" customWidth="1"/>
    <col min="7" max="7" width="9.5703125" style="3" customWidth="1"/>
    <col min="8" max="8" width="16.7109375" style="3" customWidth="1"/>
    <col min="9" max="9" width="16.7109375" style="11" customWidth="1"/>
    <col min="10" max="11" width="16.7109375" style="3" customWidth="1"/>
    <col min="12" max="12" width="20.5703125" style="3" customWidth="1"/>
    <col min="13" max="16384" width="9.140625" style="3"/>
  </cols>
  <sheetData>
    <row r="1" spans="1:12" ht="16.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47</v>
      </c>
      <c r="K1" s="25"/>
      <c r="L1" s="24"/>
    </row>
    <row r="2" spans="1:12" ht="16.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25"/>
      <c r="L3" s="20"/>
    </row>
    <row r="4" spans="1:12" ht="15.75" customHeight="1">
      <c r="A4" s="365" t="s">
        <v>19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1.25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18" t="s">
        <v>177</v>
      </c>
      <c r="B7" s="115"/>
      <c r="C7" s="115"/>
      <c r="D7" s="115"/>
      <c r="E7" s="115"/>
      <c r="F7" s="115"/>
      <c r="G7" s="115"/>
      <c r="H7" s="115"/>
      <c r="I7" s="116"/>
      <c r="J7" s="20"/>
      <c r="K7" s="20"/>
      <c r="L7" s="20"/>
    </row>
    <row r="8" spans="1:12" ht="15.75">
      <c r="A8" s="367" t="s">
        <v>178</v>
      </c>
      <c r="B8" s="367"/>
      <c r="C8" s="367"/>
      <c r="D8" s="367"/>
      <c r="E8" s="367"/>
      <c r="F8" s="367"/>
      <c r="G8" s="367"/>
      <c r="H8" s="367"/>
      <c r="I8" s="367"/>
      <c r="J8" s="20"/>
      <c r="K8" s="20"/>
      <c r="L8" s="20"/>
    </row>
    <row r="9" spans="1:12" ht="15.75">
      <c r="A9" s="18" t="s">
        <v>179</v>
      </c>
      <c r="B9" s="18"/>
      <c r="C9" s="18"/>
      <c r="D9" s="18"/>
      <c r="E9" s="18"/>
      <c r="F9" s="18"/>
      <c r="G9" s="18"/>
      <c r="H9" s="18"/>
      <c r="I9" s="116"/>
      <c r="J9" s="20"/>
      <c r="K9" s="20"/>
      <c r="L9" s="20"/>
    </row>
    <row r="10" spans="1:12" ht="15.75">
      <c r="A10" s="367" t="s">
        <v>180</v>
      </c>
      <c r="B10" s="367"/>
      <c r="C10" s="367"/>
      <c r="D10" s="367"/>
      <c r="E10" s="367"/>
      <c r="F10" s="367"/>
      <c r="G10" s="367"/>
      <c r="H10" s="367"/>
      <c r="I10" s="367"/>
      <c r="J10" s="20"/>
      <c r="K10" s="20"/>
      <c r="L10" s="20"/>
    </row>
    <row r="11" spans="1:12" ht="15.7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29"/>
      <c r="L11" s="20"/>
    </row>
    <row r="12" spans="1:12" ht="15.75">
      <c r="A12" s="7" t="s">
        <v>30</v>
      </c>
      <c r="B12" s="88"/>
      <c r="C12" s="88"/>
      <c r="D12" s="88"/>
      <c r="E12" s="88"/>
      <c r="F12" s="88"/>
      <c r="G12" s="88"/>
      <c r="H12" s="88"/>
      <c r="I12" s="88"/>
      <c r="J12" s="88"/>
      <c r="K12" s="29"/>
      <c r="L12" s="20"/>
    </row>
    <row r="13" spans="1:12" ht="15.75">
      <c r="A13" s="7" t="s">
        <v>31</v>
      </c>
      <c r="B13" s="88"/>
      <c r="C13" s="88"/>
      <c r="D13" s="88"/>
      <c r="E13" s="88"/>
      <c r="F13" s="88"/>
      <c r="G13" s="88"/>
      <c r="H13" s="88"/>
      <c r="I13" s="88"/>
      <c r="J13" s="88"/>
      <c r="K13" s="30"/>
      <c r="L13" s="7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8.25" customHeight="1">
      <c r="A16" s="16"/>
      <c r="B16" s="16"/>
      <c r="C16" s="16"/>
      <c r="D16" s="16"/>
      <c r="E16" s="17"/>
      <c r="F16" s="16"/>
      <c r="G16" s="18"/>
      <c r="H16" s="21"/>
      <c r="I16" s="19"/>
      <c r="J16" s="21"/>
      <c r="K16" s="16"/>
      <c r="L16" s="16"/>
    </row>
    <row r="17" spans="1:16" ht="7.5" customHeight="1">
      <c r="A17" s="7"/>
      <c r="B17" s="7"/>
      <c r="C17" s="7"/>
      <c r="D17" s="7"/>
      <c r="E17" s="88"/>
      <c r="F17" s="7"/>
      <c r="G17" s="7"/>
      <c r="H17" s="8"/>
      <c r="I17" s="13"/>
      <c r="J17" s="9"/>
      <c r="K17" s="9"/>
      <c r="L17" s="7"/>
    </row>
    <row r="18" spans="1:16" ht="63">
      <c r="A18" s="10" t="s">
        <v>0</v>
      </c>
      <c r="B18" s="14" t="s">
        <v>9</v>
      </c>
      <c r="C18" s="14" t="s">
        <v>10</v>
      </c>
      <c r="D18" s="14" t="s">
        <v>11</v>
      </c>
      <c r="E18" s="14" t="s">
        <v>1</v>
      </c>
      <c r="F18" s="14" t="s">
        <v>12</v>
      </c>
      <c r="G18" s="14" t="s">
        <v>2</v>
      </c>
      <c r="H18" s="2" t="s">
        <v>7</v>
      </c>
      <c r="I18" s="2" t="s">
        <v>186</v>
      </c>
      <c r="J18" s="2" t="s">
        <v>696</v>
      </c>
      <c r="K18" s="2" t="s">
        <v>185</v>
      </c>
      <c r="L18" s="10" t="s">
        <v>3</v>
      </c>
    </row>
    <row r="19" spans="1:16">
      <c r="A19" s="102">
        <v>1</v>
      </c>
      <c r="B19" s="102">
        <v>2</v>
      </c>
      <c r="C19" s="102">
        <v>3</v>
      </c>
      <c r="D19" s="102">
        <v>4</v>
      </c>
      <c r="E19" s="102">
        <v>5</v>
      </c>
      <c r="F19" s="102">
        <v>6</v>
      </c>
      <c r="G19" s="102">
        <v>7</v>
      </c>
      <c r="H19" s="102">
        <v>8</v>
      </c>
      <c r="I19" s="102">
        <v>9</v>
      </c>
      <c r="J19" s="102">
        <v>10</v>
      </c>
      <c r="K19" s="102">
        <v>11</v>
      </c>
      <c r="L19" s="102">
        <v>12</v>
      </c>
    </row>
    <row r="20" spans="1:16" s="6" customFormat="1" ht="30" customHeight="1">
      <c r="A20" s="1">
        <v>1</v>
      </c>
      <c r="B20" s="221" t="s">
        <v>2967</v>
      </c>
      <c r="C20" s="221">
        <v>10011239</v>
      </c>
      <c r="D20" s="222" t="s">
        <v>74</v>
      </c>
      <c r="E20" s="223" t="s">
        <v>2968</v>
      </c>
      <c r="F20" s="221" t="s">
        <v>695</v>
      </c>
      <c r="G20" s="266">
        <v>1.3879999999999999</v>
      </c>
      <c r="H20" s="239">
        <v>56169</v>
      </c>
      <c r="I20" s="238">
        <f>ROUND(H20*G20,2)</f>
        <v>77962.570000000007</v>
      </c>
      <c r="J20" s="238">
        <f>ROUND(I20*0.2,2)</f>
        <v>15592.51</v>
      </c>
      <c r="K20" s="238">
        <f>J20+I20</f>
        <v>93555.08</v>
      </c>
      <c r="L20" s="227" t="s">
        <v>8</v>
      </c>
      <c r="M20" s="77"/>
      <c r="N20" s="77"/>
      <c r="O20" s="77"/>
      <c r="P20" s="77"/>
    </row>
    <row r="21" spans="1:16" s="6" customFormat="1" ht="30" customHeight="1">
      <c r="A21" s="1">
        <v>2</v>
      </c>
      <c r="B21" s="228" t="s">
        <v>2969</v>
      </c>
      <c r="C21" s="228">
        <v>10012521</v>
      </c>
      <c r="D21" s="228" t="s">
        <v>74</v>
      </c>
      <c r="E21" s="229" t="s">
        <v>2972</v>
      </c>
      <c r="F21" s="228" t="s">
        <v>695</v>
      </c>
      <c r="G21" s="265">
        <v>0.19800000000000001</v>
      </c>
      <c r="H21" s="239">
        <v>126846</v>
      </c>
      <c r="I21" s="238">
        <f t="shared" ref="I21:I84" si="0">ROUND(H21*G21,2)</f>
        <v>25115.51</v>
      </c>
      <c r="J21" s="238">
        <f t="shared" ref="J21:J84" si="1">ROUND(I21*0.2,2)</f>
        <v>5023.1000000000004</v>
      </c>
      <c r="K21" s="238">
        <f t="shared" ref="K21:K84" si="2">J21+I21</f>
        <v>30138.61</v>
      </c>
      <c r="L21" s="227" t="s">
        <v>8</v>
      </c>
    </row>
    <row r="22" spans="1:16" s="6" customFormat="1" ht="30" customHeight="1">
      <c r="A22" s="1">
        <v>3</v>
      </c>
      <c r="B22" s="228" t="s">
        <v>2970</v>
      </c>
      <c r="C22" s="228">
        <v>10012540</v>
      </c>
      <c r="D22" s="228" t="s">
        <v>74</v>
      </c>
      <c r="E22" s="229" t="s">
        <v>2973</v>
      </c>
      <c r="F22" s="228" t="s">
        <v>695</v>
      </c>
      <c r="G22" s="265">
        <v>0.5</v>
      </c>
      <c r="H22" s="239">
        <v>31594</v>
      </c>
      <c r="I22" s="238">
        <f t="shared" si="0"/>
        <v>15797</v>
      </c>
      <c r="J22" s="238">
        <f t="shared" si="1"/>
        <v>3159.4</v>
      </c>
      <c r="K22" s="238">
        <f t="shared" si="2"/>
        <v>18956.400000000001</v>
      </c>
      <c r="L22" s="227" t="s">
        <v>8</v>
      </c>
      <c r="M22" s="77"/>
      <c r="N22" s="77"/>
      <c r="O22" s="77"/>
      <c r="P22" s="77"/>
    </row>
    <row r="23" spans="1:16" s="6" customFormat="1" ht="30" customHeight="1">
      <c r="A23" s="1">
        <v>4</v>
      </c>
      <c r="B23" s="228" t="s">
        <v>2971</v>
      </c>
      <c r="C23" s="228">
        <v>10012674</v>
      </c>
      <c r="D23" s="228" t="s">
        <v>74</v>
      </c>
      <c r="E23" s="229" t="s">
        <v>2974</v>
      </c>
      <c r="F23" s="228" t="s">
        <v>695</v>
      </c>
      <c r="G23" s="265">
        <v>6.202</v>
      </c>
      <c r="H23" s="239">
        <v>66007</v>
      </c>
      <c r="I23" s="238">
        <f t="shared" si="0"/>
        <v>409375.41</v>
      </c>
      <c r="J23" s="238">
        <f t="shared" si="1"/>
        <v>81875.08</v>
      </c>
      <c r="K23" s="238">
        <f t="shared" si="2"/>
        <v>491250.49</v>
      </c>
      <c r="L23" s="227" t="s">
        <v>8</v>
      </c>
    </row>
    <row r="24" spans="1:16" s="6" customFormat="1" ht="30" customHeight="1">
      <c r="A24" s="1">
        <v>5</v>
      </c>
      <c r="B24" s="228" t="s">
        <v>2975</v>
      </c>
      <c r="C24" s="228">
        <v>10011331</v>
      </c>
      <c r="D24" s="228" t="s">
        <v>74</v>
      </c>
      <c r="E24" s="229" t="s">
        <v>2979</v>
      </c>
      <c r="F24" s="228" t="s">
        <v>695</v>
      </c>
      <c r="G24" s="265">
        <v>0.81499999999999995</v>
      </c>
      <c r="H24" s="239">
        <v>15209</v>
      </c>
      <c r="I24" s="238">
        <f t="shared" si="0"/>
        <v>12395.34</v>
      </c>
      <c r="J24" s="238">
        <f t="shared" si="1"/>
        <v>2479.0700000000002</v>
      </c>
      <c r="K24" s="238">
        <f t="shared" si="2"/>
        <v>14874.41</v>
      </c>
      <c r="L24" s="227" t="s">
        <v>8</v>
      </c>
      <c r="M24" s="77"/>
      <c r="N24" s="77"/>
      <c r="O24" s="77"/>
      <c r="P24" s="77"/>
    </row>
    <row r="25" spans="1:16" s="6" customFormat="1" ht="30" customHeight="1">
      <c r="A25" s="1">
        <v>6</v>
      </c>
      <c r="B25" s="228" t="s">
        <v>2976</v>
      </c>
      <c r="C25" s="228">
        <v>10011384</v>
      </c>
      <c r="D25" s="228" t="s">
        <v>74</v>
      </c>
      <c r="E25" s="229" t="s">
        <v>2980</v>
      </c>
      <c r="F25" s="228" t="s">
        <v>695</v>
      </c>
      <c r="G25" s="265">
        <v>0.41499999999999998</v>
      </c>
      <c r="H25" s="239">
        <v>104809</v>
      </c>
      <c r="I25" s="238">
        <f t="shared" si="0"/>
        <v>43495.74</v>
      </c>
      <c r="J25" s="238">
        <f t="shared" si="1"/>
        <v>8699.15</v>
      </c>
      <c r="K25" s="238">
        <f t="shared" si="2"/>
        <v>52194.89</v>
      </c>
      <c r="L25" s="227" t="s">
        <v>8</v>
      </c>
    </row>
    <row r="26" spans="1:16" s="6" customFormat="1" ht="30" customHeight="1">
      <c r="A26" s="1">
        <v>7</v>
      </c>
      <c r="B26" s="228" t="s">
        <v>2977</v>
      </c>
      <c r="C26" s="228">
        <v>10011399</v>
      </c>
      <c r="D26" s="228" t="s">
        <v>74</v>
      </c>
      <c r="E26" s="229" t="s">
        <v>2981</v>
      </c>
      <c r="F26" s="228" t="s">
        <v>695</v>
      </c>
      <c r="G26" s="265">
        <v>0.23</v>
      </c>
      <c r="H26" s="239">
        <v>20454</v>
      </c>
      <c r="I26" s="238">
        <f t="shared" si="0"/>
        <v>4704.42</v>
      </c>
      <c r="J26" s="238">
        <f t="shared" si="1"/>
        <v>940.88</v>
      </c>
      <c r="K26" s="238">
        <f t="shared" si="2"/>
        <v>5645.3</v>
      </c>
      <c r="L26" s="227" t="s">
        <v>8</v>
      </c>
      <c r="M26" s="77"/>
      <c r="N26" s="77"/>
      <c r="O26" s="77"/>
      <c r="P26" s="77"/>
    </row>
    <row r="27" spans="1:16" s="6" customFormat="1" ht="30" customHeight="1">
      <c r="A27" s="1">
        <v>8</v>
      </c>
      <c r="B27" s="228" t="s">
        <v>2978</v>
      </c>
      <c r="C27" s="228">
        <v>10018085</v>
      </c>
      <c r="D27" s="228" t="s">
        <v>74</v>
      </c>
      <c r="E27" s="229" t="s">
        <v>129</v>
      </c>
      <c r="F27" s="228" t="s">
        <v>695</v>
      </c>
      <c r="G27" s="265">
        <v>1.4970000000000001</v>
      </c>
      <c r="H27" s="239">
        <v>42086</v>
      </c>
      <c r="I27" s="238">
        <f t="shared" si="0"/>
        <v>63002.74</v>
      </c>
      <c r="J27" s="238">
        <f t="shared" si="1"/>
        <v>12600.55</v>
      </c>
      <c r="K27" s="238">
        <f t="shared" si="2"/>
        <v>75603.289999999994</v>
      </c>
      <c r="L27" s="227" t="s">
        <v>8</v>
      </c>
    </row>
    <row r="28" spans="1:16" s="6" customFormat="1" ht="30" customHeight="1">
      <c r="A28" s="1">
        <v>9</v>
      </c>
      <c r="B28" s="228" t="s">
        <v>2982</v>
      </c>
      <c r="C28" s="228">
        <v>10011274</v>
      </c>
      <c r="D28" s="228" t="s">
        <v>74</v>
      </c>
      <c r="E28" s="229" t="s">
        <v>98</v>
      </c>
      <c r="F28" s="228" t="s">
        <v>695</v>
      </c>
      <c r="G28" s="265">
        <v>0.93700000000000006</v>
      </c>
      <c r="H28" s="239">
        <v>9000</v>
      </c>
      <c r="I28" s="238">
        <f t="shared" si="0"/>
        <v>8433</v>
      </c>
      <c r="J28" s="238">
        <f t="shared" si="1"/>
        <v>1686.6</v>
      </c>
      <c r="K28" s="238">
        <f t="shared" si="2"/>
        <v>10119.6</v>
      </c>
      <c r="L28" s="227" t="s">
        <v>8</v>
      </c>
    </row>
    <row r="29" spans="1:16" s="6" customFormat="1" ht="30" customHeight="1">
      <c r="A29" s="1">
        <v>10</v>
      </c>
      <c r="B29" s="228" t="s">
        <v>2983</v>
      </c>
      <c r="C29" s="228">
        <v>10012560</v>
      </c>
      <c r="D29" s="228" t="s">
        <v>74</v>
      </c>
      <c r="E29" s="229" t="s">
        <v>2985</v>
      </c>
      <c r="F29" s="228" t="s">
        <v>695</v>
      </c>
      <c r="G29" s="265">
        <v>1.724</v>
      </c>
      <c r="H29" s="239">
        <v>15921</v>
      </c>
      <c r="I29" s="238">
        <f t="shared" si="0"/>
        <v>27447.8</v>
      </c>
      <c r="J29" s="238">
        <f t="shared" si="1"/>
        <v>5489.56</v>
      </c>
      <c r="K29" s="238">
        <f t="shared" si="2"/>
        <v>32937.360000000001</v>
      </c>
      <c r="L29" s="227" t="s">
        <v>8</v>
      </c>
      <c r="M29" s="77"/>
      <c r="N29" s="77"/>
      <c r="O29" s="77"/>
      <c r="P29" s="77"/>
    </row>
    <row r="30" spans="1:16" s="6" customFormat="1" ht="30" customHeight="1">
      <c r="A30" s="1">
        <v>11</v>
      </c>
      <c r="B30" s="228" t="s">
        <v>2984</v>
      </c>
      <c r="C30" s="228">
        <v>10012566</v>
      </c>
      <c r="D30" s="228" t="s">
        <v>74</v>
      </c>
      <c r="E30" s="229" t="s">
        <v>92</v>
      </c>
      <c r="F30" s="228" t="s">
        <v>695</v>
      </c>
      <c r="G30" s="265">
        <v>0.61499999999999999</v>
      </c>
      <c r="H30" s="239">
        <v>57636</v>
      </c>
      <c r="I30" s="238">
        <f t="shared" si="0"/>
        <v>35446.14</v>
      </c>
      <c r="J30" s="238">
        <f t="shared" si="1"/>
        <v>7089.23</v>
      </c>
      <c r="K30" s="238">
        <f t="shared" si="2"/>
        <v>42535.369999999995</v>
      </c>
      <c r="L30" s="227" t="s">
        <v>8</v>
      </c>
      <c r="M30" s="77"/>
      <c r="N30" s="77"/>
      <c r="O30" s="77"/>
      <c r="P30" s="77"/>
    </row>
    <row r="31" spans="1:16" s="6" customFormat="1" ht="30" customHeight="1">
      <c r="A31" s="1">
        <v>12</v>
      </c>
      <c r="B31" s="228" t="s">
        <v>2986</v>
      </c>
      <c r="C31" s="228">
        <v>10012581</v>
      </c>
      <c r="D31" s="228" t="s">
        <v>74</v>
      </c>
      <c r="E31" s="229" t="s">
        <v>93</v>
      </c>
      <c r="F31" s="228" t="s">
        <v>695</v>
      </c>
      <c r="G31" s="265">
        <v>0.6</v>
      </c>
      <c r="H31" s="239">
        <v>58830</v>
      </c>
      <c r="I31" s="238">
        <f t="shared" si="0"/>
        <v>35298</v>
      </c>
      <c r="J31" s="238">
        <f t="shared" si="1"/>
        <v>7059.6</v>
      </c>
      <c r="K31" s="238">
        <f t="shared" si="2"/>
        <v>42357.599999999999</v>
      </c>
      <c r="L31" s="227" t="s">
        <v>8</v>
      </c>
    </row>
    <row r="32" spans="1:16" s="6" customFormat="1" ht="30" customHeight="1">
      <c r="A32" s="1">
        <v>13</v>
      </c>
      <c r="B32" s="228" t="s">
        <v>2987</v>
      </c>
      <c r="C32" s="228">
        <v>10012661</v>
      </c>
      <c r="D32" s="228" t="s">
        <v>74</v>
      </c>
      <c r="E32" s="229" t="s">
        <v>2996</v>
      </c>
      <c r="F32" s="228" t="s">
        <v>695</v>
      </c>
      <c r="G32" s="265">
        <v>0.84699999999999998</v>
      </c>
      <c r="H32" s="239">
        <v>23757</v>
      </c>
      <c r="I32" s="238">
        <f t="shared" si="0"/>
        <v>20122.18</v>
      </c>
      <c r="J32" s="238">
        <f t="shared" si="1"/>
        <v>4024.44</v>
      </c>
      <c r="K32" s="238">
        <f t="shared" si="2"/>
        <v>24146.62</v>
      </c>
      <c r="L32" s="227" t="s">
        <v>8</v>
      </c>
    </row>
    <row r="33" spans="1:16" s="6" customFormat="1" ht="30" customHeight="1">
      <c r="A33" s="1">
        <v>14</v>
      </c>
      <c r="B33" s="228" t="s">
        <v>2988</v>
      </c>
      <c r="C33" s="228">
        <v>10012678</v>
      </c>
      <c r="D33" s="228" t="s">
        <v>74</v>
      </c>
      <c r="E33" s="229" t="s">
        <v>2997</v>
      </c>
      <c r="F33" s="228" t="s">
        <v>695</v>
      </c>
      <c r="G33" s="265">
        <v>3.8149999999999999</v>
      </c>
      <c r="H33" s="239">
        <v>13589</v>
      </c>
      <c r="I33" s="238">
        <f t="shared" si="0"/>
        <v>51842.04</v>
      </c>
      <c r="J33" s="238">
        <f t="shared" si="1"/>
        <v>10368.41</v>
      </c>
      <c r="K33" s="238">
        <f t="shared" si="2"/>
        <v>62210.45</v>
      </c>
      <c r="L33" s="227" t="s">
        <v>8</v>
      </c>
    </row>
    <row r="34" spans="1:16" s="6" customFormat="1" ht="30" customHeight="1">
      <c r="A34" s="1">
        <v>15</v>
      </c>
      <c r="B34" s="228" t="s">
        <v>2989</v>
      </c>
      <c r="C34" s="228">
        <v>10013110</v>
      </c>
      <c r="D34" s="228" t="s">
        <v>74</v>
      </c>
      <c r="E34" s="229" t="s">
        <v>2998</v>
      </c>
      <c r="F34" s="228" t="s">
        <v>57</v>
      </c>
      <c r="G34" s="265">
        <v>3</v>
      </c>
      <c r="H34" s="239">
        <v>3622</v>
      </c>
      <c r="I34" s="238">
        <f t="shared" si="0"/>
        <v>10866</v>
      </c>
      <c r="J34" s="238">
        <f t="shared" si="1"/>
        <v>2173.1999999999998</v>
      </c>
      <c r="K34" s="238">
        <f t="shared" si="2"/>
        <v>13039.2</v>
      </c>
      <c r="L34" s="227" t="s">
        <v>8</v>
      </c>
      <c r="M34" s="77"/>
      <c r="N34" s="77"/>
      <c r="O34" s="77"/>
      <c r="P34" s="77"/>
    </row>
    <row r="35" spans="1:16" s="6" customFormat="1" ht="30" customHeight="1">
      <c r="A35" s="1">
        <v>16</v>
      </c>
      <c r="B35" s="228" t="s">
        <v>2990</v>
      </c>
      <c r="C35" s="228">
        <v>10013114</v>
      </c>
      <c r="D35" s="228" t="s">
        <v>74</v>
      </c>
      <c r="E35" s="229" t="s">
        <v>2999</v>
      </c>
      <c r="F35" s="228" t="s">
        <v>57</v>
      </c>
      <c r="G35" s="265">
        <v>4</v>
      </c>
      <c r="H35" s="239">
        <v>2316</v>
      </c>
      <c r="I35" s="238">
        <f t="shared" si="0"/>
        <v>9264</v>
      </c>
      <c r="J35" s="238">
        <f t="shared" si="1"/>
        <v>1852.8</v>
      </c>
      <c r="K35" s="238">
        <f t="shared" si="2"/>
        <v>11116.8</v>
      </c>
      <c r="L35" s="227" t="s">
        <v>8</v>
      </c>
    </row>
    <row r="36" spans="1:16" s="6" customFormat="1" ht="30" customHeight="1">
      <c r="A36" s="1">
        <v>17</v>
      </c>
      <c r="B36" s="228" t="s">
        <v>2991</v>
      </c>
      <c r="C36" s="228">
        <v>10013330</v>
      </c>
      <c r="D36" s="228" t="s">
        <v>74</v>
      </c>
      <c r="E36" s="229" t="s">
        <v>3000</v>
      </c>
      <c r="F36" s="228" t="s">
        <v>695</v>
      </c>
      <c r="G36" s="265">
        <v>1.0900000000000001</v>
      </c>
      <c r="H36" s="239">
        <v>14737</v>
      </c>
      <c r="I36" s="238">
        <f t="shared" si="0"/>
        <v>16063.33</v>
      </c>
      <c r="J36" s="238">
        <f t="shared" si="1"/>
        <v>3212.67</v>
      </c>
      <c r="K36" s="238">
        <f t="shared" si="2"/>
        <v>19276</v>
      </c>
      <c r="L36" s="227" t="s">
        <v>8</v>
      </c>
      <c r="M36" s="77"/>
      <c r="N36" s="77"/>
      <c r="O36" s="77"/>
      <c r="P36" s="77"/>
    </row>
    <row r="37" spans="1:16" s="6" customFormat="1" ht="30" customHeight="1">
      <c r="A37" s="1">
        <v>18</v>
      </c>
      <c r="B37" s="228" t="s">
        <v>2992</v>
      </c>
      <c r="C37" s="228">
        <v>10013336</v>
      </c>
      <c r="D37" s="228" t="s">
        <v>74</v>
      </c>
      <c r="E37" s="229" t="s">
        <v>3001</v>
      </c>
      <c r="F37" s="228" t="s">
        <v>695</v>
      </c>
      <c r="G37" s="265">
        <v>3.22</v>
      </c>
      <c r="H37" s="239">
        <v>22591</v>
      </c>
      <c r="I37" s="238">
        <f t="shared" si="0"/>
        <v>72743.02</v>
      </c>
      <c r="J37" s="238">
        <f t="shared" si="1"/>
        <v>14548.6</v>
      </c>
      <c r="K37" s="238">
        <f t="shared" si="2"/>
        <v>87291.62000000001</v>
      </c>
      <c r="L37" s="227" t="s">
        <v>8</v>
      </c>
    </row>
    <row r="38" spans="1:16" s="6" customFormat="1" ht="30" customHeight="1">
      <c r="A38" s="1">
        <v>19</v>
      </c>
      <c r="B38" s="228" t="s">
        <v>2993</v>
      </c>
      <c r="C38" s="228">
        <v>10013631</v>
      </c>
      <c r="D38" s="228" t="s">
        <v>74</v>
      </c>
      <c r="E38" s="229" t="s">
        <v>3002</v>
      </c>
      <c r="F38" s="228" t="s">
        <v>695</v>
      </c>
      <c r="G38" s="265">
        <v>0.06</v>
      </c>
      <c r="H38" s="239">
        <v>64826</v>
      </c>
      <c r="I38" s="238">
        <f t="shared" si="0"/>
        <v>3889.56</v>
      </c>
      <c r="J38" s="238">
        <f t="shared" si="1"/>
        <v>777.91</v>
      </c>
      <c r="K38" s="238">
        <f t="shared" si="2"/>
        <v>4667.47</v>
      </c>
      <c r="L38" s="227" t="s">
        <v>8</v>
      </c>
      <c r="M38" s="77"/>
      <c r="N38" s="77"/>
      <c r="O38" s="77"/>
      <c r="P38" s="77"/>
    </row>
    <row r="39" spans="1:16" s="6" customFormat="1" ht="30" customHeight="1">
      <c r="A39" s="1">
        <v>20</v>
      </c>
      <c r="B39" s="228" t="s">
        <v>2994</v>
      </c>
      <c r="C39" s="228">
        <v>10013673</v>
      </c>
      <c r="D39" s="228" t="s">
        <v>74</v>
      </c>
      <c r="E39" s="229" t="s">
        <v>3003</v>
      </c>
      <c r="F39" s="228" t="s">
        <v>695</v>
      </c>
      <c r="G39" s="265">
        <v>1.08</v>
      </c>
      <c r="H39" s="239">
        <v>8890</v>
      </c>
      <c r="I39" s="238">
        <f t="shared" si="0"/>
        <v>9601.2000000000007</v>
      </c>
      <c r="J39" s="238">
        <f t="shared" si="1"/>
        <v>1920.24</v>
      </c>
      <c r="K39" s="238">
        <f t="shared" si="2"/>
        <v>11521.44</v>
      </c>
      <c r="L39" s="227" t="s">
        <v>8</v>
      </c>
    </row>
    <row r="40" spans="1:16" s="6" customFormat="1" ht="30" customHeight="1">
      <c r="A40" s="1">
        <v>21</v>
      </c>
      <c r="B40" s="228" t="s">
        <v>2995</v>
      </c>
      <c r="C40" s="228">
        <v>10013676</v>
      </c>
      <c r="D40" s="228" t="s">
        <v>74</v>
      </c>
      <c r="E40" s="229" t="s">
        <v>3004</v>
      </c>
      <c r="F40" s="228" t="s">
        <v>695</v>
      </c>
      <c r="G40" s="265">
        <v>0.45100000000000001</v>
      </c>
      <c r="H40" s="239">
        <v>47668</v>
      </c>
      <c r="I40" s="238">
        <f t="shared" si="0"/>
        <v>21498.27</v>
      </c>
      <c r="J40" s="238">
        <f t="shared" si="1"/>
        <v>4299.6499999999996</v>
      </c>
      <c r="K40" s="238">
        <f t="shared" si="2"/>
        <v>25797.919999999998</v>
      </c>
      <c r="L40" s="227" t="s">
        <v>8</v>
      </c>
      <c r="M40" s="77"/>
      <c r="N40" s="77"/>
      <c r="O40" s="77"/>
      <c r="P40" s="77"/>
    </row>
    <row r="41" spans="1:16" s="6" customFormat="1" ht="30" customHeight="1">
      <c r="A41" s="1">
        <v>22</v>
      </c>
      <c r="B41" s="228" t="s">
        <v>3005</v>
      </c>
      <c r="C41" s="228">
        <v>10011139</v>
      </c>
      <c r="D41" s="228" t="s">
        <v>74</v>
      </c>
      <c r="E41" s="229" t="s">
        <v>3007</v>
      </c>
      <c r="F41" s="228" t="s">
        <v>2811</v>
      </c>
      <c r="G41" s="265">
        <v>300</v>
      </c>
      <c r="H41" s="239">
        <v>248</v>
      </c>
      <c r="I41" s="238">
        <f t="shared" si="0"/>
        <v>74400</v>
      </c>
      <c r="J41" s="238">
        <f t="shared" si="1"/>
        <v>14880</v>
      </c>
      <c r="K41" s="238">
        <f t="shared" si="2"/>
        <v>89280</v>
      </c>
      <c r="L41" s="227" t="s">
        <v>8</v>
      </c>
    </row>
    <row r="42" spans="1:16" s="6" customFormat="1" ht="30" customHeight="1">
      <c r="A42" s="1">
        <v>23</v>
      </c>
      <c r="B42" s="228" t="s">
        <v>3006</v>
      </c>
      <c r="C42" s="228">
        <v>10011217</v>
      </c>
      <c r="D42" s="228" t="s">
        <v>74</v>
      </c>
      <c r="E42" s="229" t="s">
        <v>3008</v>
      </c>
      <c r="F42" s="228" t="s">
        <v>695</v>
      </c>
      <c r="G42" s="265">
        <v>0.23499999999999999</v>
      </c>
      <c r="H42" s="239">
        <v>7506</v>
      </c>
      <c r="I42" s="238">
        <f t="shared" si="0"/>
        <v>1763.91</v>
      </c>
      <c r="J42" s="238">
        <f t="shared" si="1"/>
        <v>352.78</v>
      </c>
      <c r="K42" s="238">
        <f t="shared" si="2"/>
        <v>2116.69</v>
      </c>
      <c r="L42" s="227" t="s">
        <v>8</v>
      </c>
      <c r="M42" s="77"/>
      <c r="N42" s="77"/>
      <c r="O42" s="77"/>
      <c r="P42" s="77"/>
    </row>
    <row r="43" spans="1:16" s="6" customFormat="1" ht="30" customHeight="1">
      <c r="A43" s="1">
        <v>24</v>
      </c>
      <c r="B43" s="228" t="s">
        <v>3009</v>
      </c>
      <c r="C43" s="228">
        <v>10011254</v>
      </c>
      <c r="D43" s="228" t="s">
        <v>74</v>
      </c>
      <c r="E43" s="229" t="s">
        <v>3013</v>
      </c>
      <c r="F43" s="228" t="s">
        <v>695</v>
      </c>
      <c r="G43" s="265">
        <v>0.54</v>
      </c>
      <c r="H43" s="239">
        <v>152459</v>
      </c>
      <c r="I43" s="238">
        <f t="shared" si="0"/>
        <v>82327.86</v>
      </c>
      <c r="J43" s="238">
        <f t="shared" si="1"/>
        <v>16465.57</v>
      </c>
      <c r="K43" s="238">
        <f t="shared" si="2"/>
        <v>98793.43</v>
      </c>
      <c r="L43" s="227" t="s">
        <v>8</v>
      </c>
    </row>
    <row r="44" spans="1:16" s="6" customFormat="1" ht="30" customHeight="1">
      <c r="A44" s="1">
        <v>25</v>
      </c>
      <c r="B44" s="228" t="s">
        <v>3010</v>
      </c>
      <c r="C44" s="228">
        <v>10011254</v>
      </c>
      <c r="D44" s="228" t="s">
        <v>74</v>
      </c>
      <c r="E44" s="229" t="s">
        <v>3013</v>
      </c>
      <c r="F44" s="228" t="s">
        <v>695</v>
      </c>
      <c r="G44" s="265">
        <v>0.06</v>
      </c>
      <c r="H44" s="239">
        <v>152459</v>
      </c>
      <c r="I44" s="238">
        <f t="shared" si="0"/>
        <v>9147.5400000000009</v>
      </c>
      <c r="J44" s="238">
        <f t="shared" si="1"/>
        <v>1829.51</v>
      </c>
      <c r="K44" s="238">
        <f t="shared" si="2"/>
        <v>10977.050000000001</v>
      </c>
      <c r="L44" s="227" t="s">
        <v>8</v>
      </c>
      <c r="M44" s="77"/>
      <c r="N44" s="77"/>
      <c r="O44" s="77"/>
      <c r="P44" s="77"/>
    </row>
    <row r="45" spans="1:16" s="6" customFormat="1" ht="30" customHeight="1">
      <c r="A45" s="1">
        <v>26</v>
      </c>
      <c r="B45" s="228" t="s">
        <v>3011</v>
      </c>
      <c r="C45" s="228">
        <v>10011309</v>
      </c>
      <c r="D45" s="228" t="s">
        <v>74</v>
      </c>
      <c r="E45" s="229" t="s">
        <v>3014</v>
      </c>
      <c r="F45" s="228" t="s">
        <v>695</v>
      </c>
      <c r="G45" s="265">
        <v>0.02</v>
      </c>
      <c r="H45" s="239">
        <v>101147</v>
      </c>
      <c r="I45" s="238">
        <f t="shared" si="0"/>
        <v>2022.94</v>
      </c>
      <c r="J45" s="238">
        <f t="shared" si="1"/>
        <v>404.59</v>
      </c>
      <c r="K45" s="238">
        <f t="shared" si="2"/>
        <v>2427.5300000000002</v>
      </c>
      <c r="L45" s="227" t="s">
        <v>8</v>
      </c>
      <c r="M45" s="77"/>
      <c r="N45" s="77"/>
      <c r="O45" s="77"/>
      <c r="P45" s="77"/>
    </row>
    <row r="46" spans="1:16" s="6" customFormat="1" ht="30" customHeight="1">
      <c r="A46" s="1">
        <v>27</v>
      </c>
      <c r="B46" s="228" t="s">
        <v>3012</v>
      </c>
      <c r="C46" s="228">
        <v>10011309</v>
      </c>
      <c r="D46" s="228" t="s">
        <v>74</v>
      </c>
      <c r="E46" s="229" t="s">
        <v>3014</v>
      </c>
      <c r="F46" s="228" t="s">
        <v>695</v>
      </c>
      <c r="G46" s="265">
        <v>0.08</v>
      </c>
      <c r="H46" s="239">
        <v>101147</v>
      </c>
      <c r="I46" s="238">
        <f t="shared" si="0"/>
        <v>8091.76</v>
      </c>
      <c r="J46" s="238">
        <f t="shared" si="1"/>
        <v>1618.35</v>
      </c>
      <c r="K46" s="238">
        <f t="shared" si="2"/>
        <v>9710.11</v>
      </c>
      <c r="L46" s="227" t="s">
        <v>8</v>
      </c>
    </row>
    <row r="47" spans="1:16" s="6" customFormat="1" ht="30" customHeight="1">
      <c r="A47" s="1">
        <v>28</v>
      </c>
      <c r="B47" s="228" t="s">
        <v>3015</v>
      </c>
      <c r="C47" s="228">
        <v>10011354</v>
      </c>
      <c r="D47" s="228" t="s">
        <v>74</v>
      </c>
      <c r="E47" s="229" t="s">
        <v>3022</v>
      </c>
      <c r="F47" s="228" t="s">
        <v>695</v>
      </c>
      <c r="G47" s="265">
        <v>0.24399999999999999</v>
      </c>
      <c r="H47" s="239">
        <v>7380</v>
      </c>
      <c r="I47" s="238">
        <f t="shared" si="0"/>
        <v>1800.72</v>
      </c>
      <c r="J47" s="238">
        <f t="shared" si="1"/>
        <v>360.14</v>
      </c>
      <c r="K47" s="238">
        <f t="shared" si="2"/>
        <v>2160.86</v>
      </c>
      <c r="L47" s="227" t="s">
        <v>8</v>
      </c>
    </row>
    <row r="48" spans="1:16" s="6" customFormat="1" ht="30" customHeight="1">
      <c r="A48" s="1">
        <v>29</v>
      </c>
      <c r="B48" s="228" t="s">
        <v>3016</v>
      </c>
      <c r="C48" s="228">
        <v>10011366</v>
      </c>
      <c r="D48" s="228" t="s">
        <v>74</v>
      </c>
      <c r="E48" s="229" t="s">
        <v>3023</v>
      </c>
      <c r="F48" s="228" t="s">
        <v>695</v>
      </c>
      <c r="G48" s="265">
        <v>0.16200000000000001</v>
      </c>
      <c r="H48" s="239">
        <v>15115</v>
      </c>
      <c r="I48" s="238">
        <f t="shared" si="0"/>
        <v>2448.63</v>
      </c>
      <c r="J48" s="238">
        <f t="shared" si="1"/>
        <v>489.73</v>
      </c>
      <c r="K48" s="238">
        <f t="shared" si="2"/>
        <v>2938.36</v>
      </c>
      <c r="L48" s="227" t="s">
        <v>8</v>
      </c>
      <c r="M48" s="77"/>
      <c r="N48" s="77"/>
      <c r="O48" s="77"/>
      <c r="P48" s="77"/>
    </row>
    <row r="49" spans="1:16" s="6" customFormat="1" ht="30" customHeight="1">
      <c r="A49" s="1">
        <v>30</v>
      </c>
      <c r="B49" s="228" t="s">
        <v>3017</v>
      </c>
      <c r="C49" s="228">
        <v>10011376</v>
      </c>
      <c r="D49" s="228" t="s">
        <v>74</v>
      </c>
      <c r="E49" s="229" t="s">
        <v>3024</v>
      </c>
      <c r="F49" s="228" t="s">
        <v>695</v>
      </c>
      <c r="G49" s="265">
        <v>2.2149999999999999</v>
      </c>
      <c r="H49" s="239">
        <v>11420</v>
      </c>
      <c r="I49" s="238">
        <f t="shared" si="0"/>
        <v>25295.3</v>
      </c>
      <c r="J49" s="238">
        <f t="shared" si="1"/>
        <v>5059.0600000000004</v>
      </c>
      <c r="K49" s="238">
        <f t="shared" si="2"/>
        <v>30354.36</v>
      </c>
      <c r="L49" s="227" t="s">
        <v>8</v>
      </c>
      <c r="M49" s="77"/>
      <c r="N49" s="77"/>
      <c r="O49" s="77"/>
      <c r="P49" s="77"/>
    </row>
    <row r="50" spans="1:16" s="6" customFormat="1" ht="30" customHeight="1">
      <c r="A50" s="1">
        <v>31</v>
      </c>
      <c r="B50" s="228" t="s">
        <v>3018</v>
      </c>
      <c r="C50" s="228">
        <v>10011380</v>
      </c>
      <c r="D50" s="228" t="s">
        <v>74</v>
      </c>
      <c r="E50" s="229" t="s">
        <v>3025</v>
      </c>
      <c r="F50" s="228" t="s">
        <v>695</v>
      </c>
      <c r="G50" s="265">
        <v>0.105</v>
      </c>
      <c r="H50" s="239">
        <v>54947</v>
      </c>
      <c r="I50" s="238">
        <f t="shared" si="0"/>
        <v>5769.44</v>
      </c>
      <c r="J50" s="238">
        <f t="shared" si="1"/>
        <v>1153.8900000000001</v>
      </c>
      <c r="K50" s="238">
        <f t="shared" si="2"/>
        <v>6923.33</v>
      </c>
      <c r="L50" s="227" t="s">
        <v>8</v>
      </c>
    </row>
    <row r="51" spans="1:16" s="6" customFormat="1" ht="30" customHeight="1">
      <c r="A51" s="1">
        <v>32</v>
      </c>
      <c r="B51" s="228" t="s">
        <v>3019</v>
      </c>
      <c r="C51" s="228">
        <v>10011390</v>
      </c>
      <c r="D51" s="228" t="s">
        <v>74</v>
      </c>
      <c r="E51" s="229" t="s">
        <v>3026</v>
      </c>
      <c r="F51" s="228" t="s">
        <v>695</v>
      </c>
      <c r="G51" s="265">
        <v>0.70499999999999996</v>
      </c>
      <c r="H51" s="239">
        <v>26319</v>
      </c>
      <c r="I51" s="238">
        <f t="shared" si="0"/>
        <v>18554.900000000001</v>
      </c>
      <c r="J51" s="238">
        <f t="shared" si="1"/>
        <v>3710.98</v>
      </c>
      <c r="K51" s="238">
        <f t="shared" si="2"/>
        <v>22265.88</v>
      </c>
      <c r="L51" s="227" t="s">
        <v>8</v>
      </c>
    </row>
    <row r="52" spans="1:16" s="6" customFormat="1" ht="30" customHeight="1">
      <c r="A52" s="1">
        <v>33</v>
      </c>
      <c r="B52" s="228" t="s">
        <v>3020</v>
      </c>
      <c r="C52" s="228">
        <v>10011422</v>
      </c>
      <c r="D52" s="228" t="s">
        <v>74</v>
      </c>
      <c r="E52" s="229" t="s">
        <v>3027</v>
      </c>
      <c r="F52" s="228" t="s">
        <v>695</v>
      </c>
      <c r="G52" s="265">
        <v>0.14000000000000001</v>
      </c>
      <c r="H52" s="239">
        <v>129059</v>
      </c>
      <c r="I52" s="238">
        <f t="shared" si="0"/>
        <v>18068.259999999998</v>
      </c>
      <c r="J52" s="238">
        <f t="shared" si="1"/>
        <v>3613.65</v>
      </c>
      <c r="K52" s="238">
        <f t="shared" si="2"/>
        <v>21681.91</v>
      </c>
      <c r="L52" s="227" t="s">
        <v>8</v>
      </c>
    </row>
    <row r="53" spans="1:16" s="6" customFormat="1" ht="30" customHeight="1">
      <c r="A53" s="1">
        <v>34</v>
      </c>
      <c r="B53" s="228" t="s">
        <v>3021</v>
      </c>
      <c r="C53" s="228">
        <v>10011427</v>
      </c>
      <c r="D53" s="228" t="s">
        <v>74</v>
      </c>
      <c r="E53" s="229" t="s">
        <v>99</v>
      </c>
      <c r="F53" s="228" t="s">
        <v>695</v>
      </c>
      <c r="G53" s="265">
        <v>0.42</v>
      </c>
      <c r="H53" s="239">
        <v>38236</v>
      </c>
      <c r="I53" s="238">
        <f t="shared" si="0"/>
        <v>16059.12</v>
      </c>
      <c r="J53" s="238">
        <f t="shared" si="1"/>
        <v>3211.82</v>
      </c>
      <c r="K53" s="238">
        <f t="shared" si="2"/>
        <v>19270.940000000002</v>
      </c>
      <c r="L53" s="227" t="s">
        <v>8</v>
      </c>
      <c r="M53" s="77"/>
      <c r="N53" s="77"/>
      <c r="O53" s="77"/>
      <c r="P53" s="77"/>
    </row>
    <row r="54" spans="1:16" s="6" customFormat="1" ht="30" customHeight="1">
      <c r="A54" s="1">
        <v>35</v>
      </c>
      <c r="B54" s="228" t="s">
        <v>3028</v>
      </c>
      <c r="C54" s="228">
        <v>10011445</v>
      </c>
      <c r="D54" s="228" t="s">
        <v>74</v>
      </c>
      <c r="E54" s="229" t="s">
        <v>3029</v>
      </c>
      <c r="F54" s="228" t="s">
        <v>695</v>
      </c>
      <c r="G54" s="265">
        <v>4.3150000000000004</v>
      </c>
      <c r="H54" s="239">
        <v>38821</v>
      </c>
      <c r="I54" s="238">
        <f t="shared" si="0"/>
        <v>167512.62</v>
      </c>
      <c r="J54" s="238">
        <f t="shared" si="1"/>
        <v>33502.519999999997</v>
      </c>
      <c r="K54" s="238">
        <f t="shared" si="2"/>
        <v>201015.13999999998</v>
      </c>
      <c r="L54" s="227" t="s">
        <v>8</v>
      </c>
    </row>
    <row r="55" spans="1:16" s="6" customFormat="1" ht="30" customHeight="1">
      <c r="A55" s="1">
        <v>36</v>
      </c>
      <c r="B55" s="228" t="s">
        <v>3030</v>
      </c>
      <c r="C55" s="228">
        <v>10012517</v>
      </c>
      <c r="D55" s="228" t="s">
        <v>74</v>
      </c>
      <c r="E55" s="229" t="s">
        <v>3032</v>
      </c>
      <c r="F55" s="228" t="s">
        <v>695</v>
      </c>
      <c r="G55" s="265">
        <v>0.17</v>
      </c>
      <c r="H55" s="239">
        <v>214325</v>
      </c>
      <c r="I55" s="238">
        <f t="shared" si="0"/>
        <v>36435.25</v>
      </c>
      <c r="J55" s="238">
        <f t="shared" si="1"/>
        <v>7287.05</v>
      </c>
      <c r="K55" s="238">
        <f t="shared" si="2"/>
        <v>43722.3</v>
      </c>
      <c r="L55" s="227" t="s">
        <v>8</v>
      </c>
      <c r="M55" s="77"/>
      <c r="N55" s="77"/>
      <c r="O55" s="77"/>
      <c r="P55" s="77"/>
    </row>
    <row r="56" spans="1:16" s="6" customFormat="1" ht="30" customHeight="1">
      <c r="A56" s="1">
        <v>37</v>
      </c>
      <c r="B56" s="228" t="s">
        <v>3031</v>
      </c>
      <c r="C56" s="228">
        <v>10012556</v>
      </c>
      <c r="D56" s="228" t="s">
        <v>74</v>
      </c>
      <c r="E56" s="229" t="s">
        <v>3033</v>
      </c>
      <c r="F56" s="228" t="s">
        <v>695</v>
      </c>
      <c r="G56" s="265">
        <v>0.21</v>
      </c>
      <c r="H56" s="239">
        <v>90831</v>
      </c>
      <c r="I56" s="238">
        <f t="shared" si="0"/>
        <v>19074.509999999998</v>
      </c>
      <c r="J56" s="238">
        <f t="shared" si="1"/>
        <v>3814.9</v>
      </c>
      <c r="K56" s="238">
        <f t="shared" si="2"/>
        <v>22889.41</v>
      </c>
      <c r="L56" s="227" t="s">
        <v>8</v>
      </c>
    </row>
    <row r="57" spans="1:16" s="6" customFormat="1" ht="30" customHeight="1">
      <c r="A57" s="1">
        <v>38</v>
      </c>
      <c r="B57" s="228" t="s">
        <v>3034</v>
      </c>
      <c r="C57" s="228">
        <v>10012602</v>
      </c>
      <c r="D57" s="228" t="s">
        <v>74</v>
      </c>
      <c r="E57" s="229" t="s">
        <v>100</v>
      </c>
      <c r="F57" s="228" t="s">
        <v>695</v>
      </c>
      <c r="G57" s="265">
        <v>0.02</v>
      </c>
      <c r="H57" s="239">
        <v>410124</v>
      </c>
      <c r="I57" s="238">
        <f t="shared" si="0"/>
        <v>8202.48</v>
      </c>
      <c r="J57" s="238">
        <f t="shared" si="1"/>
        <v>1640.5</v>
      </c>
      <c r="K57" s="238">
        <f t="shared" si="2"/>
        <v>9842.98</v>
      </c>
      <c r="L57" s="227" t="s">
        <v>8</v>
      </c>
      <c r="M57" s="77"/>
      <c r="N57" s="77"/>
      <c r="O57" s="77"/>
      <c r="P57" s="77"/>
    </row>
    <row r="58" spans="1:16" s="6" customFormat="1" ht="30" customHeight="1">
      <c r="A58" s="1">
        <v>39</v>
      </c>
      <c r="B58" s="228" t="s">
        <v>3035</v>
      </c>
      <c r="C58" s="228">
        <v>10012602</v>
      </c>
      <c r="D58" s="228" t="s">
        <v>74</v>
      </c>
      <c r="E58" s="229" t="s">
        <v>100</v>
      </c>
      <c r="F58" s="228" t="s">
        <v>695</v>
      </c>
      <c r="G58" s="265">
        <v>0.08</v>
      </c>
      <c r="H58" s="239">
        <v>410124</v>
      </c>
      <c r="I58" s="238">
        <f t="shared" si="0"/>
        <v>32809.919999999998</v>
      </c>
      <c r="J58" s="238">
        <f t="shared" si="1"/>
        <v>6561.98</v>
      </c>
      <c r="K58" s="238">
        <f t="shared" si="2"/>
        <v>39371.899999999994</v>
      </c>
      <c r="L58" s="227" t="s">
        <v>8</v>
      </c>
    </row>
    <row r="59" spans="1:16" s="6" customFormat="1" ht="30" customHeight="1">
      <c r="A59" s="1">
        <v>40</v>
      </c>
      <c r="B59" s="228" t="s">
        <v>3036</v>
      </c>
      <c r="C59" s="228">
        <v>10012606</v>
      </c>
      <c r="D59" s="228" t="s">
        <v>74</v>
      </c>
      <c r="E59" s="229" t="s">
        <v>3041</v>
      </c>
      <c r="F59" s="228" t="s">
        <v>695</v>
      </c>
      <c r="G59" s="265">
        <v>0.91900000000000004</v>
      </c>
      <c r="H59" s="239">
        <v>9905</v>
      </c>
      <c r="I59" s="238">
        <f t="shared" si="0"/>
        <v>9102.7000000000007</v>
      </c>
      <c r="J59" s="238">
        <f t="shared" si="1"/>
        <v>1820.54</v>
      </c>
      <c r="K59" s="238">
        <f t="shared" si="2"/>
        <v>10923.240000000002</v>
      </c>
      <c r="L59" s="227" t="s">
        <v>8</v>
      </c>
      <c r="M59" s="77"/>
      <c r="N59" s="77"/>
      <c r="O59" s="77"/>
      <c r="P59" s="77"/>
    </row>
    <row r="60" spans="1:16" s="6" customFormat="1" ht="30" customHeight="1">
      <c r="A60" s="1">
        <v>41</v>
      </c>
      <c r="B60" s="228" t="s">
        <v>3037</v>
      </c>
      <c r="C60" s="228">
        <v>10012611</v>
      </c>
      <c r="D60" s="228" t="s">
        <v>74</v>
      </c>
      <c r="E60" s="229" t="s">
        <v>3042</v>
      </c>
      <c r="F60" s="228" t="s">
        <v>695</v>
      </c>
      <c r="G60" s="265">
        <v>1.9</v>
      </c>
      <c r="H60" s="239">
        <v>10617</v>
      </c>
      <c r="I60" s="238">
        <f t="shared" si="0"/>
        <v>20172.3</v>
      </c>
      <c r="J60" s="238">
        <f t="shared" si="1"/>
        <v>4034.46</v>
      </c>
      <c r="K60" s="238">
        <f t="shared" si="2"/>
        <v>24206.76</v>
      </c>
      <c r="L60" s="227" t="s">
        <v>8</v>
      </c>
    </row>
    <row r="61" spans="1:16" s="6" customFormat="1" ht="30" customHeight="1">
      <c r="A61" s="1">
        <v>42</v>
      </c>
      <c r="B61" s="228" t="s">
        <v>3038</v>
      </c>
      <c r="C61" s="228">
        <v>10012620</v>
      </c>
      <c r="D61" s="228" t="s">
        <v>74</v>
      </c>
      <c r="E61" s="229" t="s">
        <v>101</v>
      </c>
      <c r="F61" s="228" t="s">
        <v>695</v>
      </c>
      <c r="G61" s="265">
        <v>1.4999999999999999E-2</v>
      </c>
      <c r="H61" s="239">
        <v>37538</v>
      </c>
      <c r="I61" s="238">
        <f t="shared" si="0"/>
        <v>563.07000000000005</v>
      </c>
      <c r="J61" s="238">
        <f t="shared" si="1"/>
        <v>112.61</v>
      </c>
      <c r="K61" s="238">
        <f t="shared" si="2"/>
        <v>675.68000000000006</v>
      </c>
      <c r="L61" s="227" t="s">
        <v>8</v>
      </c>
      <c r="M61" s="77"/>
      <c r="N61" s="77"/>
      <c r="O61" s="77"/>
      <c r="P61" s="77"/>
    </row>
    <row r="62" spans="1:16" s="6" customFormat="1" ht="30" customHeight="1">
      <c r="A62" s="1">
        <v>43</v>
      </c>
      <c r="B62" s="228" t="s">
        <v>3039</v>
      </c>
      <c r="C62" s="228">
        <v>10012620</v>
      </c>
      <c r="D62" s="228" t="s">
        <v>74</v>
      </c>
      <c r="E62" s="229" t="s">
        <v>101</v>
      </c>
      <c r="F62" s="228" t="s">
        <v>695</v>
      </c>
      <c r="G62" s="265">
        <v>0.01</v>
      </c>
      <c r="H62" s="239">
        <v>37538</v>
      </c>
      <c r="I62" s="238">
        <f t="shared" si="0"/>
        <v>375.38</v>
      </c>
      <c r="J62" s="238">
        <f t="shared" si="1"/>
        <v>75.08</v>
      </c>
      <c r="K62" s="238">
        <f t="shared" si="2"/>
        <v>450.46</v>
      </c>
      <c r="L62" s="227" t="s">
        <v>8</v>
      </c>
    </row>
    <row r="63" spans="1:16" s="6" customFormat="1" ht="30" customHeight="1">
      <c r="A63" s="1">
        <v>44</v>
      </c>
      <c r="B63" s="228" t="s">
        <v>3040</v>
      </c>
      <c r="C63" s="228">
        <v>10012625</v>
      </c>
      <c r="D63" s="228" t="s">
        <v>74</v>
      </c>
      <c r="E63" s="229" t="s">
        <v>3043</v>
      </c>
      <c r="F63" s="228" t="s">
        <v>695</v>
      </c>
      <c r="G63" s="265">
        <v>0.13</v>
      </c>
      <c r="H63" s="239">
        <v>34612</v>
      </c>
      <c r="I63" s="238">
        <f t="shared" si="0"/>
        <v>4499.5600000000004</v>
      </c>
      <c r="J63" s="238">
        <f t="shared" si="1"/>
        <v>899.91</v>
      </c>
      <c r="K63" s="238">
        <f t="shared" si="2"/>
        <v>5399.47</v>
      </c>
      <c r="L63" s="227" t="s">
        <v>8</v>
      </c>
      <c r="M63" s="77"/>
      <c r="N63" s="77"/>
      <c r="O63" s="77"/>
      <c r="P63" s="77"/>
    </row>
    <row r="64" spans="1:16" s="6" customFormat="1" ht="30" customHeight="1">
      <c r="A64" s="1">
        <v>45</v>
      </c>
      <c r="B64" s="228" t="s">
        <v>3044</v>
      </c>
      <c r="C64" s="228">
        <v>10013355</v>
      </c>
      <c r="D64" s="228" t="s">
        <v>74</v>
      </c>
      <c r="E64" s="229" t="s">
        <v>3047</v>
      </c>
      <c r="F64" s="228" t="s">
        <v>695</v>
      </c>
      <c r="G64" s="265">
        <v>0.94499999999999995</v>
      </c>
      <c r="H64" s="239">
        <v>12854</v>
      </c>
      <c r="I64" s="238">
        <f t="shared" si="0"/>
        <v>12147.03</v>
      </c>
      <c r="J64" s="238">
        <f t="shared" si="1"/>
        <v>2429.41</v>
      </c>
      <c r="K64" s="238">
        <f t="shared" si="2"/>
        <v>14576.44</v>
      </c>
      <c r="L64" s="227" t="s">
        <v>8</v>
      </c>
    </row>
    <row r="65" spans="1:16" s="6" customFormat="1" ht="30" customHeight="1">
      <c r="A65" s="1">
        <v>46</v>
      </c>
      <c r="B65" s="228" t="s">
        <v>3045</v>
      </c>
      <c r="C65" s="228">
        <v>10013368</v>
      </c>
      <c r="D65" s="228" t="s">
        <v>74</v>
      </c>
      <c r="E65" s="229" t="s">
        <v>3048</v>
      </c>
      <c r="F65" s="228" t="s">
        <v>695</v>
      </c>
      <c r="G65" s="265">
        <v>0.17</v>
      </c>
      <c r="H65" s="239">
        <v>178986</v>
      </c>
      <c r="I65" s="238">
        <f t="shared" si="0"/>
        <v>30427.62</v>
      </c>
      <c r="J65" s="238">
        <f t="shared" si="1"/>
        <v>6085.52</v>
      </c>
      <c r="K65" s="238">
        <f t="shared" si="2"/>
        <v>36513.14</v>
      </c>
      <c r="L65" s="227" t="s">
        <v>8</v>
      </c>
    </row>
    <row r="66" spans="1:16" s="6" customFormat="1" ht="30" customHeight="1">
      <c r="A66" s="1">
        <v>47</v>
      </c>
      <c r="B66" s="228" t="s">
        <v>3046</v>
      </c>
      <c r="C66" s="228">
        <v>10013368</v>
      </c>
      <c r="D66" s="228" t="s">
        <v>74</v>
      </c>
      <c r="E66" s="229" t="s">
        <v>3048</v>
      </c>
      <c r="F66" s="228" t="s">
        <v>695</v>
      </c>
      <c r="G66" s="265">
        <v>1.7749999999999999</v>
      </c>
      <c r="H66" s="239">
        <v>178986</v>
      </c>
      <c r="I66" s="238">
        <f t="shared" si="0"/>
        <v>317700.15000000002</v>
      </c>
      <c r="J66" s="238">
        <f t="shared" si="1"/>
        <v>63540.03</v>
      </c>
      <c r="K66" s="238">
        <f t="shared" si="2"/>
        <v>381240.18000000005</v>
      </c>
      <c r="L66" s="227" t="s">
        <v>8</v>
      </c>
      <c r="M66" s="77"/>
      <c r="N66" s="77"/>
      <c r="O66" s="77"/>
      <c r="P66" s="77"/>
    </row>
    <row r="67" spans="1:16" s="6" customFormat="1" ht="30" customHeight="1">
      <c r="A67" s="1">
        <v>48</v>
      </c>
      <c r="B67" s="228" t="s">
        <v>3049</v>
      </c>
      <c r="C67" s="228">
        <v>10013575</v>
      </c>
      <c r="D67" s="228" t="s">
        <v>74</v>
      </c>
      <c r="E67" s="229" t="s">
        <v>3053</v>
      </c>
      <c r="F67" s="228" t="s">
        <v>695</v>
      </c>
      <c r="G67" s="265">
        <v>1.0149999999999999</v>
      </c>
      <c r="H67" s="239">
        <v>3018379</v>
      </c>
      <c r="I67" s="238">
        <f t="shared" si="0"/>
        <v>3063654.69</v>
      </c>
      <c r="J67" s="238">
        <f t="shared" si="1"/>
        <v>612730.93999999994</v>
      </c>
      <c r="K67" s="238">
        <f t="shared" si="2"/>
        <v>3676385.63</v>
      </c>
      <c r="L67" s="227" t="s">
        <v>8</v>
      </c>
      <c r="M67" s="77"/>
      <c r="N67" s="77"/>
      <c r="O67" s="77"/>
      <c r="P67" s="77"/>
    </row>
    <row r="68" spans="1:16" s="6" customFormat="1" ht="30" customHeight="1">
      <c r="A68" s="1">
        <v>49</v>
      </c>
      <c r="B68" s="228" t="s">
        <v>3050</v>
      </c>
      <c r="C68" s="228">
        <v>10013575</v>
      </c>
      <c r="D68" s="228" t="s">
        <v>74</v>
      </c>
      <c r="E68" s="229" t="s">
        <v>3053</v>
      </c>
      <c r="F68" s="228" t="s">
        <v>695</v>
      </c>
      <c r="G68" s="265">
        <v>0.22500000000000001</v>
      </c>
      <c r="H68" s="239">
        <v>3018379</v>
      </c>
      <c r="I68" s="238">
        <f t="shared" si="0"/>
        <v>679135.28</v>
      </c>
      <c r="J68" s="238">
        <f t="shared" si="1"/>
        <v>135827.06</v>
      </c>
      <c r="K68" s="238">
        <f t="shared" si="2"/>
        <v>814962.34000000008</v>
      </c>
      <c r="L68" s="227" t="s">
        <v>8</v>
      </c>
    </row>
    <row r="69" spans="1:16" s="6" customFormat="1" ht="30" customHeight="1">
      <c r="A69" s="1">
        <v>50</v>
      </c>
      <c r="B69" s="228" t="s">
        <v>3051</v>
      </c>
      <c r="C69" s="228">
        <v>10013575</v>
      </c>
      <c r="D69" s="228" t="s">
        <v>74</v>
      </c>
      <c r="E69" s="229" t="s">
        <v>3053</v>
      </c>
      <c r="F69" s="228" t="s">
        <v>695</v>
      </c>
      <c r="G69" s="265">
        <v>0.56999999999999995</v>
      </c>
      <c r="H69" s="239">
        <v>3018379</v>
      </c>
      <c r="I69" s="238">
        <f t="shared" si="0"/>
        <v>1720476.03</v>
      </c>
      <c r="J69" s="238">
        <f t="shared" si="1"/>
        <v>344095.21</v>
      </c>
      <c r="K69" s="238">
        <f t="shared" si="2"/>
        <v>2064571.24</v>
      </c>
      <c r="L69" s="227" t="s">
        <v>8</v>
      </c>
    </row>
    <row r="70" spans="1:16" s="6" customFormat="1" ht="30" customHeight="1">
      <c r="A70" s="1">
        <v>51</v>
      </c>
      <c r="B70" s="228" t="s">
        <v>3052</v>
      </c>
      <c r="C70" s="228">
        <v>10013606</v>
      </c>
      <c r="D70" s="228" t="s">
        <v>74</v>
      </c>
      <c r="E70" s="229" t="s">
        <v>3054</v>
      </c>
      <c r="F70" s="228" t="s">
        <v>695</v>
      </c>
      <c r="G70" s="265">
        <v>1</v>
      </c>
      <c r="H70" s="239">
        <v>138908</v>
      </c>
      <c r="I70" s="238">
        <f t="shared" si="0"/>
        <v>138908</v>
      </c>
      <c r="J70" s="238">
        <f t="shared" si="1"/>
        <v>27781.599999999999</v>
      </c>
      <c r="K70" s="238">
        <f t="shared" si="2"/>
        <v>166689.60000000001</v>
      </c>
      <c r="L70" s="227" t="s">
        <v>8</v>
      </c>
    </row>
    <row r="71" spans="1:16" s="6" customFormat="1" ht="30" customHeight="1">
      <c r="A71" s="1">
        <v>52</v>
      </c>
      <c r="B71" s="228" t="s">
        <v>3055</v>
      </c>
      <c r="C71" s="228">
        <v>10013660</v>
      </c>
      <c r="D71" s="228" t="s">
        <v>74</v>
      </c>
      <c r="E71" s="229" t="s">
        <v>3058</v>
      </c>
      <c r="F71" s="228" t="s">
        <v>695</v>
      </c>
      <c r="G71" s="265">
        <v>1.4999999999999999E-2</v>
      </c>
      <c r="H71" s="239">
        <v>201584</v>
      </c>
      <c r="I71" s="238">
        <f t="shared" si="0"/>
        <v>3023.76</v>
      </c>
      <c r="J71" s="238">
        <f t="shared" si="1"/>
        <v>604.75</v>
      </c>
      <c r="K71" s="238">
        <f t="shared" si="2"/>
        <v>3628.51</v>
      </c>
      <c r="L71" s="227" t="s">
        <v>8</v>
      </c>
      <c r="M71" s="77"/>
      <c r="N71" s="77"/>
      <c r="O71" s="77"/>
      <c r="P71" s="77"/>
    </row>
    <row r="72" spans="1:16" s="6" customFormat="1" ht="30" customHeight="1">
      <c r="A72" s="1">
        <v>53</v>
      </c>
      <c r="B72" s="228" t="s">
        <v>3056</v>
      </c>
      <c r="C72" s="228">
        <v>10013660</v>
      </c>
      <c r="D72" s="228" t="s">
        <v>74</v>
      </c>
      <c r="E72" s="229" t="s">
        <v>3058</v>
      </c>
      <c r="F72" s="228" t="s">
        <v>695</v>
      </c>
      <c r="G72" s="265">
        <v>8.5000000000000006E-2</v>
      </c>
      <c r="H72" s="239">
        <v>201584</v>
      </c>
      <c r="I72" s="238">
        <f t="shared" si="0"/>
        <v>17134.64</v>
      </c>
      <c r="J72" s="238">
        <f t="shared" si="1"/>
        <v>3426.93</v>
      </c>
      <c r="K72" s="238">
        <f t="shared" si="2"/>
        <v>20561.57</v>
      </c>
      <c r="L72" s="227" t="s">
        <v>8</v>
      </c>
    </row>
    <row r="73" spans="1:16" s="6" customFormat="1" ht="30" customHeight="1">
      <c r="A73" s="1">
        <v>54</v>
      </c>
      <c r="B73" s="228" t="s">
        <v>3057</v>
      </c>
      <c r="C73" s="228">
        <v>10013756</v>
      </c>
      <c r="D73" s="228" t="s">
        <v>74</v>
      </c>
      <c r="E73" s="229" t="s">
        <v>3059</v>
      </c>
      <c r="F73" s="228" t="s">
        <v>695</v>
      </c>
      <c r="G73" s="265">
        <v>2</v>
      </c>
      <c r="H73" s="239">
        <v>15982</v>
      </c>
      <c r="I73" s="238">
        <f t="shared" si="0"/>
        <v>31964</v>
      </c>
      <c r="J73" s="238">
        <f t="shared" si="1"/>
        <v>6392.8</v>
      </c>
      <c r="K73" s="238">
        <f t="shared" si="2"/>
        <v>38356.800000000003</v>
      </c>
      <c r="L73" s="227" t="s">
        <v>8</v>
      </c>
      <c r="M73" s="77"/>
      <c r="N73" s="77"/>
      <c r="O73" s="77"/>
      <c r="P73" s="77"/>
    </row>
    <row r="74" spans="1:16" s="6" customFormat="1" ht="30" customHeight="1">
      <c r="A74" s="1">
        <v>55</v>
      </c>
      <c r="B74" s="228" t="s">
        <v>3060</v>
      </c>
      <c r="C74" s="228">
        <v>10013814</v>
      </c>
      <c r="D74" s="228" t="s">
        <v>74</v>
      </c>
      <c r="E74" s="229" t="s">
        <v>3064</v>
      </c>
      <c r="F74" s="228" t="s">
        <v>695</v>
      </c>
      <c r="G74" s="265">
        <v>4.8000000000000001E-2</v>
      </c>
      <c r="H74" s="239">
        <v>40631</v>
      </c>
      <c r="I74" s="238">
        <f t="shared" si="0"/>
        <v>1950.29</v>
      </c>
      <c r="J74" s="238">
        <f t="shared" si="1"/>
        <v>390.06</v>
      </c>
      <c r="K74" s="238">
        <f t="shared" si="2"/>
        <v>2340.35</v>
      </c>
      <c r="L74" s="227" t="s">
        <v>8</v>
      </c>
    </row>
    <row r="75" spans="1:16" s="6" customFormat="1" ht="30" customHeight="1">
      <c r="A75" s="1">
        <v>56</v>
      </c>
      <c r="B75" s="228" t="s">
        <v>3061</v>
      </c>
      <c r="C75" s="228">
        <v>10013814</v>
      </c>
      <c r="D75" s="228" t="s">
        <v>74</v>
      </c>
      <c r="E75" s="229" t="s">
        <v>3064</v>
      </c>
      <c r="F75" s="228" t="s">
        <v>695</v>
      </c>
      <c r="G75" s="265">
        <v>0.38</v>
      </c>
      <c r="H75" s="239">
        <v>40631</v>
      </c>
      <c r="I75" s="238">
        <f t="shared" si="0"/>
        <v>15439.78</v>
      </c>
      <c r="J75" s="238">
        <f t="shared" si="1"/>
        <v>3087.96</v>
      </c>
      <c r="K75" s="238">
        <f t="shared" si="2"/>
        <v>18527.740000000002</v>
      </c>
      <c r="L75" s="227" t="s">
        <v>8</v>
      </c>
      <c r="M75" s="77"/>
      <c r="N75" s="77"/>
      <c r="O75" s="77"/>
      <c r="P75" s="77"/>
    </row>
    <row r="76" spans="1:16" s="6" customFormat="1" ht="30" customHeight="1">
      <c r="A76" s="1">
        <v>57</v>
      </c>
      <c r="B76" s="228" t="s">
        <v>3062</v>
      </c>
      <c r="C76" s="228">
        <v>10013817</v>
      </c>
      <c r="D76" s="228" t="s">
        <v>74</v>
      </c>
      <c r="E76" s="229" t="s">
        <v>3065</v>
      </c>
      <c r="F76" s="228" t="s">
        <v>695</v>
      </c>
      <c r="G76" s="265">
        <v>2.2999999999999998</v>
      </c>
      <c r="H76" s="239">
        <v>95962</v>
      </c>
      <c r="I76" s="238">
        <f t="shared" si="0"/>
        <v>220712.6</v>
      </c>
      <c r="J76" s="238">
        <f t="shared" si="1"/>
        <v>44142.52</v>
      </c>
      <c r="K76" s="238">
        <f t="shared" si="2"/>
        <v>264855.12</v>
      </c>
      <c r="L76" s="227" t="s">
        <v>8</v>
      </c>
    </row>
    <row r="77" spans="1:16" s="6" customFormat="1" ht="30" customHeight="1">
      <c r="A77" s="1">
        <v>58</v>
      </c>
      <c r="B77" s="228" t="s">
        <v>3063</v>
      </c>
      <c r="C77" s="228">
        <v>10013832</v>
      </c>
      <c r="D77" s="228" t="s">
        <v>74</v>
      </c>
      <c r="E77" s="229" t="s">
        <v>3066</v>
      </c>
      <c r="F77" s="228" t="s">
        <v>695</v>
      </c>
      <c r="G77" s="265">
        <v>0.26</v>
      </c>
      <c r="H77" s="239">
        <v>51436</v>
      </c>
      <c r="I77" s="238">
        <f t="shared" si="0"/>
        <v>13373.36</v>
      </c>
      <c r="J77" s="238">
        <f t="shared" si="1"/>
        <v>2674.67</v>
      </c>
      <c r="K77" s="238">
        <f t="shared" si="2"/>
        <v>16048.03</v>
      </c>
      <c r="L77" s="227" t="s">
        <v>8</v>
      </c>
      <c r="M77" s="77"/>
      <c r="N77" s="77"/>
      <c r="O77" s="77"/>
      <c r="P77" s="77"/>
    </row>
    <row r="78" spans="1:16" s="6" customFormat="1" ht="30" customHeight="1">
      <c r="A78" s="1">
        <v>59</v>
      </c>
      <c r="B78" s="228" t="s">
        <v>3067</v>
      </c>
      <c r="C78" s="228">
        <v>10014572</v>
      </c>
      <c r="D78" s="228" t="s">
        <v>74</v>
      </c>
      <c r="E78" s="229" t="s">
        <v>3090</v>
      </c>
      <c r="F78" s="228" t="s">
        <v>695</v>
      </c>
      <c r="G78" s="265">
        <v>0.25</v>
      </c>
      <c r="H78" s="239">
        <v>22931</v>
      </c>
      <c r="I78" s="238">
        <f t="shared" si="0"/>
        <v>5732.75</v>
      </c>
      <c r="J78" s="238">
        <f t="shared" si="1"/>
        <v>1146.55</v>
      </c>
      <c r="K78" s="238">
        <f t="shared" si="2"/>
        <v>6879.3</v>
      </c>
      <c r="L78" s="227" t="s">
        <v>8</v>
      </c>
    </row>
    <row r="79" spans="1:16" s="6" customFormat="1" ht="30" customHeight="1">
      <c r="A79" s="1">
        <v>60</v>
      </c>
      <c r="B79" s="228" t="s">
        <v>3068</v>
      </c>
      <c r="C79" s="228">
        <v>10014576</v>
      </c>
      <c r="D79" s="228" t="s">
        <v>74</v>
      </c>
      <c r="E79" s="229" t="s">
        <v>3091</v>
      </c>
      <c r="F79" s="228" t="s">
        <v>695</v>
      </c>
      <c r="G79" s="265">
        <v>0.4</v>
      </c>
      <c r="H79" s="239">
        <v>38447</v>
      </c>
      <c r="I79" s="238">
        <f t="shared" si="0"/>
        <v>15378.8</v>
      </c>
      <c r="J79" s="238">
        <f t="shared" si="1"/>
        <v>3075.76</v>
      </c>
      <c r="K79" s="238">
        <f t="shared" si="2"/>
        <v>18454.559999999998</v>
      </c>
      <c r="L79" s="227" t="s">
        <v>8</v>
      </c>
    </row>
    <row r="80" spans="1:16" s="6" customFormat="1" ht="30" customHeight="1">
      <c r="A80" s="1">
        <v>61</v>
      </c>
      <c r="B80" s="228" t="s">
        <v>3069</v>
      </c>
      <c r="C80" s="228">
        <v>10014576</v>
      </c>
      <c r="D80" s="228" t="s">
        <v>74</v>
      </c>
      <c r="E80" s="229" t="s">
        <v>3091</v>
      </c>
      <c r="F80" s="228" t="s">
        <v>695</v>
      </c>
      <c r="G80" s="265">
        <v>0.3</v>
      </c>
      <c r="H80" s="239">
        <v>38447</v>
      </c>
      <c r="I80" s="238">
        <f t="shared" si="0"/>
        <v>11534.1</v>
      </c>
      <c r="J80" s="238">
        <f t="shared" si="1"/>
        <v>2306.8200000000002</v>
      </c>
      <c r="K80" s="238">
        <f t="shared" si="2"/>
        <v>13840.92</v>
      </c>
      <c r="L80" s="227" t="s">
        <v>8</v>
      </c>
      <c r="M80" s="77"/>
      <c r="N80" s="77"/>
      <c r="O80" s="77"/>
      <c r="P80" s="77"/>
    </row>
    <row r="81" spans="1:16" s="6" customFormat="1" ht="30" customHeight="1">
      <c r="A81" s="1">
        <v>62</v>
      </c>
      <c r="B81" s="228" t="s">
        <v>3070</v>
      </c>
      <c r="C81" s="228">
        <v>10014580</v>
      </c>
      <c r="D81" s="228" t="s">
        <v>74</v>
      </c>
      <c r="E81" s="229" t="s">
        <v>3092</v>
      </c>
      <c r="F81" s="228" t="s">
        <v>695</v>
      </c>
      <c r="G81" s="265">
        <v>0.80500000000000005</v>
      </c>
      <c r="H81" s="239">
        <v>28527</v>
      </c>
      <c r="I81" s="238">
        <f t="shared" si="0"/>
        <v>22964.240000000002</v>
      </c>
      <c r="J81" s="238">
        <f t="shared" si="1"/>
        <v>4592.8500000000004</v>
      </c>
      <c r="K81" s="238">
        <f t="shared" si="2"/>
        <v>27557.090000000004</v>
      </c>
      <c r="L81" s="227" t="s">
        <v>8</v>
      </c>
      <c r="M81" s="77"/>
      <c r="N81" s="77"/>
      <c r="O81" s="77"/>
      <c r="P81" s="77"/>
    </row>
    <row r="82" spans="1:16" s="6" customFormat="1" ht="30" customHeight="1">
      <c r="A82" s="1">
        <v>63</v>
      </c>
      <c r="B82" s="228" t="s">
        <v>3071</v>
      </c>
      <c r="C82" s="228">
        <v>10014585</v>
      </c>
      <c r="D82" s="228" t="s">
        <v>74</v>
      </c>
      <c r="E82" s="229" t="s">
        <v>105</v>
      </c>
      <c r="F82" s="228" t="s">
        <v>695</v>
      </c>
      <c r="G82" s="265">
        <v>2.5390000000000001</v>
      </c>
      <c r="H82" s="239">
        <v>20808</v>
      </c>
      <c r="I82" s="238">
        <f t="shared" si="0"/>
        <v>52831.51</v>
      </c>
      <c r="J82" s="238">
        <f t="shared" si="1"/>
        <v>10566.3</v>
      </c>
      <c r="K82" s="238">
        <f t="shared" si="2"/>
        <v>63397.81</v>
      </c>
      <c r="L82" s="227" t="s">
        <v>8</v>
      </c>
    </row>
    <row r="83" spans="1:16" s="6" customFormat="1" ht="30" customHeight="1">
      <c r="A83" s="1">
        <v>64</v>
      </c>
      <c r="B83" s="228" t="s">
        <v>3072</v>
      </c>
      <c r="C83" s="228">
        <v>10014585</v>
      </c>
      <c r="D83" s="228" t="s">
        <v>74</v>
      </c>
      <c r="E83" s="229" t="s">
        <v>105</v>
      </c>
      <c r="F83" s="228" t="s">
        <v>695</v>
      </c>
      <c r="G83" s="265">
        <v>1.2999999999999999E-2</v>
      </c>
      <c r="H83" s="239">
        <v>20808</v>
      </c>
      <c r="I83" s="238">
        <f t="shared" si="0"/>
        <v>270.5</v>
      </c>
      <c r="J83" s="238">
        <f t="shared" si="1"/>
        <v>54.1</v>
      </c>
      <c r="K83" s="238">
        <f t="shared" si="2"/>
        <v>324.60000000000002</v>
      </c>
      <c r="L83" s="227" t="s">
        <v>8</v>
      </c>
    </row>
    <row r="84" spans="1:16" s="6" customFormat="1" ht="30" customHeight="1">
      <c r="A84" s="1">
        <v>65</v>
      </c>
      <c r="B84" s="228" t="s">
        <v>3073</v>
      </c>
      <c r="C84" s="228">
        <v>10014597</v>
      </c>
      <c r="D84" s="228" t="s">
        <v>74</v>
      </c>
      <c r="E84" s="229" t="s">
        <v>3093</v>
      </c>
      <c r="F84" s="228" t="s">
        <v>695</v>
      </c>
      <c r="G84" s="265">
        <v>0.73299999999999998</v>
      </c>
      <c r="H84" s="239">
        <v>15749</v>
      </c>
      <c r="I84" s="238">
        <f t="shared" si="0"/>
        <v>11544.02</v>
      </c>
      <c r="J84" s="238">
        <f t="shared" si="1"/>
        <v>2308.8000000000002</v>
      </c>
      <c r="K84" s="238">
        <f t="shared" si="2"/>
        <v>13852.82</v>
      </c>
      <c r="L84" s="227" t="s">
        <v>8</v>
      </c>
    </row>
    <row r="85" spans="1:16" s="6" customFormat="1" ht="30" customHeight="1">
      <c r="A85" s="1">
        <v>66</v>
      </c>
      <c r="B85" s="228" t="s">
        <v>3074</v>
      </c>
      <c r="C85" s="228">
        <v>10014601</v>
      </c>
      <c r="D85" s="228" t="s">
        <v>74</v>
      </c>
      <c r="E85" s="229" t="s">
        <v>3094</v>
      </c>
      <c r="F85" s="228" t="s">
        <v>695</v>
      </c>
      <c r="G85" s="265">
        <v>7.9000000000000001E-2</v>
      </c>
      <c r="H85" s="239">
        <v>45338</v>
      </c>
      <c r="I85" s="238">
        <f t="shared" ref="I85:I100" si="3">ROUND(H85*G85,2)</f>
        <v>3581.7</v>
      </c>
      <c r="J85" s="238">
        <f t="shared" ref="J85:J100" si="4">ROUND(I85*0.2,2)</f>
        <v>716.34</v>
      </c>
      <c r="K85" s="238">
        <f t="shared" ref="K85:K100" si="5">J85+I85</f>
        <v>4298.04</v>
      </c>
      <c r="L85" s="227" t="s">
        <v>8</v>
      </c>
    </row>
    <row r="86" spans="1:16" s="6" customFormat="1" ht="30" customHeight="1">
      <c r="A86" s="1">
        <v>67</v>
      </c>
      <c r="B86" s="228" t="s">
        <v>3075</v>
      </c>
      <c r="C86" s="228">
        <v>10014601</v>
      </c>
      <c r="D86" s="228" t="s">
        <v>74</v>
      </c>
      <c r="E86" s="229" t="s">
        <v>3094</v>
      </c>
      <c r="F86" s="228" t="s">
        <v>695</v>
      </c>
      <c r="G86" s="265">
        <v>1.7000000000000001E-2</v>
      </c>
      <c r="H86" s="239">
        <v>45338</v>
      </c>
      <c r="I86" s="238">
        <f t="shared" si="3"/>
        <v>770.75</v>
      </c>
      <c r="J86" s="238">
        <f t="shared" si="4"/>
        <v>154.15</v>
      </c>
      <c r="K86" s="238">
        <f t="shared" si="5"/>
        <v>924.9</v>
      </c>
      <c r="L86" s="227" t="s">
        <v>8</v>
      </c>
      <c r="M86" s="77"/>
      <c r="N86" s="77"/>
      <c r="O86" s="77"/>
      <c r="P86" s="77"/>
    </row>
    <row r="87" spans="1:16" s="6" customFormat="1" ht="30" customHeight="1">
      <c r="A87" s="1">
        <v>68</v>
      </c>
      <c r="B87" s="228" t="s">
        <v>3076</v>
      </c>
      <c r="C87" s="228">
        <v>10015025</v>
      </c>
      <c r="D87" s="228" t="s">
        <v>74</v>
      </c>
      <c r="E87" s="229" t="s">
        <v>3095</v>
      </c>
      <c r="F87" s="228" t="s">
        <v>695</v>
      </c>
      <c r="G87" s="265">
        <v>0.2</v>
      </c>
      <c r="H87" s="239">
        <v>27147</v>
      </c>
      <c r="I87" s="238">
        <f t="shared" si="3"/>
        <v>5429.4</v>
      </c>
      <c r="J87" s="238">
        <f t="shared" si="4"/>
        <v>1085.8800000000001</v>
      </c>
      <c r="K87" s="238">
        <f t="shared" si="5"/>
        <v>6515.28</v>
      </c>
      <c r="L87" s="227" t="s">
        <v>8</v>
      </c>
    </row>
    <row r="88" spans="1:16" s="6" customFormat="1" ht="30" customHeight="1">
      <c r="A88" s="1">
        <v>69</v>
      </c>
      <c r="B88" s="228" t="s">
        <v>3077</v>
      </c>
      <c r="C88" s="228">
        <v>10015193</v>
      </c>
      <c r="D88" s="228" t="s">
        <v>74</v>
      </c>
      <c r="E88" s="229" t="s">
        <v>3096</v>
      </c>
      <c r="F88" s="228" t="s">
        <v>695</v>
      </c>
      <c r="G88" s="265">
        <v>0.26900000000000002</v>
      </c>
      <c r="H88" s="239">
        <v>72120</v>
      </c>
      <c r="I88" s="238">
        <f t="shared" si="3"/>
        <v>19400.28</v>
      </c>
      <c r="J88" s="238">
        <f t="shared" si="4"/>
        <v>3880.06</v>
      </c>
      <c r="K88" s="238">
        <f t="shared" si="5"/>
        <v>23280.34</v>
      </c>
      <c r="L88" s="227" t="s">
        <v>8</v>
      </c>
      <c r="M88" s="77"/>
      <c r="N88" s="77"/>
      <c r="O88" s="77"/>
      <c r="P88" s="77"/>
    </row>
    <row r="89" spans="1:16" s="6" customFormat="1" ht="30" customHeight="1">
      <c r="A89" s="1">
        <v>70</v>
      </c>
      <c r="B89" s="228" t="s">
        <v>3078</v>
      </c>
      <c r="C89" s="228">
        <v>10015193</v>
      </c>
      <c r="D89" s="228" t="s">
        <v>74</v>
      </c>
      <c r="E89" s="229" t="s">
        <v>3096</v>
      </c>
      <c r="F89" s="228" t="s">
        <v>695</v>
      </c>
      <c r="G89" s="265">
        <v>0.05</v>
      </c>
      <c r="H89" s="239">
        <v>72120</v>
      </c>
      <c r="I89" s="238">
        <f t="shared" si="3"/>
        <v>3606</v>
      </c>
      <c r="J89" s="238">
        <f t="shared" si="4"/>
        <v>721.2</v>
      </c>
      <c r="K89" s="238">
        <f t="shared" si="5"/>
        <v>4327.2</v>
      </c>
      <c r="L89" s="227" t="s">
        <v>8</v>
      </c>
    </row>
    <row r="90" spans="1:16" s="6" customFormat="1" ht="30" customHeight="1">
      <c r="A90" s="1">
        <v>71</v>
      </c>
      <c r="B90" s="228" t="s">
        <v>3079</v>
      </c>
      <c r="C90" s="228">
        <v>10015193</v>
      </c>
      <c r="D90" s="228" t="s">
        <v>74</v>
      </c>
      <c r="E90" s="229" t="s">
        <v>3096</v>
      </c>
      <c r="F90" s="228" t="s">
        <v>695</v>
      </c>
      <c r="G90" s="265">
        <v>0.09</v>
      </c>
      <c r="H90" s="239">
        <v>72120</v>
      </c>
      <c r="I90" s="238">
        <f t="shared" si="3"/>
        <v>6490.8</v>
      </c>
      <c r="J90" s="238">
        <f t="shared" si="4"/>
        <v>1298.1600000000001</v>
      </c>
      <c r="K90" s="238">
        <f t="shared" si="5"/>
        <v>7788.96</v>
      </c>
      <c r="L90" s="227" t="s">
        <v>8</v>
      </c>
      <c r="M90" s="77"/>
      <c r="N90" s="77"/>
      <c r="O90" s="77"/>
      <c r="P90" s="77"/>
    </row>
    <row r="91" spans="1:16" s="6" customFormat="1" ht="30" customHeight="1">
      <c r="A91" s="1">
        <v>72</v>
      </c>
      <c r="B91" s="228" t="s">
        <v>3080</v>
      </c>
      <c r="C91" s="228">
        <v>10015193</v>
      </c>
      <c r="D91" s="228" t="s">
        <v>74</v>
      </c>
      <c r="E91" s="229" t="s">
        <v>3096</v>
      </c>
      <c r="F91" s="228" t="s">
        <v>695</v>
      </c>
      <c r="G91" s="265">
        <v>0.1</v>
      </c>
      <c r="H91" s="239">
        <v>72120</v>
      </c>
      <c r="I91" s="238">
        <f t="shared" si="3"/>
        <v>7212</v>
      </c>
      <c r="J91" s="238">
        <f t="shared" si="4"/>
        <v>1442.4</v>
      </c>
      <c r="K91" s="238">
        <f t="shared" si="5"/>
        <v>8654.4</v>
      </c>
      <c r="L91" s="227" t="s">
        <v>8</v>
      </c>
    </row>
    <row r="92" spans="1:16" s="6" customFormat="1" ht="30" customHeight="1">
      <c r="A92" s="1">
        <v>73</v>
      </c>
      <c r="B92" s="228" t="s">
        <v>3081</v>
      </c>
      <c r="C92" s="228">
        <v>10015198</v>
      </c>
      <c r="D92" s="228" t="s">
        <v>74</v>
      </c>
      <c r="E92" s="229" t="s">
        <v>3097</v>
      </c>
      <c r="F92" s="228" t="s">
        <v>695</v>
      </c>
      <c r="G92" s="265">
        <v>0.318</v>
      </c>
      <c r="H92" s="239">
        <v>25518</v>
      </c>
      <c r="I92" s="238">
        <f t="shared" si="3"/>
        <v>8114.72</v>
      </c>
      <c r="J92" s="238">
        <f t="shared" si="4"/>
        <v>1622.94</v>
      </c>
      <c r="K92" s="238">
        <f t="shared" si="5"/>
        <v>9737.66</v>
      </c>
      <c r="L92" s="227" t="s">
        <v>8</v>
      </c>
      <c r="M92" s="77"/>
      <c r="N92" s="77"/>
      <c r="O92" s="77"/>
      <c r="P92" s="77"/>
    </row>
    <row r="93" spans="1:16" s="6" customFormat="1" ht="30" customHeight="1">
      <c r="A93" s="1">
        <v>74</v>
      </c>
      <c r="B93" s="228" t="s">
        <v>3082</v>
      </c>
      <c r="C93" s="228">
        <v>10015626</v>
      </c>
      <c r="D93" s="228" t="s">
        <v>74</v>
      </c>
      <c r="E93" s="229" t="s">
        <v>3098</v>
      </c>
      <c r="F93" s="228" t="s">
        <v>695</v>
      </c>
      <c r="G93" s="265">
        <v>0.4</v>
      </c>
      <c r="H93" s="239">
        <v>5192</v>
      </c>
      <c r="I93" s="238">
        <f t="shared" si="3"/>
        <v>2076.8000000000002</v>
      </c>
      <c r="J93" s="238">
        <f t="shared" si="4"/>
        <v>415.36</v>
      </c>
      <c r="K93" s="238">
        <f t="shared" si="5"/>
        <v>2492.1600000000003</v>
      </c>
      <c r="L93" s="227" t="s">
        <v>8</v>
      </c>
    </row>
    <row r="94" spans="1:16" s="6" customFormat="1" ht="30" customHeight="1">
      <c r="A94" s="1">
        <v>75</v>
      </c>
      <c r="B94" s="228" t="s">
        <v>3083</v>
      </c>
      <c r="C94" s="228">
        <v>10015626</v>
      </c>
      <c r="D94" s="228" t="s">
        <v>74</v>
      </c>
      <c r="E94" s="229" t="s">
        <v>3098</v>
      </c>
      <c r="F94" s="228" t="s">
        <v>695</v>
      </c>
      <c r="G94" s="265">
        <v>0.2</v>
      </c>
      <c r="H94" s="239">
        <v>5192</v>
      </c>
      <c r="I94" s="238">
        <f t="shared" si="3"/>
        <v>1038.4000000000001</v>
      </c>
      <c r="J94" s="238">
        <f t="shared" si="4"/>
        <v>207.68</v>
      </c>
      <c r="K94" s="238">
        <f t="shared" si="5"/>
        <v>1246.0800000000002</v>
      </c>
      <c r="L94" s="227" t="s">
        <v>8</v>
      </c>
    </row>
    <row r="95" spans="1:16" s="6" customFormat="1" ht="30" customHeight="1">
      <c r="A95" s="1">
        <v>76</v>
      </c>
      <c r="B95" s="228" t="s">
        <v>3084</v>
      </c>
      <c r="C95" s="228">
        <v>10015864</v>
      </c>
      <c r="D95" s="228" t="s">
        <v>74</v>
      </c>
      <c r="E95" s="229" t="s">
        <v>3099</v>
      </c>
      <c r="F95" s="228" t="s">
        <v>695</v>
      </c>
      <c r="G95" s="265">
        <v>1.5</v>
      </c>
      <c r="H95" s="239">
        <v>13521</v>
      </c>
      <c r="I95" s="238">
        <f t="shared" si="3"/>
        <v>20281.5</v>
      </c>
      <c r="J95" s="238">
        <f t="shared" si="4"/>
        <v>4056.3</v>
      </c>
      <c r="K95" s="238">
        <f t="shared" si="5"/>
        <v>24337.8</v>
      </c>
      <c r="L95" s="227" t="s">
        <v>8</v>
      </c>
      <c r="M95" s="77"/>
      <c r="N95" s="77"/>
      <c r="O95" s="77"/>
      <c r="P95" s="77"/>
    </row>
    <row r="96" spans="1:16" s="6" customFormat="1" ht="30" customHeight="1">
      <c r="A96" s="1">
        <v>77</v>
      </c>
      <c r="B96" s="228" t="s">
        <v>3085</v>
      </c>
      <c r="C96" s="228">
        <v>10015872</v>
      </c>
      <c r="D96" s="228" t="s">
        <v>74</v>
      </c>
      <c r="E96" s="229" t="s">
        <v>3100</v>
      </c>
      <c r="F96" s="228" t="s">
        <v>695</v>
      </c>
      <c r="G96" s="265">
        <v>2.25</v>
      </c>
      <c r="H96" s="239">
        <v>1995</v>
      </c>
      <c r="I96" s="238">
        <f t="shared" si="3"/>
        <v>4488.75</v>
      </c>
      <c r="J96" s="238">
        <f t="shared" si="4"/>
        <v>897.75</v>
      </c>
      <c r="K96" s="238">
        <f t="shared" si="5"/>
        <v>5386.5</v>
      </c>
      <c r="L96" s="227" t="s">
        <v>8</v>
      </c>
      <c r="M96" s="77"/>
      <c r="N96" s="77"/>
      <c r="O96" s="77"/>
      <c r="P96" s="77"/>
    </row>
    <row r="97" spans="1:16" s="6" customFormat="1" ht="30" customHeight="1">
      <c r="A97" s="1">
        <v>78</v>
      </c>
      <c r="B97" s="228" t="s">
        <v>3086</v>
      </c>
      <c r="C97" s="228">
        <v>10015877</v>
      </c>
      <c r="D97" s="228" t="s">
        <v>74</v>
      </c>
      <c r="E97" s="229" t="s">
        <v>3101</v>
      </c>
      <c r="F97" s="228" t="s">
        <v>695</v>
      </c>
      <c r="G97" s="265">
        <v>0.81200000000000006</v>
      </c>
      <c r="H97" s="239">
        <v>24768</v>
      </c>
      <c r="I97" s="238">
        <f t="shared" si="3"/>
        <v>20111.62</v>
      </c>
      <c r="J97" s="238">
        <f t="shared" si="4"/>
        <v>4022.32</v>
      </c>
      <c r="K97" s="238">
        <f t="shared" si="5"/>
        <v>24133.94</v>
      </c>
      <c r="L97" s="227" t="s">
        <v>8</v>
      </c>
    </row>
    <row r="98" spans="1:16" s="6" customFormat="1" ht="30" customHeight="1">
      <c r="A98" s="1">
        <v>79</v>
      </c>
      <c r="B98" s="228" t="s">
        <v>3087</v>
      </c>
      <c r="C98" s="228">
        <v>10015893</v>
      </c>
      <c r="D98" s="228" t="s">
        <v>74</v>
      </c>
      <c r="E98" s="229" t="s">
        <v>3102</v>
      </c>
      <c r="F98" s="228" t="s">
        <v>695</v>
      </c>
      <c r="G98" s="265">
        <v>2</v>
      </c>
      <c r="H98" s="239">
        <v>5720</v>
      </c>
      <c r="I98" s="238">
        <f t="shared" si="3"/>
        <v>11440</v>
      </c>
      <c r="J98" s="238">
        <f t="shared" si="4"/>
        <v>2288</v>
      </c>
      <c r="K98" s="238">
        <f t="shared" si="5"/>
        <v>13728</v>
      </c>
      <c r="L98" s="227" t="s">
        <v>8</v>
      </c>
    </row>
    <row r="99" spans="1:16" s="6" customFormat="1" ht="30" customHeight="1">
      <c r="A99" s="1">
        <v>80</v>
      </c>
      <c r="B99" s="228" t="s">
        <v>3088</v>
      </c>
      <c r="C99" s="228">
        <v>10052546</v>
      </c>
      <c r="D99" s="228" t="s">
        <v>74</v>
      </c>
      <c r="E99" s="229" t="s">
        <v>3103</v>
      </c>
      <c r="F99" s="228" t="s">
        <v>695</v>
      </c>
      <c r="G99" s="265">
        <v>0.28000000000000003</v>
      </c>
      <c r="H99" s="239">
        <v>952916</v>
      </c>
      <c r="I99" s="238">
        <f t="shared" si="3"/>
        <v>266816.48</v>
      </c>
      <c r="J99" s="238">
        <f t="shared" si="4"/>
        <v>53363.3</v>
      </c>
      <c r="K99" s="238">
        <f t="shared" si="5"/>
        <v>320179.77999999997</v>
      </c>
      <c r="L99" s="227" t="s">
        <v>8</v>
      </c>
      <c r="M99" s="77"/>
      <c r="N99" s="77"/>
      <c r="O99" s="77"/>
      <c r="P99" s="77"/>
    </row>
    <row r="100" spans="1:16" s="6" customFormat="1" ht="30" customHeight="1">
      <c r="A100" s="1">
        <v>81</v>
      </c>
      <c r="B100" s="228" t="s">
        <v>3089</v>
      </c>
      <c r="C100" s="228">
        <v>10052547</v>
      </c>
      <c r="D100" s="228" t="s">
        <v>74</v>
      </c>
      <c r="E100" s="229" t="s">
        <v>3104</v>
      </c>
      <c r="F100" s="228" t="s">
        <v>695</v>
      </c>
      <c r="G100" s="265">
        <v>0.93</v>
      </c>
      <c r="H100" s="239">
        <v>1334343</v>
      </c>
      <c r="I100" s="238">
        <f t="shared" si="3"/>
        <v>1240938.99</v>
      </c>
      <c r="J100" s="238">
        <f t="shared" si="4"/>
        <v>248187.8</v>
      </c>
      <c r="K100" s="238">
        <f t="shared" si="5"/>
        <v>1489126.79</v>
      </c>
      <c r="L100" s="227" t="s">
        <v>8</v>
      </c>
      <c r="M100" s="77"/>
      <c r="N100" s="77"/>
      <c r="O100" s="77"/>
      <c r="P100" s="77"/>
    </row>
    <row r="101" spans="1:16" ht="16.5" customHeight="1">
      <c r="A101" s="104"/>
      <c r="B101" s="104"/>
      <c r="C101" s="104"/>
      <c r="D101" s="104"/>
      <c r="E101" s="106"/>
      <c r="F101" s="104"/>
      <c r="G101" s="104"/>
      <c r="H101" s="104"/>
      <c r="I101" s="107">
        <f>SUM(I20:I100)</f>
        <v>9546962.7799999993</v>
      </c>
      <c r="J101" s="107">
        <f>SUM(J20:J100)</f>
        <v>1909392.5500000003</v>
      </c>
      <c r="K101" s="107">
        <f>SUM(K20:K100)</f>
        <v>11456355.329999998</v>
      </c>
      <c r="L101" s="104"/>
    </row>
    <row r="103" spans="1:16" ht="18.75">
      <c r="A103" s="67" t="s">
        <v>34</v>
      </c>
      <c r="B103" s="220"/>
      <c r="C103" s="220"/>
      <c r="D103" s="127"/>
      <c r="E103" s="128"/>
      <c r="F103" s="128"/>
      <c r="G103" s="128"/>
      <c r="H103" s="129"/>
      <c r="I103" s="128"/>
      <c r="J103" s="67" t="s">
        <v>35</v>
      </c>
      <c r="K103" s="23"/>
    </row>
    <row r="104" spans="1:16" ht="18.75">
      <c r="A104" s="67" t="s">
        <v>36</v>
      </c>
      <c r="B104" s="67"/>
      <c r="C104" s="67"/>
      <c r="D104" s="127"/>
      <c r="E104" s="128"/>
      <c r="F104" s="128"/>
      <c r="G104" s="128"/>
      <c r="H104" s="129"/>
      <c r="I104" s="128"/>
      <c r="J104" s="204" t="s">
        <v>181</v>
      </c>
      <c r="K104" s="204"/>
    </row>
    <row r="105" spans="1:16" ht="18.75">
      <c r="A105" s="67" t="s">
        <v>37</v>
      </c>
      <c r="B105" s="67"/>
      <c r="C105" s="67"/>
      <c r="D105" s="127"/>
      <c r="E105" s="128"/>
      <c r="F105" s="128"/>
      <c r="G105" s="128"/>
      <c r="H105" s="129"/>
      <c r="I105" s="128"/>
      <c r="J105" s="204" t="s">
        <v>38</v>
      </c>
      <c r="K105" s="204"/>
    </row>
    <row r="106" spans="1:16" ht="18.75">
      <c r="A106" s="67" t="s">
        <v>39</v>
      </c>
      <c r="B106" s="23"/>
      <c r="C106" s="23"/>
      <c r="D106" s="127"/>
      <c r="E106" s="128"/>
      <c r="F106" s="128"/>
      <c r="G106" s="128"/>
      <c r="H106" s="129"/>
      <c r="I106" s="128"/>
      <c r="J106" s="118"/>
      <c r="K106" s="38"/>
    </row>
    <row r="107" spans="1:16" ht="18.75">
      <c r="A107" s="23"/>
      <c r="B107" s="23"/>
      <c r="C107" s="23"/>
      <c r="D107" s="127"/>
      <c r="E107" s="128"/>
      <c r="F107" s="128"/>
      <c r="G107" s="128"/>
      <c r="H107" s="129"/>
      <c r="I107" s="128"/>
      <c r="J107" s="118"/>
      <c r="K107" s="23"/>
    </row>
    <row r="108" spans="1:16" ht="18.75">
      <c r="A108" s="67" t="s">
        <v>41</v>
      </c>
      <c r="B108" s="23"/>
      <c r="C108" s="23"/>
      <c r="D108" s="127"/>
      <c r="E108" s="128"/>
      <c r="F108" s="128"/>
      <c r="G108" s="128"/>
      <c r="H108" s="129"/>
      <c r="I108" s="128"/>
      <c r="J108" s="204" t="s">
        <v>182</v>
      </c>
      <c r="K108" s="204"/>
    </row>
    <row r="109" spans="1:16" ht="18.75">
      <c r="A109" s="364"/>
      <c r="B109" s="364"/>
      <c r="C109" s="364"/>
      <c r="D109" s="127"/>
      <c r="E109" s="128"/>
      <c r="F109" s="128"/>
      <c r="G109" s="128"/>
      <c r="H109" s="129"/>
      <c r="I109" s="128"/>
      <c r="J109" s="118"/>
      <c r="K109" s="118"/>
    </row>
    <row r="110" spans="1:16" ht="18.75">
      <c r="A110" s="67" t="s">
        <v>40</v>
      </c>
      <c r="B110" s="67"/>
      <c r="C110" s="118"/>
      <c r="D110" s="127"/>
      <c r="E110" s="128"/>
      <c r="F110" s="128"/>
      <c r="G110" s="128"/>
      <c r="H110" s="129"/>
      <c r="I110" s="128"/>
      <c r="J110" s="67" t="s">
        <v>40</v>
      </c>
      <c r="K110" s="67"/>
    </row>
    <row r="111" spans="1:16">
      <c r="D111" s="5"/>
      <c r="E111" s="3"/>
      <c r="H111" s="11"/>
      <c r="I111" s="3"/>
    </row>
  </sheetData>
  <customSheetViews>
    <customSheetView guid="{19774D5F-68EA-4399-BCA1-E2CE392B5002}" showPageBreaks="1" printArea="1" view="pageBreakPreview">
      <selection activeCell="R27" sqref="R27"/>
      <colBreaks count="1" manualBreakCount="1">
        <brk id="13" max="31" man="1"/>
      </colBreaks>
      <pageMargins left="0.70866141732283472" right="0.70866141732283472" top="0.74803149606299213" bottom="0.74803149606299213" header="0.31496062992125984" footer="0.31496062992125984"/>
      <pageSetup scale="70" orientation="landscape" r:id="rId1"/>
    </customSheetView>
    <customSheetView guid="{31AE1515-CC7D-4C1F-9174-673DDAC973ED}" showPageBreaks="1" printArea="1" view="pageBreakPreview">
      <selection activeCell="F24" sqref="F24"/>
      <colBreaks count="1" manualBreakCount="1">
        <brk id="15" max="30" man="1"/>
      </colBreaks>
      <pageMargins left="0.70866141732283472" right="0.70866141732283472" top="0.74803149606299213" bottom="0.74803149606299213" header="0.31496062992125984" footer="0.31496062992125984"/>
      <pageSetup scale="65" orientation="landscape" r:id="rId2"/>
    </customSheetView>
  </customSheetViews>
  <mergeCells count="6">
    <mergeCell ref="A109:C109"/>
    <mergeCell ref="A4:L4"/>
    <mergeCell ref="A5:L5"/>
    <mergeCell ref="A14:L14"/>
    <mergeCell ref="A8:I8"/>
    <mergeCell ref="A10:I10"/>
  </mergeCells>
  <pageMargins left="0.7" right="0.7" top="0.75" bottom="0.75" header="0.3" footer="0.3"/>
  <pageSetup paperSize="9" scale="78" fitToHeight="0" orientation="landscape" r:id="rId3"/>
  <colBreaks count="1" manualBreakCount="1">
    <brk id="12" max="30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  <pageSetUpPr fitToPage="1"/>
  </sheetPr>
  <dimension ref="A1:P162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7.140625" style="3" customWidth="1"/>
    <col min="2" max="2" width="10.140625" style="3" customWidth="1"/>
    <col min="3" max="3" width="12.140625" style="3" customWidth="1"/>
    <col min="4" max="4" width="7.5703125" style="3" customWidth="1"/>
    <col min="5" max="5" width="39.140625" style="5" customWidth="1"/>
    <col min="6" max="6" width="6.85546875" style="3" customWidth="1"/>
    <col min="7" max="7" width="9.5703125" style="3" customWidth="1"/>
    <col min="8" max="8" width="14.5703125" style="3" customWidth="1"/>
    <col min="9" max="9" width="14.5703125" style="11" customWidth="1"/>
    <col min="10" max="11" width="14.5703125" style="3" customWidth="1"/>
    <col min="12" max="12" width="21.28515625" style="3" customWidth="1"/>
    <col min="13" max="16384" width="9.140625" style="3"/>
  </cols>
  <sheetData>
    <row r="1" spans="1:12" ht="16.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48</v>
      </c>
      <c r="K1" s="25"/>
      <c r="L1" s="24"/>
    </row>
    <row r="2" spans="1:12" ht="1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12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25"/>
      <c r="L3" s="20"/>
    </row>
    <row r="4" spans="1:12" ht="18.75">
      <c r="A4" s="365" t="s">
        <v>20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.75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6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18" t="s">
        <v>177</v>
      </c>
      <c r="B7" s="115"/>
      <c r="C7" s="115"/>
      <c r="D7" s="115"/>
      <c r="E7" s="115"/>
      <c r="F7" s="115"/>
      <c r="G7" s="115"/>
      <c r="H7" s="115"/>
      <c r="I7" s="116"/>
      <c r="J7" s="20"/>
      <c r="K7" s="20"/>
      <c r="L7" s="20"/>
    </row>
    <row r="8" spans="1:12" ht="15.75">
      <c r="A8" s="367" t="s">
        <v>178</v>
      </c>
      <c r="B8" s="367"/>
      <c r="C8" s="367"/>
      <c r="D8" s="367"/>
      <c r="E8" s="367"/>
      <c r="F8" s="367"/>
      <c r="G8" s="367"/>
      <c r="H8" s="367"/>
      <c r="I8" s="367"/>
      <c r="J8" s="20"/>
      <c r="K8" s="20"/>
      <c r="L8" s="20"/>
    </row>
    <row r="9" spans="1:12" ht="15.75">
      <c r="A9" s="18" t="s">
        <v>179</v>
      </c>
      <c r="B9" s="18"/>
      <c r="C9" s="18"/>
      <c r="D9" s="18"/>
      <c r="E9" s="18"/>
      <c r="F9" s="18"/>
      <c r="G9" s="18"/>
      <c r="H9" s="18"/>
      <c r="I9" s="116"/>
      <c r="J9" s="20"/>
      <c r="K9" s="20"/>
      <c r="L9" s="20"/>
    </row>
    <row r="10" spans="1:12" ht="15.75">
      <c r="A10" s="367" t="s">
        <v>180</v>
      </c>
      <c r="B10" s="367"/>
      <c r="C10" s="367"/>
      <c r="D10" s="367"/>
      <c r="E10" s="367"/>
      <c r="F10" s="367"/>
      <c r="G10" s="367"/>
      <c r="H10" s="367"/>
      <c r="I10" s="367"/>
      <c r="J10" s="20"/>
      <c r="K10" s="20"/>
      <c r="L10" s="20"/>
    </row>
    <row r="11" spans="1:12" ht="15.7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29"/>
      <c r="L11" s="20"/>
    </row>
    <row r="12" spans="1:12" ht="15.75">
      <c r="A12" s="7" t="s">
        <v>30</v>
      </c>
      <c r="B12" s="88"/>
      <c r="C12" s="88"/>
      <c r="D12" s="88"/>
      <c r="E12" s="88"/>
      <c r="F12" s="88"/>
      <c r="G12" s="88"/>
      <c r="H12" s="88"/>
      <c r="I12" s="88"/>
      <c r="J12" s="88"/>
      <c r="K12" s="29"/>
      <c r="L12" s="20"/>
    </row>
    <row r="13" spans="1:12" ht="15.75">
      <c r="A13" s="7" t="s">
        <v>31</v>
      </c>
      <c r="B13" s="88"/>
      <c r="C13" s="88"/>
      <c r="D13" s="88"/>
      <c r="E13" s="88"/>
      <c r="F13" s="88"/>
      <c r="G13" s="88"/>
      <c r="H13" s="88"/>
      <c r="I13" s="88"/>
      <c r="J13" s="88"/>
      <c r="K13" s="30"/>
      <c r="L13" s="7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8.25" customHeight="1">
      <c r="A16" s="16"/>
      <c r="B16" s="16"/>
      <c r="C16" s="16"/>
      <c r="D16" s="16"/>
      <c r="E16" s="17"/>
      <c r="F16" s="16"/>
      <c r="G16" s="18"/>
      <c r="H16" s="21"/>
      <c r="I16" s="19"/>
      <c r="J16" s="21"/>
      <c r="K16" s="16"/>
      <c r="L16" s="16"/>
    </row>
    <row r="17" spans="1:16" ht="0.75" customHeight="1">
      <c r="A17" s="7"/>
      <c r="B17" s="7"/>
      <c r="C17" s="7"/>
      <c r="D17" s="7"/>
      <c r="E17" s="88"/>
      <c r="F17" s="7"/>
      <c r="G17" s="7"/>
      <c r="H17" s="8"/>
      <c r="I17" s="13"/>
      <c r="J17" s="9"/>
      <c r="K17" s="9"/>
      <c r="L17" s="7"/>
    </row>
    <row r="18" spans="1:16" ht="63">
      <c r="A18" s="10" t="s">
        <v>0</v>
      </c>
      <c r="B18" s="14" t="s">
        <v>9</v>
      </c>
      <c r="C18" s="14" t="s">
        <v>10</v>
      </c>
      <c r="D18" s="14" t="s">
        <v>11</v>
      </c>
      <c r="E18" s="14" t="s">
        <v>1</v>
      </c>
      <c r="F18" s="14" t="s">
        <v>12</v>
      </c>
      <c r="G18" s="14" t="s">
        <v>2</v>
      </c>
      <c r="H18" s="2" t="s">
        <v>7</v>
      </c>
      <c r="I18" s="2" t="s">
        <v>186</v>
      </c>
      <c r="J18" s="2" t="s">
        <v>696</v>
      </c>
      <c r="K18" s="2" t="s">
        <v>185</v>
      </c>
      <c r="L18" s="10" t="s">
        <v>3</v>
      </c>
    </row>
    <row r="19" spans="1:16" ht="15.75">
      <c r="A19" s="10">
        <v>1</v>
      </c>
      <c r="B19" s="10">
        <v>2</v>
      </c>
      <c r="C19" s="10">
        <v>3</v>
      </c>
      <c r="D19" s="10">
        <v>4</v>
      </c>
      <c r="E19" s="10">
        <v>5</v>
      </c>
      <c r="F19" s="10">
        <v>6</v>
      </c>
      <c r="G19" s="10">
        <v>7</v>
      </c>
      <c r="H19" s="10">
        <v>8</v>
      </c>
      <c r="I19" s="10">
        <v>9</v>
      </c>
      <c r="J19" s="10">
        <v>10</v>
      </c>
      <c r="K19" s="10">
        <v>11</v>
      </c>
      <c r="L19" s="10">
        <v>12</v>
      </c>
    </row>
    <row r="20" spans="1:16" s="6" customFormat="1" ht="30" customHeight="1">
      <c r="A20" s="1">
        <v>1</v>
      </c>
      <c r="B20" s="221" t="s">
        <v>3106</v>
      </c>
      <c r="C20" s="221">
        <v>10014182</v>
      </c>
      <c r="D20" s="222" t="s">
        <v>74</v>
      </c>
      <c r="E20" s="223" t="s">
        <v>3107</v>
      </c>
      <c r="F20" s="221" t="s">
        <v>695</v>
      </c>
      <c r="G20" s="266">
        <v>4.7</v>
      </c>
      <c r="H20" s="239">
        <v>34891</v>
      </c>
      <c r="I20" s="238">
        <v>163987.70000000001</v>
      </c>
      <c r="J20" s="238">
        <f t="shared" ref="J20:J51" si="0">ROUND(I20*0.2,2)</f>
        <v>32797.54</v>
      </c>
      <c r="K20" s="238">
        <f>J20+I20</f>
        <v>196785.24000000002</v>
      </c>
      <c r="L20" s="227" t="s">
        <v>8</v>
      </c>
      <c r="M20" s="77"/>
      <c r="N20" s="77"/>
      <c r="O20" s="77"/>
      <c r="P20" s="77"/>
    </row>
    <row r="21" spans="1:16" s="6" customFormat="1" ht="30" customHeight="1">
      <c r="A21" s="1">
        <v>2</v>
      </c>
      <c r="B21" s="228" t="s">
        <v>3108</v>
      </c>
      <c r="C21" s="228">
        <v>10014270</v>
      </c>
      <c r="D21" s="228" t="s">
        <v>74</v>
      </c>
      <c r="E21" s="229" t="s">
        <v>109</v>
      </c>
      <c r="F21" s="228" t="s">
        <v>695</v>
      </c>
      <c r="G21" s="265">
        <v>0.2</v>
      </c>
      <c r="H21" s="239">
        <v>119062</v>
      </c>
      <c r="I21" s="238">
        <v>23812.400000000001</v>
      </c>
      <c r="J21" s="238">
        <f t="shared" si="0"/>
        <v>4762.4799999999996</v>
      </c>
      <c r="K21" s="238">
        <f t="shared" ref="K21:K84" si="1">J21+I21</f>
        <v>28574.880000000001</v>
      </c>
      <c r="L21" s="227" t="s">
        <v>8</v>
      </c>
    </row>
    <row r="22" spans="1:16" s="6" customFormat="1" ht="30" customHeight="1">
      <c r="A22" s="1">
        <v>3</v>
      </c>
      <c r="B22" s="228" t="s">
        <v>3109</v>
      </c>
      <c r="C22" s="228">
        <v>10015392</v>
      </c>
      <c r="D22" s="228" t="s">
        <v>74</v>
      </c>
      <c r="E22" s="229" t="s">
        <v>90</v>
      </c>
      <c r="F22" s="228" t="s">
        <v>695</v>
      </c>
      <c r="G22" s="265">
        <v>0.4</v>
      </c>
      <c r="H22" s="239">
        <v>28470</v>
      </c>
      <c r="I22" s="238">
        <v>11388</v>
      </c>
      <c r="J22" s="238">
        <f t="shared" si="0"/>
        <v>2277.6</v>
      </c>
      <c r="K22" s="238">
        <f t="shared" si="1"/>
        <v>13665.6</v>
      </c>
      <c r="L22" s="227" t="s">
        <v>8</v>
      </c>
      <c r="M22" s="77"/>
      <c r="N22" s="77"/>
      <c r="O22" s="77"/>
      <c r="P22" s="77"/>
    </row>
    <row r="23" spans="1:16" s="6" customFormat="1" ht="30" customHeight="1">
      <c r="A23" s="1">
        <v>4</v>
      </c>
      <c r="B23" s="228" t="s">
        <v>3110</v>
      </c>
      <c r="C23" s="228">
        <v>10016102</v>
      </c>
      <c r="D23" s="228" t="s">
        <v>74</v>
      </c>
      <c r="E23" s="229" t="s">
        <v>3121</v>
      </c>
      <c r="F23" s="228" t="s">
        <v>695</v>
      </c>
      <c r="G23" s="265">
        <v>1.651</v>
      </c>
      <c r="H23" s="239">
        <v>8735</v>
      </c>
      <c r="I23" s="238">
        <v>14421.49</v>
      </c>
      <c r="J23" s="238">
        <f t="shared" si="0"/>
        <v>2884.3</v>
      </c>
      <c r="K23" s="238">
        <f t="shared" si="1"/>
        <v>17305.79</v>
      </c>
      <c r="L23" s="227" t="s">
        <v>8</v>
      </c>
    </row>
    <row r="24" spans="1:16" s="6" customFormat="1" ht="30" customHeight="1">
      <c r="A24" s="1">
        <v>5</v>
      </c>
      <c r="B24" s="228" t="s">
        <v>3111</v>
      </c>
      <c r="C24" s="228">
        <v>10016218</v>
      </c>
      <c r="D24" s="228" t="s">
        <v>74</v>
      </c>
      <c r="E24" s="229" t="s">
        <v>107</v>
      </c>
      <c r="F24" s="228" t="s">
        <v>695</v>
      </c>
      <c r="G24" s="265">
        <v>10.48</v>
      </c>
      <c r="H24" s="239">
        <v>3165</v>
      </c>
      <c r="I24" s="238">
        <v>33169.199999999997</v>
      </c>
      <c r="J24" s="238">
        <f t="shared" si="0"/>
        <v>6633.84</v>
      </c>
      <c r="K24" s="238">
        <f t="shared" si="1"/>
        <v>39803.039999999994</v>
      </c>
      <c r="L24" s="227" t="s">
        <v>8</v>
      </c>
      <c r="M24" s="77"/>
      <c r="N24" s="77"/>
      <c r="O24" s="77"/>
      <c r="P24" s="77"/>
    </row>
    <row r="25" spans="1:16" s="6" customFormat="1" ht="30" customHeight="1">
      <c r="A25" s="1">
        <v>6</v>
      </c>
      <c r="B25" s="228" t="s">
        <v>3112</v>
      </c>
      <c r="C25" s="228">
        <v>10016702</v>
      </c>
      <c r="D25" s="228" t="s">
        <v>74</v>
      </c>
      <c r="E25" s="229" t="s">
        <v>3122</v>
      </c>
      <c r="F25" s="228" t="s">
        <v>695</v>
      </c>
      <c r="G25" s="265">
        <v>1.306</v>
      </c>
      <c r="H25" s="239">
        <v>7458</v>
      </c>
      <c r="I25" s="238">
        <v>9740.15</v>
      </c>
      <c r="J25" s="238">
        <f t="shared" si="0"/>
        <v>1948.03</v>
      </c>
      <c r="K25" s="238">
        <f t="shared" si="1"/>
        <v>11688.18</v>
      </c>
      <c r="L25" s="227" t="s">
        <v>8</v>
      </c>
    </row>
    <row r="26" spans="1:16" s="6" customFormat="1" ht="30" customHeight="1">
      <c r="A26" s="1">
        <v>7</v>
      </c>
      <c r="B26" s="228" t="s">
        <v>3113</v>
      </c>
      <c r="C26" s="228">
        <v>10016949</v>
      </c>
      <c r="D26" s="228" t="s">
        <v>74</v>
      </c>
      <c r="E26" s="229" t="s">
        <v>102</v>
      </c>
      <c r="F26" s="228" t="s">
        <v>695</v>
      </c>
      <c r="G26" s="265">
        <v>0.9</v>
      </c>
      <c r="H26" s="239">
        <v>38964</v>
      </c>
      <c r="I26" s="238">
        <v>35067.599999999999</v>
      </c>
      <c r="J26" s="238">
        <f t="shared" si="0"/>
        <v>7013.52</v>
      </c>
      <c r="K26" s="238">
        <f t="shared" si="1"/>
        <v>42081.119999999995</v>
      </c>
      <c r="L26" s="227" t="s">
        <v>8</v>
      </c>
      <c r="M26" s="77"/>
      <c r="N26" s="77"/>
      <c r="O26" s="77"/>
      <c r="P26" s="77"/>
    </row>
    <row r="27" spans="1:16" s="6" customFormat="1" ht="30" customHeight="1">
      <c r="A27" s="1">
        <v>8</v>
      </c>
      <c r="B27" s="228" t="s">
        <v>3114</v>
      </c>
      <c r="C27" s="228">
        <v>10016956</v>
      </c>
      <c r="D27" s="228" t="s">
        <v>74</v>
      </c>
      <c r="E27" s="229" t="s">
        <v>3123</v>
      </c>
      <c r="F27" s="228" t="s">
        <v>695</v>
      </c>
      <c r="G27" s="265">
        <v>0.22600000000000001</v>
      </c>
      <c r="H27" s="239">
        <v>25145</v>
      </c>
      <c r="I27" s="238">
        <v>5682.77</v>
      </c>
      <c r="J27" s="238">
        <f t="shared" si="0"/>
        <v>1136.55</v>
      </c>
      <c r="K27" s="238">
        <f t="shared" si="1"/>
        <v>6819.3200000000006</v>
      </c>
      <c r="L27" s="227" t="s">
        <v>8</v>
      </c>
    </row>
    <row r="28" spans="1:16" s="6" customFormat="1" ht="30" customHeight="1">
      <c r="A28" s="1">
        <v>9</v>
      </c>
      <c r="B28" s="228" t="s">
        <v>3115</v>
      </c>
      <c r="C28" s="228">
        <v>10016960</v>
      </c>
      <c r="D28" s="228" t="s">
        <v>74</v>
      </c>
      <c r="E28" s="229" t="s">
        <v>3124</v>
      </c>
      <c r="F28" s="228" t="s">
        <v>695</v>
      </c>
      <c r="G28" s="265">
        <v>0.96699999999999997</v>
      </c>
      <c r="H28" s="239">
        <v>23800</v>
      </c>
      <c r="I28" s="238">
        <v>23014.6</v>
      </c>
      <c r="J28" s="238">
        <f t="shared" si="0"/>
        <v>4602.92</v>
      </c>
      <c r="K28" s="238">
        <f t="shared" si="1"/>
        <v>27617.519999999997</v>
      </c>
      <c r="L28" s="227" t="s">
        <v>8</v>
      </c>
    </row>
    <row r="29" spans="1:16" s="6" customFormat="1" ht="30" customHeight="1">
      <c r="A29" s="1">
        <v>10</v>
      </c>
      <c r="B29" s="228" t="s">
        <v>3116</v>
      </c>
      <c r="C29" s="228">
        <v>10017102</v>
      </c>
      <c r="D29" s="228" t="s">
        <v>74</v>
      </c>
      <c r="E29" s="229" t="s">
        <v>3125</v>
      </c>
      <c r="F29" s="228" t="s">
        <v>695</v>
      </c>
      <c r="G29" s="265">
        <v>0.51500000000000001</v>
      </c>
      <c r="H29" s="239">
        <v>17432</v>
      </c>
      <c r="I29" s="238">
        <v>8977.48</v>
      </c>
      <c r="J29" s="238">
        <f t="shared" si="0"/>
        <v>1795.5</v>
      </c>
      <c r="K29" s="238">
        <f t="shared" si="1"/>
        <v>10772.98</v>
      </c>
      <c r="L29" s="227" t="s">
        <v>8</v>
      </c>
      <c r="M29" s="77"/>
      <c r="N29" s="77"/>
      <c r="O29" s="77"/>
      <c r="P29" s="77"/>
    </row>
    <row r="30" spans="1:16" s="6" customFormat="1" ht="30" customHeight="1">
      <c r="A30" s="1">
        <v>11</v>
      </c>
      <c r="B30" s="228" t="s">
        <v>3117</v>
      </c>
      <c r="C30" s="228">
        <v>10017106</v>
      </c>
      <c r="D30" s="228" t="s">
        <v>74</v>
      </c>
      <c r="E30" s="229" t="s">
        <v>3126</v>
      </c>
      <c r="F30" s="228" t="s">
        <v>695</v>
      </c>
      <c r="G30" s="265">
        <v>0.40500000000000003</v>
      </c>
      <c r="H30" s="239">
        <v>11321</v>
      </c>
      <c r="I30" s="238">
        <v>4585.01</v>
      </c>
      <c r="J30" s="238">
        <f t="shared" si="0"/>
        <v>917</v>
      </c>
      <c r="K30" s="238">
        <f t="shared" si="1"/>
        <v>5502.01</v>
      </c>
      <c r="L30" s="227" t="s">
        <v>8</v>
      </c>
      <c r="M30" s="77"/>
      <c r="N30" s="77"/>
      <c r="O30" s="77"/>
      <c r="P30" s="77"/>
    </row>
    <row r="31" spans="1:16" s="6" customFormat="1" ht="30" customHeight="1">
      <c r="A31" s="1">
        <v>12</v>
      </c>
      <c r="B31" s="228" t="s">
        <v>3118</v>
      </c>
      <c r="C31" s="228">
        <v>10017121</v>
      </c>
      <c r="D31" s="228" t="s">
        <v>74</v>
      </c>
      <c r="E31" s="229" t="s">
        <v>3127</v>
      </c>
      <c r="F31" s="228" t="s">
        <v>695</v>
      </c>
      <c r="G31" s="265">
        <v>0.4</v>
      </c>
      <c r="H31" s="239">
        <v>39938</v>
      </c>
      <c r="I31" s="238">
        <v>15975.2</v>
      </c>
      <c r="J31" s="238">
        <f t="shared" si="0"/>
        <v>3195.04</v>
      </c>
      <c r="K31" s="238">
        <f t="shared" si="1"/>
        <v>19170.240000000002</v>
      </c>
      <c r="L31" s="227" t="s">
        <v>8</v>
      </c>
    </row>
    <row r="32" spans="1:16" s="6" customFormat="1" ht="30" customHeight="1">
      <c r="A32" s="1">
        <v>13</v>
      </c>
      <c r="B32" s="228" t="s">
        <v>3119</v>
      </c>
      <c r="C32" s="228">
        <v>10017142</v>
      </c>
      <c r="D32" s="228" t="s">
        <v>74</v>
      </c>
      <c r="E32" s="229" t="s">
        <v>3128</v>
      </c>
      <c r="F32" s="228" t="s">
        <v>695</v>
      </c>
      <c r="G32" s="265">
        <v>0.1</v>
      </c>
      <c r="H32" s="239">
        <v>143837</v>
      </c>
      <c r="I32" s="238">
        <v>14383.7</v>
      </c>
      <c r="J32" s="238">
        <f t="shared" si="0"/>
        <v>2876.74</v>
      </c>
      <c r="K32" s="238">
        <f t="shared" si="1"/>
        <v>17260.440000000002</v>
      </c>
      <c r="L32" s="227" t="s">
        <v>8</v>
      </c>
    </row>
    <row r="33" spans="1:16" s="6" customFormat="1" ht="30" customHeight="1">
      <c r="A33" s="1">
        <v>14</v>
      </c>
      <c r="B33" s="228" t="s">
        <v>3120</v>
      </c>
      <c r="C33" s="228">
        <v>10017743</v>
      </c>
      <c r="D33" s="228" t="s">
        <v>74</v>
      </c>
      <c r="E33" s="229" t="s">
        <v>3129</v>
      </c>
      <c r="F33" s="228" t="s">
        <v>695</v>
      </c>
      <c r="G33" s="265">
        <v>1.292</v>
      </c>
      <c r="H33" s="239">
        <v>2901</v>
      </c>
      <c r="I33" s="238">
        <v>3748.09</v>
      </c>
      <c r="J33" s="238">
        <f t="shared" si="0"/>
        <v>749.62</v>
      </c>
      <c r="K33" s="238">
        <f t="shared" si="1"/>
        <v>4497.71</v>
      </c>
      <c r="L33" s="227" t="s">
        <v>8</v>
      </c>
    </row>
    <row r="34" spans="1:16" s="6" customFormat="1" ht="30" customHeight="1">
      <c r="A34" s="1">
        <v>15</v>
      </c>
      <c r="B34" s="228" t="s">
        <v>3130</v>
      </c>
      <c r="C34" s="228">
        <v>10013622</v>
      </c>
      <c r="D34" s="228" t="s">
        <v>74</v>
      </c>
      <c r="E34" s="229" t="s">
        <v>128</v>
      </c>
      <c r="F34" s="228" t="s">
        <v>695</v>
      </c>
      <c r="G34" s="265">
        <v>0.21</v>
      </c>
      <c r="H34" s="239">
        <v>74610</v>
      </c>
      <c r="I34" s="238">
        <v>15668.1</v>
      </c>
      <c r="J34" s="238">
        <f t="shared" si="0"/>
        <v>3133.62</v>
      </c>
      <c r="K34" s="238">
        <f t="shared" si="1"/>
        <v>18801.72</v>
      </c>
      <c r="L34" s="227" t="s">
        <v>8</v>
      </c>
      <c r="M34" s="77"/>
      <c r="N34" s="77"/>
      <c r="O34" s="77"/>
      <c r="P34" s="77"/>
    </row>
    <row r="35" spans="1:16" s="6" customFormat="1" ht="30" customHeight="1">
      <c r="A35" s="1">
        <v>16</v>
      </c>
      <c r="B35" s="228" t="s">
        <v>3131</v>
      </c>
      <c r="C35" s="228">
        <v>10014560</v>
      </c>
      <c r="D35" s="228" t="s">
        <v>74</v>
      </c>
      <c r="E35" s="229" t="s">
        <v>3133</v>
      </c>
      <c r="F35" s="228" t="s">
        <v>695</v>
      </c>
      <c r="G35" s="265">
        <v>1.3</v>
      </c>
      <c r="H35" s="239">
        <v>186402</v>
      </c>
      <c r="I35" s="238">
        <v>242322.6</v>
      </c>
      <c r="J35" s="238">
        <f t="shared" si="0"/>
        <v>48464.52</v>
      </c>
      <c r="K35" s="238">
        <f t="shared" si="1"/>
        <v>290787.12</v>
      </c>
      <c r="L35" s="227" t="s">
        <v>8</v>
      </c>
    </row>
    <row r="36" spans="1:16" s="6" customFormat="1" ht="30" customHeight="1">
      <c r="A36" s="1">
        <v>17</v>
      </c>
      <c r="B36" s="228" t="s">
        <v>3132</v>
      </c>
      <c r="C36" s="228">
        <v>10014565</v>
      </c>
      <c r="D36" s="228" t="s">
        <v>74</v>
      </c>
      <c r="E36" s="229" t="s">
        <v>3134</v>
      </c>
      <c r="F36" s="228" t="s">
        <v>695</v>
      </c>
      <c r="G36" s="265">
        <v>1.26</v>
      </c>
      <c r="H36" s="239">
        <v>60572</v>
      </c>
      <c r="I36" s="238">
        <v>76320.72</v>
      </c>
      <c r="J36" s="238">
        <f t="shared" si="0"/>
        <v>15264.14</v>
      </c>
      <c r="K36" s="238">
        <f t="shared" si="1"/>
        <v>91584.86</v>
      </c>
      <c r="L36" s="227" t="s">
        <v>8</v>
      </c>
      <c r="M36" s="77"/>
      <c r="N36" s="77"/>
      <c r="O36" s="77"/>
      <c r="P36" s="77"/>
    </row>
    <row r="37" spans="1:16" s="6" customFormat="1" ht="30" customHeight="1">
      <c r="A37" s="1">
        <v>18</v>
      </c>
      <c r="B37" s="228" t="s">
        <v>3135</v>
      </c>
      <c r="C37" s="228">
        <v>10011555</v>
      </c>
      <c r="D37" s="228" t="s">
        <v>74</v>
      </c>
      <c r="E37" s="229" t="s">
        <v>3136</v>
      </c>
      <c r="F37" s="228" t="s">
        <v>695</v>
      </c>
      <c r="G37" s="265">
        <v>0.45400000000000001</v>
      </c>
      <c r="H37" s="239">
        <v>2914776</v>
      </c>
      <c r="I37" s="238">
        <v>1323308.3</v>
      </c>
      <c r="J37" s="238">
        <f t="shared" si="0"/>
        <v>264661.65999999997</v>
      </c>
      <c r="K37" s="238">
        <f t="shared" si="1"/>
        <v>1587969.96</v>
      </c>
      <c r="L37" s="227" t="s">
        <v>8</v>
      </c>
    </row>
    <row r="38" spans="1:16" s="6" customFormat="1" ht="30" customHeight="1">
      <c r="A38" s="1">
        <v>19</v>
      </c>
      <c r="B38" s="228" t="s">
        <v>3137</v>
      </c>
      <c r="C38" s="228">
        <v>10011825</v>
      </c>
      <c r="D38" s="228" t="s">
        <v>74</v>
      </c>
      <c r="E38" s="229" t="s">
        <v>3139</v>
      </c>
      <c r="F38" s="228" t="s">
        <v>695</v>
      </c>
      <c r="G38" s="265">
        <v>0.23499999999999999</v>
      </c>
      <c r="H38" s="239">
        <v>359854</v>
      </c>
      <c r="I38" s="238">
        <v>84565.69</v>
      </c>
      <c r="J38" s="238">
        <f t="shared" si="0"/>
        <v>16913.14</v>
      </c>
      <c r="K38" s="238">
        <f t="shared" si="1"/>
        <v>101478.83</v>
      </c>
      <c r="L38" s="227" t="s">
        <v>8</v>
      </c>
      <c r="M38" s="77"/>
      <c r="N38" s="77"/>
      <c r="O38" s="77"/>
      <c r="P38" s="77"/>
    </row>
    <row r="39" spans="1:16" s="6" customFormat="1" ht="30" customHeight="1">
      <c r="A39" s="1">
        <v>20</v>
      </c>
      <c r="B39" s="228" t="s">
        <v>3138</v>
      </c>
      <c r="C39" s="228">
        <v>10011864</v>
      </c>
      <c r="D39" s="228" t="s">
        <v>74</v>
      </c>
      <c r="E39" s="229" t="s">
        <v>3140</v>
      </c>
      <c r="F39" s="228" t="s">
        <v>2811</v>
      </c>
      <c r="G39" s="265">
        <v>20</v>
      </c>
      <c r="H39" s="239">
        <v>358</v>
      </c>
      <c r="I39" s="238">
        <v>7160</v>
      </c>
      <c r="J39" s="238">
        <f t="shared" si="0"/>
        <v>1432</v>
      </c>
      <c r="K39" s="238">
        <f t="shared" si="1"/>
        <v>8592</v>
      </c>
      <c r="L39" s="227" t="s">
        <v>8</v>
      </c>
    </row>
    <row r="40" spans="1:16" s="6" customFormat="1" ht="30" customHeight="1">
      <c r="A40" s="1">
        <v>21</v>
      </c>
      <c r="B40" s="228" t="s">
        <v>3141</v>
      </c>
      <c r="C40" s="228">
        <v>10012192</v>
      </c>
      <c r="D40" s="228" t="s">
        <v>74</v>
      </c>
      <c r="E40" s="229" t="s">
        <v>3142</v>
      </c>
      <c r="F40" s="228" t="s">
        <v>695</v>
      </c>
      <c r="G40" s="265">
        <v>0.1</v>
      </c>
      <c r="H40" s="239">
        <v>400863</v>
      </c>
      <c r="I40" s="238">
        <v>40086.300000000003</v>
      </c>
      <c r="J40" s="238">
        <f t="shared" si="0"/>
        <v>8017.26</v>
      </c>
      <c r="K40" s="238">
        <f t="shared" si="1"/>
        <v>48103.560000000005</v>
      </c>
      <c r="L40" s="227" t="s">
        <v>8</v>
      </c>
      <c r="M40" s="77"/>
      <c r="N40" s="77"/>
      <c r="O40" s="77"/>
      <c r="P40" s="77"/>
    </row>
    <row r="41" spans="1:16" s="6" customFormat="1" ht="30" customHeight="1">
      <c r="A41" s="1">
        <v>22</v>
      </c>
      <c r="B41" s="228" t="s">
        <v>3143</v>
      </c>
      <c r="C41" s="228">
        <v>10012294</v>
      </c>
      <c r="D41" s="228" t="s">
        <v>74</v>
      </c>
      <c r="E41" s="229" t="s">
        <v>3144</v>
      </c>
      <c r="F41" s="228" t="s">
        <v>695</v>
      </c>
      <c r="G41" s="265">
        <v>0.1</v>
      </c>
      <c r="H41" s="239">
        <v>27284</v>
      </c>
      <c r="I41" s="238">
        <v>2728.4</v>
      </c>
      <c r="J41" s="238">
        <f t="shared" si="0"/>
        <v>545.67999999999995</v>
      </c>
      <c r="K41" s="238">
        <f t="shared" si="1"/>
        <v>3274.08</v>
      </c>
      <c r="L41" s="227" t="s">
        <v>8</v>
      </c>
    </row>
    <row r="42" spans="1:16" s="6" customFormat="1" ht="30" customHeight="1">
      <c r="A42" s="1">
        <v>23</v>
      </c>
      <c r="B42" s="228" t="s">
        <v>3145</v>
      </c>
      <c r="C42" s="228">
        <v>10013070</v>
      </c>
      <c r="D42" s="228" t="s">
        <v>74</v>
      </c>
      <c r="E42" s="229" t="s">
        <v>3147</v>
      </c>
      <c r="F42" s="228" t="s">
        <v>695</v>
      </c>
      <c r="G42" s="265">
        <v>0.33500000000000002</v>
      </c>
      <c r="H42" s="239">
        <v>30465</v>
      </c>
      <c r="I42" s="238">
        <v>10205.780000000001</v>
      </c>
      <c r="J42" s="238">
        <f t="shared" si="0"/>
        <v>2041.16</v>
      </c>
      <c r="K42" s="238">
        <f t="shared" si="1"/>
        <v>12246.94</v>
      </c>
      <c r="L42" s="227" t="s">
        <v>8</v>
      </c>
      <c r="M42" s="77"/>
      <c r="N42" s="77"/>
      <c r="O42" s="77"/>
      <c r="P42" s="77"/>
    </row>
    <row r="43" spans="1:16" s="6" customFormat="1" ht="30" customHeight="1">
      <c r="A43" s="1">
        <v>24</v>
      </c>
      <c r="B43" s="228" t="s">
        <v>3146</v>
      </c>
      <c r="C43" s="228">
        <v>10013079</v>
      </c>
      <c r="D43" s="228" t="s">
        <v>74</v>
      </c>
      <c r="E43" s="229" t="s">
        <v>3148</v>
      </c>
      <c r="F43" s="228" t="s">
        <v>695</v>
      </c>
      <c r="G43" s="265">
        <v>8.3000000000000004E-2</v>
      </c>
      <c r="H43" s="239">
        <v>129293</v>
      </c>
      <c r="I43" s="238">
        <v>10731.32</v>
      </c>
      <c r="J43" s="238">
        <f t="shared" si="0"/>
        <v>2146.2600000000002</v>
      </c>
      <c r="K43" s="238">
        <f t="shared" si="1"/>
        <v>12877.58</v>
      </c>
      <c r="L43" s="227" t="s">
        <v>8</v>
      </c>
    </row>
    <row r="44" spans="1:16" s="6" customFormat="1" ht="30" customHeight="1">
      <c r="A44" s="1">
        <v>25</v>
      </c>
      <c r="B44" s="228" t="s">
        <v>3149</v>
      </c>
      <c r="C44" s="228">
        <v>10013166</v>
      </c>
      <c r="D44" s="228" t="s">
        <v>74</v>
      </c>
      <c r="E44" s="229" t="s">
        <v>3151</v>
      </c>
      <c r="F44" s="228" t="s">
        <v>695</v>
      </c>
      <c r="G44" s="265">
        <v>0.51100000000000001</v>
      </c>
      <c r="H44" s="239">
        <v>28174</v>
      </c>
      <c r="I44" s="238">
        <v>14396.91</v>
      </c>
      <c r="J44" s="238">
        <f t="shared" si="0"/>
        <v>2879.38</v>
      </c>
      <c r="K44" s="238">
        <f t="shared" si="1"/>
        <v>17276.29</v>
      </c>
      <c r="L44" s="227" t="s">
        <v>8</v>
      </c>
      <c r="M44" s="77"/>
      <c r="N44" s="77"/>
      <c r="O44" s="77"/>
      <c r="P44" s="77"/>
    </row>
    <row r="45" spans="1:16" s="6" customFormat="1" ht="30" customHeight="1">
      <c r="A45" s="1">
        <v>26</v>
      </c>
      <c r="B45" s="228" t="s">
        <v>3150</v>
      </c>
      <c r="C45" s="228">
        <v>10013225</v>
      </c>
      <c r="D45" s="228" t="s">
        <v>74</v>
      </c>
      <c r="E45" s="229" t="s">
        <v>3152</v>
      </c>
      <c r="F45" s="228" t="s">
        <v>695</v>
      </c>
      <c r="G45" s="265">
        <v>0.11</v>
      </c>
      <c r="H45" s="239">
        <v>379024</v>
      </c>
      <c r="I45" s="238">
        <v>41692.639999999999</v>
      </c>
      <c r="J45" s="238">
        <f t="shared" si="0"/>
        <v>8338.5300000000007</v>
      </c>
      <c r="K45" s="238">
        <f t="shared" si="1"/>
        <v>50031.17</v>
      </c>
      <c r="L45" s="227" t="s">
        <v>8</v>
      </c>
      <c r="M45" s="77"/>
      <c r="N45" s="77"/>
      <c r="O45" s="77"/>
      <c r="P45" s="77"/>
    </row>
    <row r="46" spans="1:16" s="6" customFormat="1" ht="30" customHeight="1">
      <c r="A46" s="1">
        <v>27</v>
      </c>
      <c r="B46" s="228" t="s">
        <v>3153</v>
      </c>
      <c r="C46" s="228">
        <v>10013302</v>
      </c>
      <c r="D46" s="228" t="s">
        <v>74</v>
      </c>
      <c r="E46" s="229" t="s">
        <v>3159</v>
      </c>
      <c r="F46" s="228" t="s">
        <v>695</v>
      </c>
      <c r="G46" s="265">
        <v>0.40100000000000002</v>
      </c>
      <c r="H46" s="239">
        <v>142442</v>
      </c>
      <c r="I46" s="238">
        <v>57119.24</v>
      </c>
      <c r="J46" s="238">
        <f t="shared" si="0"/>
        <v>11423.85</v>
      </c>
      <c r="K46" s="238">
        <f t="shared" si="1"/>
        <v>68543.09</v>
      </c>
      <c r="L46" s="227" t="s">
        <v>8</v>
      </c>
    </row>
    <row r="47" spans="1:16" s="6" customFormat="1" ht="30" customHeight="1">
      <c r="A47" s="1">
        <v>28</v>
      </c>
      <c r="B47" s="228" t="s">
        <v>3154</v>
      </c>
      <c r="C47" s="228">
        <v>10013302</v>
      </c>
      <c r="D47" s="228" t="s">
        <v>74</v>
      </c>
      <c r="E47" s="229" t="s">
        <v>3159</v>
      </c>
      <c r="F47" s="228" t="s">
        <v>695</v>
      </c>
      <c r="G47" s="265">
        <v>0.495</v>
      </c>
      <c r="H47" s="239">
        <v>142442</v>
      </c>
      <c r="I47" s="238">
        <v>70508.789999999994</v>
      </c>
      <c r="J47" s="238">
        <f t="shared" si="0"/>
        <v>14101.76</v>
      </c>
      <c r="K47" s="238">
        <f t="shared" si="1"/>
        <v>84610.549999999988</v>
      </c>
      <c r="L47" s="227" t="s">
        <v>8</v>
      </c>
    </row>
    <row r="48" spans="1:16" s="6" customFormat="1" ht="30" customHeight="1">
      <c r="A48" s="1">
        <v>29</v>
      </c>
      <c r="B48" s="228" t="s">
        <v>3155</v>
      </c>
      <c r="C48" s="228">
        <v>10013305</v>
      </c>
      <c r="D48" s="228" t="s">
        <v>74</v>
      </c>
      <c r="E48" s="229" t="s">
        <v>3160</v>
      </c>
      <c r="F48" s="228" t="s">
        <v>695</v>
      </c>
      <c r="G48" s="265">
        <v>0.4</v>
      </c>
      <c r="H48" s="239">
        <v>64786</v>
      </c>
      <c r="I48" s="238">
        <v>25914.400000000001</v>
      </c>
      <c r="J48" s="238">
        <f t="shared" si="0"/>
        <v>5182.88</v>
      </c>
      <c r="K48" s="238">
        <f t="shared" si="1"/>
        <v>31097.280000000002</v>
      </c>
      <c r="L48" s="227" t="s">
        <v>8</v>
      </c>
      <c r="M48" s="77"/>
      <c r="N48" s="77"/>
      <c r="O48" s="77"/>
      <c r="P48" s="77"/>
    </row>
    <row r="49" spans="1:16" s="6" customFormat="1" ht="30" customHeight="1">
      <c r="A49" s="1">
        <v>30</v>
      </c>
      <c r="B49" s="228" t="s">
        <v>3156</v>
      </c>
      <c r="C49" s="228">
        <v>10013313</v>
      </c>
      <c r="D49" s="228" t="s">
        <v>74</v>
      </c>
      <c r="E49" s="229" t="s">
        <v>3161</v>
      </c>
      <c r="F49" s="228" t="s">
        <v>695</v>
      </c>
      <c r="G49" s="265">
        <v>0.39800000000000002</v>
      </c>
      <c r="H49" s="239">
        <v>1595776</v>
      </c>
      <c r="I49" s="238">
        <v>635118.85</v>
      </c>
      <c r="J49" s="238">
        <f t="shared" si="0"/>
        <v>127023.77</v>
      </c>
      <c r="K49" s="238">
        <f t="shared" si="1"/>
        <v>762142.62</v>
      </c>
      <c r="L49" s="227" t="s">
        <v>8</v>
      </c>
      <c r="M49" s="77"/>
      <c r="N49" s="77"/>
      <c r="O49" s="77"/>
      <c r="P49" s="77"/>
    </row>
    <row r="50" spans="1:16" s="6" customFormat="1" ht="30" customHeight="1">
      <c r="A50" s="1">
        <v>31</v>
      </c>
      <c r="B50" s="228" t="s">
        <v>3157</v>
      </c>
      <c r="C50" s="228">
        <v>10013390</v>
      </c>
      <c r="D50" s="228" t="s">
        <v>74</v>
      </c>
      <c r="E50" s="229" t="s">
        <v>3162</v>
      </c>
      <c r="F50" s="228" t="s">
        <v>695</v>
      </c>
      <c r="G50" s="265">
        <v>0.02</v>
      </c>
      <c r="H50" s="239">
        <v>310432</v>
      </c>
      <c r="I50" s="238">
        <v>6208.64</v>
      </c>
      <c r="J50" s="238">
        <f t="shared" si="0"/>
        <v>1241.73</v>
      </c>
      <c r="K50" s="238">
        <f t="shared" si="1"/>
        <v>7450.3700000000008</v>
      </c>
      <c r="L50" s="227" t="s">
        <v>8</v>
      </c>
    </row>
    <row r="51" spans="1:16" s="6" customFormat="1" ht="30" customHeight="1">
      <c r="A51" s="1">
        <v>32</v>
      </c>
      <c r="B51" s="228" t="s">
        <v>3158</v>
      </c>
      <c r="C51" s="228">
        <v>10013408</v>
      </c>
      <c r="D51" s="228" t="s">
        <v>74</v>
      </c>
      <c r="E51" s="229" t="s">
        <v>3163</v>
      </c>
      <c r="F51" s="228" t="s">
        <v>695</v>
      </c>
      <c r="G51" s="265">
        <v>0.16</v>
      </c>
      <c r="H51" s="239">
        <v>2509138</v>
      </c>
      <c r="I51" s="238">
        <v>401462.08</v>
      </c>
      <c r="J51" s="238">
        <f t="shared" si="0"/>
        <v>80292.42</v>
      </c>
      <c r="K51" s="238">
        <f t="shared" si="1"/>
        <v>481754.5</v>
      </c>
      <c r="L51" s="227" t="s">
        <v>8</v>
      </c>
    </row>
    <row r="52" spans="1:16" s="6" customFormat="1" ht="30" customHeight="1">
      <c r="A52" s="1">
        <v>33</v>
      </c>
      <c r="B52" s="228" t="s">
        <v>3164</v>
      </c>
      <c r="C52" s="228">
        <v>10013512</v>
      </c>
      <c r="D52" s="228" t="s">
        <v>74</v>
      </c>
      <c r="E52" s="229" t="s">
        <v>3168</v>
      </c>
      <c r="F52" s="228" t="s">
        <v>695</v>
      </c>
      <c r="G52" s="265">
        <v>2.97</v>
      </c>
      <c r="H52" s="239">
        <v>185008</v>
      </c>
      <c r="I52" s="238">
        <v>549473.76</v>
      </c>
      <c r="J52" s="238">
        <f t="shared" ref="J52:J82" si="2">ROUND(I52*0.2,2)</f>
        <v>109894.75</v>
      </c>
      <c r="K52" s="238">
        <f t="shared" si="1"/>
        <v>659368.51</v>
      </c>
      <c r="L52" s="227" t="s">
        <v>8</v>
      </c>
    </row>
    <row r="53" spans="1:16" s="6" customFormat="1" ht="30" customHeight="1">
      <c r="A53" s="1">
        <v>34</v>
      </c>
      <c r="B53" s="228" t="s">
        <v>3165</v>
      </c>
      <c r="C53" s="228">
        <v>10013521</v>
      </c>
      <c r="D53" s="228" t="s">
        <v>74</v>
      </c>
      <c r="E53" s="229" t="s">
        <v>3169</v>
      </c>
      <c r="F53" s="228" t="s">
        <v>695</v>
      </c>
      <c r="G53" s="265">
        <v>1.379</v>
      </c>
      <c r="H53" s="239">
        <v>234442</v>
      </c>
      <c r="I53" s="238">
        <v>323295.52</v>
      </c>
      <c r="J53" s="238">
        <f t="shared" si="2"/>
        <v>64659.1</v>
      </c>
      <c r="K53" s="238">
        <f t="shared" si="1"/>
        <v>387954.62</v>
      </c>
      <c r="L53" s="227" t="s">
        <v>8</v>
      </c>
      <c r="M53" s="77"/>
      <c r="N53" s="77"/>
      <c r="O53" s="77"/>
      <c r="P53" s="77"/>
    </row>
    <row r="54" spans="1:16" s="6" customFormat="1" ht="30" customHeight="1">
      <c r="A54" s="1">
        <v>35</v>
      </c>
      <c r="B54" s="228" t="s">
        <v>3166</v>
      </c>
      <c r="C54" s="228">
        <v>10013521</v>
      </c>
      <c r="D54" s="228" t="s">
        <v>74</v>
      </c>
      <c r="E54" s="229" t="s">
        <v>3169</v>
      </c>
      <c r="F54" s="228" t="s">
        <v>695</v>
      </c>
      <c r="G54" s="265">
        <v>1.734</v>
      </c>
      <c r="H54" s="239">
        <v>234442</v>
      </c>
      <c r="I54" s="238">
        <v>406522.43</v>
      </c>
      <c r="J54" s="238">
        <f t="shared" si="2"/>
        <v>81304.490000000005</v>
      </c>
      <c r="K54" s="238">
        <f t="shared" si="1"/>
        <v>487826.92</v>
      </c>
      <c r="L54" s="227" t="s">
        <v>8</v>
      </c>
    </row>
    <row r="55" spans="1:16" s="6" customFormat="1" ht="30" customHeight="1">
      <c r="A55" s="1">
        <v>36</v>
      </c>
      <c r="B55" s="228" t="s">
        <v>3167</v>
      </c>
      <c r="C55" s="228">
        <v>10013521</v>
      </c>
      <c r="D55" s="228" t="s">
        <v>74</v>
      </c>
      <c r="E55" s="229" t="s">
        <v>3169</v>
      </c>
      <c r="F55" s="228" t="s">
        <v>695</v>
      </c>
      <c r="G55" s="265">
        <v>1.395</v>
      </c>
      <c r="H55" s="239">
        <v>234442</v>
      </c>
      <c r="I55" s="238">
        <v>327046.59000000003</v>
      </c>
      <c r="J55" s="238">
        <f t="shared" si="2"/>
        <v>65409.32</v>
      </c>
      <c r="K55" s="238">
        <f t="shared" si="1"/>
        <v>392455.91000000003</v>
      </c>
      <c r="L55" s="227" t="s">
        <v>8</v>
      </c>
      <c r="M55" s="77"/>
      <c r="N55" s="77"/>
      <c r="O55" s="77"/>
      <c r="P55" s="77"/>
    </row>
    <row r="56" spans="1:16" s="6" customFormat="1" ht="30" customHeight="1">
      <c r="A56" s="1">
        <v>37</v>
      </c>
      <c r="B56" s="228" t="s">
        <v>3170</v>
      </c>
      <c r="C56" s="228">
        <v>10013559</v>
      </c>
      <c r="D56" s="228" t="s">
        <v>74</v>
      </c>
      <c r="E56" s="229" t="s">
        <v>3172</v>
      </c>
      <c r="F56" s="228" t="s">
        <v>695</v>
      </c>
      <c r="G56" s="265">
        <v>0.02</v>
      </c>
      <c r="H56" s="239">
        <v>197014</v>
      </c>
      <c r="I56" s="238">
        <v>3940.28</v>
      </c>
      <c r="J56" s="238">
        <f t="shared" si="2"/>
        <v>788.06</v>
      </c>
      <c r="K56" s="238">
        <f t="shared" si="1"/>
        <v>4728.34</v>
      </c>
      <c r="L56" s="227" t="s">
        <v>8</v>
      </c>
    </row>
    <row r="57" spans="1:16" s="6" customFormat="1" ht="30" customHeight="1">
      <c r="A57" s="1">
        <v>38</v>
      </c>
      <c r="B57" s="228" t="s">
        <v>3171</v>
      </c>
      <c r="C57" s="228">
        <v>10013563</v>
      </c>
      <c r="D57" s="228" t="s">
        <v>74</v>
      </c>
      <c r="E57" s="229" t="s">
        <v>3173</v>
      </c>
      <c r="F57" s="228" t="s">
        <v>695</v>
      </c>
      <c r="G57" s="265">
        <v>0.12</v>
      </c>
      <c r="H57" s="239">
        <v>66853</v>
      </c>
      <c r="I57" s="238">
        <v>8022.36</v>
      </c>
      <c r="J57" s="238">
        <f t="shared" si="2"/>
        <v>1604.47</v>
      </c>
      <c r="K57" s="238">
        <f t="shared" si="1"/>
        <v>9626.83</v>
      </c>
      <c r="L57" s="227" t="s">
        <v>8</v>
      </c>
      <c r="M57" s="77"/>
      <c r="N57" s="77"/>
      <c r="O57" s="77"/>
      <c r="P57" s="77"/>
    </row>
    <row r="58" spans="1:16" s="6" customFormat="1" ht="30" customHeight="1">
      <c r="A58" s="1">
        <v>39</v>
      </c>
      <c r="B58" s="228" t="s">
        <v>3174</v>
      </c>
      <c r="C58" s="228">
        <v>10013735</v>
      </c>
      <c r="D58" s="228" t="s">
        <v>74</v>
      </c>
      <c r="E58" s="229" t="s">
        <v>3175</v>
      </c>
      <c r="F58" s="228" t="s">
        <v>695</v>
      </c>
      <c r="G58" s="265">
        <v>0.5</v>
      </c>
      <c r="H58" s="239">
        <v>769376</v>
      </c>
      <c r="I58" s="238">
        <v>384688</v>
      </c>
      <c r="J58" s="238">
        <f t="shared" si="2"/>
        <v>76937.600000000006</v>
      </c>
      <c r="K58" s="238">
        <f t="shared" si="1"/>
        <v>461625.59999999998</v>
      </c>
      <c r="L58" s="227" t="s">
        <v>8</v>
      </c>
    </row>
    <row r="59" spans="1:16" s="6" customFormat="1" ht="30" customHeight="1">
      <c r="A59" s="1">
        <v>40</v>
      </c>
      <c r="B59" s="228" t="s">
        <v>3176</v>
      </c>
      <c r="C59" s="228">
        <v>10013788</v>
      </c>
      <c r="D59" s="228" t="s">
        <v>74</v>
      </c>
      <c r="E59" s="229" t="s">
        <v>3178</v>
      </c>
      <c r="F59" s="228" t="s">
        <v>695</v>
      </c>
      <c r="G59" s="265">
        <v>1.4</v>
      </c>
      <c r="H59" s="239">
        <v>20731</v>
      </c>
      <c r="I59" s="238">
        <v>29023.4</v>
      </c>
      <c r="J59" s="238">
        <f t="shared" si="2"/>
        <v>5804.68</v>
      </c>
      <c r="K59" s="238">
        <f t="shared" si="1"/>
        <v>34828.080000000002</v>
      </c>
      <c r="L59" s="227" t="s">
        <v>8</v>
      </c>
      <c r="M59" s="77"/>
      <c r="N59" s="77"/>
      <c r="O59" s="77"/>
      <c r="P59" s="77"/>
    </row>
    <row r="60" spans="1:16" s="6" customFormat="1" ht="30" customHeight="1">
      <c r="A60" s="1">
        <v>41</v>
      </c>
      <c r="B60" s="228" t="s">
        <v>3177</v>
      </c>
      <c r="C60" s="228">
        <v>10013846</v>
      </c>
      <c r="D60" s="228" t="s">
        <v>74</v>
      </c>
      <c r="E60" s="229" t="s">
        <v>3179</v>
      </c>
      <c r="F60" s="228" t="s">
        <v>2811</v>
      </c>
      <c r="G60" s="265">
        <v>915</v>
      </c>
      <c r="H60" s="239">
        <v>319</v>
      </c>
      <c r="I60" s="238">
        <v>291885</v>
      </c>
      <c r="J60" s="238">
        <f t="shared" si="2"/>
        <v>58377</v>
      </c>
      <c r="K60" s="238">
        <f t="shared" si="1"/>
        <v>350262</v>
      </c>
      <c r="L60" s="227" t="s">
        <v>8</v>
      </c>
    </row>
    <row r="61" spans="1:16" s="6" customFormat="1" ht="30" customHeight="1">
      <c r="A61" s="1">
        <v>42</v>
      </c>
      <c r="B61" s="228" t="s">
        <v>3180</v>
      </c>
      <c r="C61" s="228">
        <v>10013955</v>
      </c>
      <c r="D61" s="228" t="s">
        <v>74</v>
      </c>
      <c r="E61" s="229" t="s">
        <v>3181</v>
      </c>
      <c r="F61" s="228" t="s">
        <v>695</v>
      </c>
      <c r="G61" s="265">
        <v>0.05</v>
      </c>
      <c r="H61" s="239">
        <v>72429</v>
      </c>
      <c r="I61" s="238">
        <v>3621.45</v>
      </c>
      <c r="J61" s="238">
        <f t="shared" si="2"/>
        <v>724.29</v>
      </c>
      <c r="K61" s="238">
        <f t="shared" si="1"/>
        <v>4345.74</v>
      </c>
      <c r="L61" s="227" t="s">
        <v>8</v>
      </c>
      <c r="M61" s="77"/>
      <c r="N61" s="77"/>
      <c r="O61" s="77"/>
      <c r="P61" s="77"/>
    </row>
    <row r="62" spans="1:16" s="6" customFormat="1" ht="30" customHeight="1">
      <c r="A62" s="1">
        <v>43</v>
      </c>
      <c r="B62" s="228" t="s">
        <v>3182</v>
      </c>
      <c r="C62" s="228">
        <v>10014251</v>
      </c>
      <c r="D62" s="228" t="s">
        <v>74</v>
      </c>
      <c r="E62" s="229" t="s">
        <v>3183</v>
      </c>
      <c r="F62" s="228" t="s">
        <v>695</v>
      </c>
      <c r="G62" s="265">
        <v>0.92200000000000004</v>
      </c>
      <c r="H62" s="239">
        <v>318411</v>
      </c>
      <c r="I62" s="238">
        <v>293574.94</v>
      </c>
      <c r="J62" s="238">
        <f t="shared" si="2"/>
        <v>58714.99</v>
      </c>
      <c r="K62" s="238">
        <f t="shared" si="1"/>
        <v>352289.93</v>
      </c>
      <c r="L62" s="227" t="s">
        <v>8</v>
      </c>
    </row>
    <row r="63" spans="1:16" s="6" customFormat="1" ht="30" customHeight="1">
      <c r="A63" s="1">
        <v>44</v>
      </c>
      <c r="B63" s="228" t="s">
        <v>3184</v>
      </c>
      <c r="C63" s="228">
        <v>10014372</v>
      </c>
      <c r="D63" s="228" t="s">
        <v>74</v>
      </c>
      <c r="E63" s="229" t="s">
        <v>3186</v>
      </c>
      <c r="F63" s="228" t="s">
        <v>695</v>
      </c>
      <c r="G63" s="265">
        <v>0.76500000000000001</v>
      </c>
      <c r="H63" s="239">
        <v>147662</v>
      </c>
      <c r="I63" s="238">
        <v>112961.43</v>
      </c>
      <c r="J63" s="238">
        <f t="shared" si="2"/>
        <v>22592.29</v>
      </c>
      <c r="K63" s="238">
        <f t="shared" si="1"/>
        <v>135553.72</v>
      </c>
      <c r="L63" s="227" t="s">
        <v>8</v>
      </c>
      <c r="M63" s="77"/>
      <c r="N63" s="77"/>
      <c r="O63" s="77"/>
      <c r="P63" s="77"/>
    </row>
    <row r="64" spans="1:16" s="6" customFormat="1" ht="30" customHeight="1">
      <c r="A64" s="1">
        <v>45</v>
      </c>
      <c r="B64" s="228" t="s">
        <v>3185</v>
      </c>
      <c r="C64" s="228">
        <v>10014372</v>
      </c>
      <c r="D64" s="228" t="s">
        <v>74</v>
      </c>
      <c r="E64" s="229" t="s">
        <v>3186</v>
      </c>
      <c r="F64" s="228" t="s">
        <v>695</v>
      </c>
      <c r="G64" s="265">
        <v>0.04</v>
      </c>
      <c r="H64" s="239">
        <v>147662</v>
      </c>
      <c r="I64" s="238">
        <v>5906.48</v>
      </c>
      <c r="J64" s="238">
        <f t="shared" si="2"/>
        <v>1181.3</v>
      </c>
      <c r="K64" s="238">
        <f t="shared" si="1"/>
        <v>7087.78</v>
      </c>
      <c r="L64" s="227" t="s">
        <v>8</v>
      </c>
    </row>
    <row r="65" spans="1:16" s="6" customFormat="1" ht="30" customHeight="1">
      <c r="A65" s="1">
        <v>46</v>
      </c>
      <c r="B65" s="228" t="s">
        <v>3187</v>
      </c>
      <c r="C65" s="228">
        <v>10014409</v>
      </c>
      <c r="D65" s="228" t="s">
        <v>74</v>
      </c>
      <c r="E65" s="229" t="s">
        <v>3188</v>
      </c>
      <c r="F65" s="228" t="s">
        <v>695</v>
      </c>
      <c r="G65" s="265">
        <v>0.52300000000000002</v>
      </c>
      <c r="H65" s="239">
        <v>118978</v>
      </c>
      <c r="I65" s="238">
        <v>62225.49</v>
      </c>
      <c r="J65" s="238">
        <f t="shared" si="2"/>
        <v>12445.1</v>
      </c>
      <c r="K65" s="238">
        <f t="shared" si="1"/>
        <v>74670.59</v>
      </c>
      <c r="L65" s="227" t="s">
        <v>8</v>
      </c>
    </row>
    <row r="66" spans="1:16" s="6" customFormat="1" ht="30" customHeight="1">
      <c r="A66" s="1">
        <v>47</v>
      </c>
      <c r="B66" s="228" t="s">
        <v>3189</v>
      </c>
      <c r="C66" s="228">
        <v>10014422</v>
      </c>
      <c r="D66" s="228" t="s">
        <v>74</v>
      </c>
      <c r="E66" s="229" t="s">
        <v>3190</v>
      </c>
      <c r="F66" s="228" t="s">
        <v>695</v>
      </c>
      <c r="G66" s="265">
        <v>0.54</v>
      </c>
      <c r="H66" s="239">
        <v>88956</v>
      </c>
      <c r="I66" s="238">
        <v>48036.24</v>
      </c>
      <c r="J66" s="238">
        <f t="shared" si="2"/>
        <v>9607.25</v>
      </c>
      <c r="K66" s="238">
        <f t="shared" si="1"/>
        <v>57643.49</v>
      </c>
      <c r="L66" s="227" t="s">
        <v>8</v>
      </c>
      <c r="M66" s="77"/>
      <c r="N66" s="77"/>
      <c r="O66" s="77"/>
      <c r="P66" s="77"/>
    </row>
    <row r="67" spans="1:16" s="6" customFormat="1" ht="30" customHeight="1">
      <c r="A67" s="1">
        <v>48</v>
      </c>
      <c r="B67" s="228" t="s">
        <v>3191</v>
      </c>
      <c r="C67" s="228">
        <v>10014434</v>
      </c>
      <c r="D67" s="228" t="s">
        <v>74</v>
      </c>
      <c r="E67" s="229" t="s">
        <v>3192</v>
      </c>
      <c r="F67" s="228" t="s">
        <v>695</v>
      </c>
      <c r="G67" s="265">
        <v>0.40699999999999997</v>
      </c>
      <c r="H67" s="239">
        <v>50739</v>
      </c>
      <c r="I67" s="238">
        <v>20650.77</v>
      </c>
      <c r="J67" s="238">
        <f t="shared" si="2"/>
        <v>4130.1499999999996</v>
      </c>
      <c r="K67" s="238">
        <f t="shared" si="1"/>
        <v>24780.92</v>
      </c>
      <c r="L67" s="227" t="s">
        <v>8</v>
      </c>
      <c r="M67" s="77"/>
      <c r="N67" s="77"/>
      <c r="O67" s="77"/>
      <c r="P67" s="77"/>
    </row>
    <row r="68" spans="1:16" s="6" customFormat="1" ht="30" customHeight="1">
      <c r="A68" s="1">
        <v>49</v>
      </c>
      <c r="B68" s="228" t="s">
        <v>3193</v>
      </c>
      <c r="C68" s="228">
        <v>10014497</v>
      </c>
      <c r="D68" s="228" t="s">
        <v>74</v>
      </c>
      <c r="E68" s="229" t="s">
        <v>3195</v>
      </c>
      <c r="F68" s="228" t="s">
        <v>695</v>
      </c>
      <c r="G68" s="265">
        <v>0.45500000000000002</v>
      </c>
      <c r="H68" s="239">
        <v>61560</v>
      </c>
      <c r="I68" s="238">
        <v>28009.8</v>
      </c>
      <c r="J68" s="238">
        <f t="shared" si="2"/>
        <v>5601.96</v>
      </c>
      <c r="K68" s="238">
        <f t="shared" si="1"/>
        <v>33611.760000000002</v>
      </c>
      <c r="L68" s="227" t="s">
        <v>8</v>
      </c>
    </row>
    <row r="69" spans="1:16" s="6" customFormat="1" ht="30" customHeight="1">
      <c r="A69" s="1">
        <v>50</v>
      </c>
      <c r="B69" s="228" t="s">
        <v>3194</v>
      </c>
      <c r="C69" s="228">
        <v>10014501</v>
      </c>
      <c r="D69" s="228" t="s">
        <v>74</v>
      </c>
      <c r="E69" s="229" t="s">
        <v>3196</v>
      </c>
      <c r="F69" s="228" t="s">
        <v>695</v>
      </c>
      <c r="G69" s="265">
        <v>0.33800000000000002</v>
      </c>
      <c r="H69" s="239">
        <v>117942</v>
      </c>
      <c r="I69" s="238">
        <v>39864.400000000001</v>
      </c>
      <c r="J69" s="238">
        <f t="shared" si="2"/>
        <v>7972.88</v>
      </c>
      <c r="K69" s="238">
        <f t="shared" si="1"/>
        <v>47837.279999999999</v>
      </c>
      <c r="L69" s="227" t="s">
        <v>8</v>
      </c>
    </row>
    <row r="70" spans="1:16" s="6" customFormat="1" ht="30" customHeight="1">
      <c r="A70" s="1">
        <v>51</v>
      </c>
      <c r="B70" s="228" t="s">
        <v>3197</v>
      </c>
      <c r="C70" s="228">
        <v>10014534</v>
      </c>
      <c r="D70" s="228" t="s">
        <v>74</v>
      </c>
      <c r="E70" s="229" t="s">
        <v>3198</v>
      </c>
      <c r="F70" s="228" t="s">
        <v>695</v>
      </c>
      <c r="G70" s="265">
        <v>2.5000000000000001E-2</v>
      </c>
      <c r="H70" s="239">
        <v>145696</v>
      </c>
      <c r="I70" s="238">
        <v>3642.4</v>
      </c>
      <c r="J70" s="238">
        <f t="shared" si="2"/>
        <v>728.48</v>
      </c>
      <c r="K70" s="238">
        <f t="shared" si="1"/>
        <v>4370.88</v>
      </c>
      <c r="L70" s="227" t="s">
        <v>8</v>
      </c>
    </row>
    <row r="71" spans="1:16" s="6" customFormat="1" ht="30" customHeight="1">
      <c r="A71" s="1">
        <v>52</v>
      </c>
      <c r="B71" s="228" t="s">
        <v>3199</v>
      </c>
      <c r="C71" s="228">
        <v>10014551</v>
      </c>
      <c r="D71" s="228" t="s">
        <v>74</v>
      </c>
      <c r="E71" s="229" t="s">
        <v>3206</v>
      </c>
      <c r="F71" s="228" t="s">
        <v>695</v>
      </c>
      <c r="G71" s="265">
        <v>0.36</v>
      </c>
      <c r="H71" s="239">
        <v>68299</v>
      </c>
      <c r="I71" s="238">
        <v>24587.64</v>
      </c>
      <c r="J71" s="238">
        <f t="shared" si="2"/>
        <v>4917.53</v>
      </c>
      <c r="K71" s="238">
        <f t="shared" si="1"/>
        <v>29505.17</v>
      </c>
      <c r="L71" s="227" t="s">
        <v>8</v>
      </c>
      <c r="M71" s="77"/>
      <c r="N71" s="77"/>
      <c r="O71" s="77"/>
      <c r="P71" s="77"/>
    </row>
    <row r="72" spans="1:16" s="6" customFormat="1" ht="30" customHeight="1">
      <c r="A72" s="1">
        <v>53</v>
      </c>
      <c r="B72" s="228" t="s">
        <v>3200</v>
      </c>
      <c r="C72" s="228">
        <v>10014635</v>
      </c>
      <c r="D72" s="228" t="s">
        <v>74</v>
      </c>
      <c r="E72" s="229" t="s">
        <v>3207</v>
      </c>
      <c r="F72" s="228" t="s">
        <v>695</v>
      </c>
      <c r="G72" s="265">
        <v>0.105</v>
      </c>
      <c r="H72" s="239">
        <v>189955</v>
      </c>
      <c r="I72" s="238">
        <v>19945.28</v>
      </c>
      <c r="J72" s="238">
        <f t="shared" si="2"/>
        <v>3989.06</v>
      </c>
      <c r="K72" s="238">
        <f t="shared" si="1"/>
        <v>23934.34</v>
      </c>
      <c r="L72" s="227" t="s">
        <v>8</v>
      </c>
    </row>
    <row r="73" spans="1:16" s="6" customFormat="1" ht="30" customHeight="1">
      <c r="A73" s="1">
        <v>55</v>
      </c>
      <c r="B73" s="228" t="s">
        <v>3201</v>
      </c>
      <c r="C73" s="228">
        <v>10014635</v>
      </c>
      <c r="D73" s="228" t="s">
        <v>74</v>
      </c>
      <c r="E73" s="229" t="s">
        <v>3207</v>
      </c>
      <c r="F73" s="228" t="s">
        <v>695</v>
      </c>
      <c r="G73" s="265">
        <v>0.08</v>
      </c>
      <c r="H73" s="239">
        <v>189955</v>
      </c>
      <c r="I73" s="238">
        <v>15196.4</v>
      </c>
      <c r="J73" s="238">
        <f t="shared" si="2"/>
        <v>3039.28</v>
      </c>
      <c r="K73" s="238">
        <f t="shared" si="1"/>
        <v>18235.68</v>
      </c>
      <c r="L73" s="227" t="s">
        <v>8</v>
      </c>
    </row>
    <row r="74" spans="1:16" s="6" customFormat="1" ht="30" customHeight="1">
      <c r="A74" s="1">
        <v>56</v>
      </c>
      <c r="B74" s="228" t="s">
        <v>3202</v>
      </c>
      <c r="C74" s="228">
        <v>10014635</v>
      </c>
      <c r="D74" s="228" t="s">
        <v>74</v>
      </c>
      <c r="E74" s="229" t="s">
        <v>3207</v>
      </c>
      <c r="F74" s="228" t="s">
        <v>695</v>
      </c>
      <c r="G74" s="265">
        <v>0.1</v>
      </c>
      <c r="H74" s="239">
        <v>189955</v>
      </c>
      <c r="I74" s="238">
        <v>18995.5</v>
      </c>
      <c r="J74" s="238">
        <f t="shared" si="2"/>
        <v>3799.1</v>
      </c>
      <c r="K74" s="238">
        <f t="shared" si="1"/>
        <v>22794.6</v>
      </c>
      <c r="L74" s="227" t="s">
        <v>8</v>
      </c>
      <c r="M74" s="77"/>
      <c r="N74" s="77"/>
      <c r="O74" s="77"/>
      <c r="P74" s="77"/>
    </row>
    <row r="75" spans="1:16" s="6" customFormat="1" ht="30" customHeight="1">
      <c r="A75" s="1">
        <v>57</v>
      </c>
      <c r="B75" s="228" t="s">
        <v>3203</v>
      </c>
      <c r="C75" s="228">
        <v>10014647</v>
      </c>
      <c r="D75" s="228" t="s">
        <v>74</v>
      </c>
      <c r="E75" s="229" t="s">
        <v>3208</v>
      </c>
      <c r="F75" s="228" t="s">
        <v>695</v>
      </c>
      <c r="G75" s="265">
        <v>0.04</v>
      </c>
      <c r="H75" s="239">
        <v>109598</v>
      </c>
      <c r="I75" s="238">
        <v>4383.92</v>
      </c>
      <c r="J75" s="238">
        <f t="shared" si="2"/>
        <v>876.78</v>
      </c>
      <c r="K75" s="238">
        <f t="shared" si="1"/>
        <v>5260.7</v>
      </c>
      <c r="L75" s="227" t="s">
        <v>8</v>
      </c>
    </row>
    <row r="76" spans="1:16" s="6" customFormat="1" ht="30" customHeight="1">
      <c r="A76" s="1">
        <v>58</v>
      </c>
      <c r="B76" s="228" t="s">
        <v>3204</v>
      </c>
      <c r="C76" s="228">
        <v>10014647</v>
      </c>
      <c r="D76" s="228" t="s">
        <v>74</v>
      </c>
      <c r="E76" s="229" t="s">
        <v>3208</v>
      </c>
      <c r="F76" s="228" t="s">
        <v>695</v>
      </c>
      <c r="G76" s="265">
        <v>2.5000000000000001E-2</v>
      </c>
      <c r="H76" s="239">
        <v>109598</v>
      </c>
      <c r="I76" s="238">
        <v>2739.95</v>
      </c>
      <c r="J76" s="238">
        <f t="shared" si="2"/>
        <v>547.99</v>
      </c>
      <c r="K76" s="238">
        <f t="shared" si="1"/>
        <v>3287.9399999999996</v>
      </c>
      <c r="L76" s="227" t="s">
        <v>8</v>
      </c>
      <c r="M76" s="77"/>
      <c r="N76" s="77"/>
      <c r="O76" s="77"/>
      <c r="P76" s="77"/>
    </row>
    <row r="77" spans="1:16" s="6" customFormat="1" ht="30" customHeight="1">
      <c r="A77" s="1">
        <v>59</v>
      </c>
      <c r="B77" s="228" t="s">
        <v>3205</v>
      </c>
      <c r="C77" s="228">
        <v>10014676</v>
      </c>
      <c r="D77" s="228" t="s">
        <v>74</v>
      </c>
      <c r="E77" s="229" t="s">
        <v>3209</v>
      </c>
      <c r="F77" s="228" t="s">
        <v>695</v>
      </c>
      <c r="G77" s="265">
        <v>0.11600000000000001</v>
      </c>
      <c r="H77" s="239">
        <v>46340</v>
      </c>
      <c r="I77" s="238">
        <v>5375.44</v>
      </c>
      <c r="J77" s="238">
        <f t="shared" si="2"/>
        <v>1075.0899999999999</v>
      </c>
      <c r="K77" s="238">
        <f t="shared" si="1"/>
        <v>6450.53</v>
      </c>
      <c r="L77" s="227" t="s">
        <v>8</v>
      </c>
    </row>
    <row r="78" spans="1:16" s="6" customFormat="1" ht="30" customHeight="1">
      <c r="A78" s="1">
        <v>60</v>
      </c>
      <c r="B78" s="228" t="s">
        <v>3210</v>
      </c>
      <c r="C78" s="228">
        <v>10014814</v>
      </c>
      <c r="D78" s="228" t="s">
        <v>74</v>
      </c>
      <c r="E78" s="229" t="s">
        <v>3215</v>
      </c>
      <c r="F78" s="228" t="s">
        <v>695</v>
      </c>
      <c r="G78" s="265">
        <v>0.1</v>
      </c>
      <c r="H78" s="239">
        <v>62384</v>
      </c>
      <c r="I78" s="238">
        <v>6238.4</v>
      </c>
      <c r="J78" s="238">
        <f t="shared" si="2"/>
        <v>1247.68</v>
      </c>
      <c r="K78" s="238">
        <f t="shared" si="1"/>
        <v>7486.08</v>
      </c>
      <c r="L78" s="227" t="s">
        <v>8</v>
      </c>
    </row>
    <row r="79" spans="1:16" s="6" customFormat="1" ht="30" customHeight="1">
      <c r="A79" s="1">
        <v>61</v>
      </c>
      <c r="B79" s="228" t="s">
        <v>3211</v>
      </c>
      <c r="C79" s="228">
        <v>10014814</v>
      </c>
      <c r="D79" s="228" t="s">
        <v>74</v>
      </c>
      <c r="E79" s="229" t="s">
        <v>3215</v>
      </c>
      <c r="F79" s="228" t="s">
        <v>695</v>
      </c>
      <c r="G79" s="265">
        <v>0.13300000000000001</v>
      </c>
      <c r="H79" s="239">
        <v>62384</v>
      </c>
      <c r="I79" s="238">
        <v>8297.07</v>
      </c>
      <c r="J79" s="238">
        <f t="shared" si="2"/>
        <v>1659.41</v>
      </c>
      <c r="K79" s="238">
        <f t="shared" si="1"/>
        <v>9956.48</v>
      </c>
      <c r="L79" s="227" t="s">
        <v>8</v>
      </c>
      <c r="M79" s="77"/>
      <c r="N79" s="77"/>
      <c r="O79" s="77"/>
      <c r="P79" s="77"/>
    </row>
    <row r="80" spans="1:16" s="6" customFormat="1" ht="30" customHeight="1">
      <c r="A80" s="1">
        <v>62</v>
      </c>
      <c r="B80" s="228" t="s">
        <v>3212</v>
      </c>
      <c r="C80" s="228">
        <v>10014814</v>
      </c>
      <c r="D80" s="228" t="s">
        <v>74</v>
      </c>
      <c r="E80" s="229" t="s">
        <v>3215</v>
      </c>
      <c r="F80" s="228" t="s">
        <v>695</v>
      </c>
      <c r="G80" s="265">
        <v>5.5E-2</v>
      </c>
      <c r="H80" s="239">
        <v>62384</v>
      </c>
      <c r="I80" s="238">
        <v>3431.12</v>
      </c>
      <c r="J80" s="238">
        <f t="shared" si="2"/>
        <v>686.22</v>
      </c>
      <c r="K80" s="238">
        <f t="shared" si="1"/>
        <v>4117.34</v>
      </c>
      <c r="L80" s="227" t="s">
        <v>8</v>
      </c>
      <c r="M80" s="77"/>
      <c r="N80" s="77"/>
      <c r="O80" s="77"/>
      <c r="P80" s="77"/>
    </row>
    <row r="81" spans="1:16" s="6" customFormat="1" ht="30" customHeight="1">
      <c r="A81" s="1">
        <v>63</v>
      </c>
      <c r="B81" s="228" t="s">
        <v>3213</v>
      </c>
      <c r="C81" s="228">
        <v>10014814</v>
      </c>
      <c r="D81" s="228" t="s">
        <v>74</v>
      </c>
      <c r="E81" s="229" t="s">
        <v>3215</v>
      </c>
      <c r="F81" s="228" t="s">
        <v>695</v>
      </c>
      <c r="G81" s="265">
        <v>0.154</v>
      </c>
      <c r="H81" s="239">
        <v>62384</v>
      </c>
      <c r="I81" s="238">
        <v>9607.14</v>
      </c>
      <c r="J81" s="238">
        <f t="shared" si="2"/>
        <v>1921.43</v>
      </c>
      <c r="K81" s="238">
        <f t="shared" si="1"/>
        <v>11528.57</v>
      </c>
      <c r="L81" s="227" t="s">
        <v>8</v>
      </c>
    </row>
    <row r="82" spans="1:16" s="6" customFormat="1" ht="30" customHeight="1">
      <c r="A82" s="1">
        <v>64</v>
      </c>
      <c r="B82" s="228" t="s">
        <v>3214</v>
      </c>
      <c r="C82" s="228">
        <v>10014850</v>
      </c>
      <c r="D82" s="228" t="s">
        <v>74</v>
      </c>
      <c r="E82" s="229" t="s">
        <v>3216</v>
      </c>
      <c r="F82" s="228" t="s">
        <v>695</v>
      </c>
      <c r="G82" s="265">
        <v>0.66</v>
      </c>
      <c r="H82" s="239">
        <v>110505</v>
      </c>
      <c r="I82" s="238">
        <v>72933.3</v>
      </c>
      <c r="J82" s="238">
        <f t="shared" si="2"/>
        <v>14586.66</v>
      </c>
      <c r="K82" s="238">
        <f t="shared" si="1"/>
        <v>87519.96</v>
      </c>
      <c r="L82" s="227" t="s">
        <v>8</v>
      </c>
    </row>
    <row r="83" spans="1:16" s="6" customFormat="1" ht="30" customHeight="1">
      <c r="A83" s="1">
        <v>65</v>
      </c>
      <c r="B83" s="228" t="s">
        <v>3217</v>
      </c>
      <c r="C83" s="228">
        <v>10014938</v>
      </c>
      <c r="D83" s="228" t="s">
        <v>74</v>
      </c>
      <c r="E83" s="229" t="s">
        <v>3218</v>
      </c>
      <c r="F83" s="228" t="s">
        <v>695</v>
      </c>
      <c r="G83" s="265">
        <v>1.4999999999999999E-2</v>
      </c>
      <c r="H83" s="239">
        <v>47163</v>
      </c>
      <c r="I83" s="238">
        <v>707.45</v>
      </c>
      <c r="J83" s="238">
        <f t="shared" ref="J83:J113" si="3">ROUND(I83*0.2,2)</f>
        <v>141.49</v>
      </c>
      <c r="K83" s="238">
        <f t="shared" si="1"/>
        <v>848.94</v>
      </c>
      <c r="L83" s="227" t="s">
        <v>8</v>
      </c>
    </row>
    <row r="84" spans="1:16" s="6" customFormat="1" ht="30" customHeight="1">
      <c r="A84" s="1">
        <v>66</v>
      </c>
      <c r="B84" s="228" t="s">
        <v>3219</v>
      </c>
      <c r="C84" s="228">
        <v>10014971</v>
      </c>
      <c r="D84" s="228" t="s">
        <v>74</v>
      </c>
      <c r="E84" s="229" t="s">
        <v>3220</v>
      </c>
      <c r="F84" s="228" t="s">
        <v>695</v>
      </c>
      <c r="G84" s="265">
        <v>0.1</v>
      </c>
      <c r="H84" s="239">
        <v>357812</v>
      </c>
      <c r="I84" s="238">
        <v>35781.199999999997</v>
      </c>
      <c r="J84" s="238">
        <f t="shared" si="3"/>
        <v>7156.24</v>
      </c>
      <c r="K84" s="238">
        <f t="shared" si="1"/>
        <v>42937.439999999995</v>
      </c>
      <c r="L84" s="227" t="s">
        <v>8</v>
      </c>
    </row>
    <row r="85" spans="1:16" s="6" customFormat="1" ht="30" customHeight="1">
      <c r="A85" s="1">
        <v>67</v>
      </c>
      <c r="B85" s="228" t="s">
        <v>3221</v>
      </c>
      <c r="C85" s="228">
        <v>10015102</v>
      </c>
      <c r="D85" s="228" t="s">
        <v>74</v>
      </c>
      <c r="E85" s="229" t="s">
        <v>3223</v>
      </c>
      <c r="F85" s="228" t="s">
        <v>695</v>
      </c>
      <c r="G85" s="265">
        <v>0.08</v>
      </c>
      <c r="H85" s="239">
        <v>123407</v>
      </c>
      <c r="I85" s="238">
        <v>9872.56</v>
      </c>
      <c r="J85" s="238">
        <f t="shared" si="3"/>
        <v>1974.51</v>
      </c>
      <c r="K85" s="238">
        <f t="shared" ref="K85:K148" si="4">J85+I85</f>
        <v>11847.07</v>
      </c>
      <c r="L85" s="227" t="s">
        <v>8</v>
      </c>
      <c r="M85" s="77"/>
      <c r="N85" s="77"/>
      <c r="O85" s="77"/>
      <c r="P85" s="77"/>
    </row>
    <row r="86" spans="1:16" s="6" customFormat="1" ht="30" customHeight="1">
      <c r="A86" s="1">
        <v>68</v>
      </c>
      <c r="B86" s="228" t="s">
        <v>3222</v>
      </c>
      <c r="C86" s="228">
        <v>10015173</v>
      </c>
      <c r="D86" s="228" t="s">
        <v>74</v>
      </c>
      <c r="E86" s="229" t="s">
        <v>3224</v>
      </c>
      <c r="F86" s="228" t="s">
        <v>57</v>
      </c>
      <c r="G86" s="265">
        <v>1</v>
      </c>
      <c r="H86" s="239">
        <v>1599</v>
      </c>
      <c r="I86" s="238">
        <v>1599</v>
      </c>
      <c r="J86" s="238">
        <f t="shared" si="3"/>
        <v>319.8</v>
      </c>
      <c r="K86" s="238">
        <f t="shared" si="4"/>
        <v>1918.8</v>
      </c>
      <c r="L86" s="227" t="s">
        <v>8</v>
      </c>
    </row>
    <row r="87" spans="1:16" s="6" customFormat="1" ht="30" customHeight="1">
      <c r="A87" s="1">
        <v>69</v>
      </c>
      <c r="B87" s="228" t="s">
        <v>3225</v>
      </c>
      <c r="C87" s="228">
        <v>10015249</v>
      </c>
      <c r="D87" s="228" t="s">
        <v>74</v>
      </c>
      <c r="E87" s="229" t="s">
        <v>3226</v>
      </c>
      <c r="F87" s="228" t="s">
        <v>695</v>
      </c>
      <c r="G87" s="265">
        <v>0.186</v>
      </c>
      <c r="H87" s="239">
        <v>40629</v>
      </c>
      <c r="I87" s="238">
        <v>7556.99</v>
      </c>
      <c r="J87" s="238">
        <f t="shared" si="3"/>
        <v>1511.4</v>
      </c>
      <c r="K87" s="238">
        <f t="shared" si="4"/>
        <v>9068.39</v>
      </c>
      <c r="L87" s="227" t="s">
        <v>8</v>
      </c>
      <c r="M87" s="77"/>
      <c r="N87" s="77"/>
      <c r="O87" s="77"/>
      <c r="P87" s="77"/>
    </row>
    <row r="88" spans="1:16" s="6" customFormat="1" ht="30" customHeight="1">
      <c r="A88" s="1">
        <v>70</v>
      </c>
      <c r="B88" s="228" t="s">
        <v>3227</v>
      </c>
      <c r="C88" s="228">
        <v>10015402</v>
      </c>
      <c r="D88" s="228" t="s">
        <v>74</v>
      </c>
      <c r="E88" s="229" t="s">
        <v>3228</v>
      </c>
      <c r="F88" s="228" t="s">
        <v>695</v>
      </c>
      <c r="G88" s="265">
        <v>3.4049999999999998</v>
      </c>
      <c r="H88" s="239">
        <v>2076585</v>
      </c>
      <c r="I88" s="238">
        <v>7070771.9299999997</v>
      </c>
      <c r="J88" s="238">
        <f t="shared" si="3"/>
        <v>1414154.39</v>
      </c>
      <c r="K88" s="238">
        <f t="shared" si="4"/>
        <v>8484926.3200000003</v>
      </c>
      <c r="L88" s="227" t="s">
        <v>8</v>
      </c>
    </row>
    <row r="89" spans="1:16" s="6" customFormat="1" ht="30" customHeight="1">
      <c r="A89" s="1">
        <v>71</v>
      </c>
      <c r="B89" s="228" t="s">
        <v>3229</v>
      </c>
      <c r="C89" s="228">
        <v>10015446</v>
      </c>
      <c r="D89" s="228" t="s">
        <v>74</v>
      </c>
      <c r="E89" s="229" t="s">
        <v>3230</v>
      </c>
      <c r="F89" s="228" t="s">
        <v>695</v>
      </c>
      <c r="G89" s="265">
        <v>1.7</v>
      </c>
      <c r="H89" s="239">
        <v>7583</v>
      </c>
      <c r="I89" s="238">
        <v>12891.1</v>
      </c>
      <c r="J89" s="238">
        <f t="shared" si="3"/>
        <v>2578.2199999999998</v>
      </c>
      <c r="K89" s="238">
        <f t="shared" si="4"/>
        <v>15469.32</v>
      </c>
      <c r="L89" s="227" t="s">
        <v>8</v>
      </c>
      <c r="M89" s="77"/>
      <c r="N89" s="77"/>
      <c r="O89" s="77"/>
      <c r="P89" s="77"/>
    </row>
    <row r="90" spans="1:16" s="6" customFormat="1" ht="30" customHeight="1">
      <c r="A90" s="1">
        <v>72</v>
      </c>
      <c r="B90" s="228" t="s">
        <v>3231</v>
      </c>
      <c r="C90" s="228">
        <v>10015481</v>
      </c>
      <c r="D90" s="228" t="s">
        <v>74</v>
      </c>
      <c r="E90" s="229" t="s">
        <v>3233</v>
      </c>
      <c r="F90" s="228" t="s">
        <v>695</v>
      </c>
      <c r="G90" s="265">
        <v>1.5</v>
      </c>
      <c r="H90" s="239">
        <v>8790</v>
      </c>
      <c r="I90" s="238">
        <v>13185</v>
      </c>
      <c r="J90" s="238">
        <f t="shared" si="3"/>
        <v>2637</v>
      </c>
      <c r="K90" s="238">
        <f t="shared" si="4"/>
        <v>15822</v>
      </c>
      <c r="L90" s="227" t="s">
        <v>8</v>
      </c>
    </row>
    <row r="91" spans="1:16" s="6" customFormat="1" ht="30" customHeight="1">
      <c r="A91" s="1">
        <v>73</v>
      </c>
      <c r="B91" s="228" t="s">
        <v>3232</v>
      </c>
      <c r="C91" s="228">
        <v>10015487</v>
      </c>
      <c r="D91" s="228" t="s">
        <v>74</v>
      </c>
      <c r="E91" s="229" t="s">
        <v>3234</v>
      </c>
      <c r="F91" s="228" t="s">
        <v>695</v>
      </c>
      <c r="G91" s="265">
        <v>0.1</v>
      </c>
      <c r="H91" s="239">
        <v>53391</v>
      </c>
      <c r="I91" s="238">
        <v>5339.1</v>
      </c>
      <c r="J91" s="238">
        <f t="shared" si="3"/>
        <v>1067.82</v>
      </c>
      <c r="K91" s="238">
        <f t="shared" si="4"/>
        <v>6406.92</v>
      </c>
      <c r="L91" s="227" t="s">
        <v>8</v>
      </c>
      <c r="M91" s="77"/>
      <c r="N91" s="77"/>
      <c r="O91" s="77"/>
      <c r="P91" s="77"/>
    </row>
    <row r="92" spans="1:16" s="6" customFormat="1" ht="30" customHeight="1">
      <c r="A92" s="1">
        <v>74</v>
      </c>
      <c r="B92" s="228" t="s">
        <v>3235</v>
      </c>
      <c r="C92" s="228">
        <v>10015532</v>
      </c>
      <c r="D92" s="228" t="s">
        <v>74</v>
      </c>
      <c r="E92" s="229" t="s">
        <v>694</v>
      </c>
      <c r="F92" s="228" t="s">
        <v>695</v>
      </c>
      <c r="G92" s="265">
        <v>0.4</v>
      </c>
      <c r="H92" s="239">
        <v>78046</v>
      </c>
      <c r="I92" s="238">
        <v>31218.400000000001</v>
      </c>
      <c r="J92" s="238">
        <f t="shared" si="3"/>
        <v>6243.68</v>
      </c>
      <c r="K92" s="238">
        <f t="shared" si="4"/>
        <v>37462.080000000002</v>
      </c>
      <c r="L92" s="227" t="s">
        <v>8</v>
      </c>
    </row>
    <row r="93" spans="1:16" s="6" customFormat="1" ht="30" customHeight="1">
      <c r="A93" s="1">
        <v>75</v>
      </c>
      <c r="B93" s="228" t="s">
        <v>3236</v>
      </c>
      <c r="C93" s="228">
        <v>10015532</v>
      </c>
      <c r="D93" s="228" t="s">
        <v>74</v>
      </c>
      <c r="E93" s="229" t="s">
        <v>694</v>
      </c>
      <c r="F93" s="228" t="s">
        <v>695</v>
      </c>
      <c r="G93" s="265">
        <v>0.44500000000000001</v>
      </c>
      <c r="H93" s="239">
        <v>78046</v>
      </c>
      <c r="I93" s="238">
        <v>34730.47</v>
      </c>
      <c r="J93" s="238">
        <f t="shared" si="3"/>
        <v>6946.09</v>
      </c>
      <c r="K93" s="238">
        <f t="shared" si="4"/>
        <v>41676.559999999998</v>
      </c>
      <c r="L93" s="227" t="s">
        <v>8</v>
      </c>
    </row>
    <row r="94" spans="1:16" s="6" customFormat="1" ht="30" customHeight="1">
      <c r="A94" s="1">
        <v>76</v>
      </c>
      <c r="B94" s="228" t="s">
        <v>3237</v>
      </c>
      <c r="C94" s="228">
        <v>10015532</v>
      </c>
      <c r="D94" s="228" t="s">
        <v>74</v>
      </c>
      <c r="E94" s="229" t="s">
        <v>694</v>
      </c>
      <c r="F94" s="228" t="s">
        <v>695</v>
      </c>
      <c r="G94" s="265">
        <v>0.6</v>
      </c>
      <c r="H94" s="239">
        <v>78046</v>
      </c>
      <c r="I94" s="238">
        <v>46827.6</v>
      </c>
      <c r="J94" s="238">
        <f t="shared" si="3"/>
        <v>9365.52</v>
      </c>
      <c r="K94" s="238">
        <f t="shared" si="4"/>
        <v>56193.119999999995</v>
      </c>
      <c r="L94" s="227" t="s">
        <v>8</v>
      </c>
      <c r="M94" s="77"/>
      <c r="N94" s="77"/>
      <c r="O94" s="77"/>
      <c r="P94" s="77"/>
    </row>
    <row r="95" spans="1:16" s="6" customFormat="1" ht="30" customHeight="1">
      <c r="A95" s="1">
        <v>77</v>
      </c>
      <c r="B95" s="228" t="s">
        <v>3238</v>
      </c>
      <c r="C95" s="228">
        <v>10015594</v>
      </c>
      <c r="D95" s="228" t="s">
        <v>74</v>
      </c>
      <c r="E95" s="229" t="s">
        <v>3240</v>
      </c>
      <c r="F95" s="228" t="s">
        <v>695</v>
      </c>
      <c r="G95" s="265">
        <v>0.45700000000000002</v>
      </c>
      <c r="H95" s="239">
        <v>12363</v>
      </c>
      <c r="I95" s="238">
        <v>5649.89</v>
      </c>
      <c r="J95" s="238">
        <f t="shared" si="3"/>
        <v>1129.98</v>
      </c>
      <c r="K95" s="238">
        <f t="shared" si="4"/>
        <v>6779.8700000000008</v>
      </c>
      <c r="L95" s="227" t="s">
        <v>8</v>
      </c>
      <c r="M95" s="77"/>
      <c r="N95" s="77"/>
      <c r="O95" s="77"/>
      <c r="P95" s="77"/>
    </row>
    <row r="96" spans="1:16" s="6" customFormat="1" ht="30" customHeight="1">
      <c r="A96" s="1">
        <v>78</v>
      </c>
      <c r="B96" s="228" t="s">
        <v>3239</v>
      </c>
      <c r="C96" s="228">
        <v>10015598</v>
      </c>
      <c r="D96" s="228" t="s">
        <v>74</v>
      </c>
      <c r="E96" s="229" t="s">
        <v>3241</v>
      </c>
      <c r="F96" s="228" t="s">
        <v>695</v>
      </c>
      <c r="G96" s="265">
        <v>5.1749999999999998</v>
      </c>
      <c r="H96" s="239">
        <v>2439</v>
      </c>
      <c r="I96" s="238">
        <v>12621.83</v>
      </c>
      <c r="J96" s="238">
        <v>2524.36</v>
      </c>
      <c r="K96" s="238">
        <f t="shared" si="4"/>
        <v>15146.19</v>
      </c>
      <c r="L96" s="227" t="s">
        <v>8</v>
      </c>
    </row>
    <row r="97" spans="1:16" s="6" customFormat="1" ht="30" customHeight="1">
      <c r="A97" s="1">
        <v>79</v>
      </c>
      <c r="B97" s="228" t="s">
        <v>3242</v>
      </c>
      <c r="C97" s="228">
        <v>10015734</v>
      </c>
      <c r="D97" s="228" t="s">
        <v>74</v>
      </c>
      <c r="E97" s="229" t="s">
        <v>3247</v>
      </c>
      <c r="F97" s="228" t="s">
        <v>695</v>
      </c>
      <c r="G97" s="265">
        <v>1.7370000000000001</v>
      </c>
      <c r="H97" s="239">
        <v>5371</v>
      </c>
      <c r="I97" s="238">
        <v>9329.43</v>
      </c>
      <c r="J97" s="238">
        <f t="shared" si="3"/>
        <v>1865.89</v>
      </c>
      <c r="K97" s="238">
        <f t="shared" si="4"/>
        <v>11195.32</v>
      </c>
      <c r="L97" s="227" t="s">
        <v>8</v>
      </c>
    </row>
    <row r="98" spans="1:16" s="6" customFormat="1" ht="30" customHeight="1">
      <c r="A98" s="1">
        <v>80</v>
      </c>
      <c r="B98" s="228" t="s">
        <v>3243</v>
      </c>
      <c r="C98" s="228">
        <v>10015805</v>
      </c>
      <c r="D98" s="228" t="s">
        <v>74</v>
      </c>
      <c r="E98" s="229" t="s">
        <v>3248</v>
      </c>
      <c r="F98" s="228" t="s">
        <v>695</v>
      </c>
      <c r="G98" s="265">
        <v>0.30199999999999999</v>
      </c>
      <c r="H98" s="239">
        <v>7732</v>
      </c>
      <c r="I98" s="238">
        <v>2335.06</v>
      </c>
      <c r="J98" s="238">
        <f t="shared" si="3"/>
        <v>467.01</v>
      </c>
      <c r="K98" s="238">
        <f t="shared" si="4"/>
        <v>2802.0699999999997</v>
      </c>
      <c r="L98" s="227" t="s">
        <v>8</v>
      </c>
      <c r="M98" s="77"/>
      <c r="N98" s="77"/>
      <c r="O98" s="77"/>
      <c r="P98" s="77"/>
    </row>
    <row r="99" spans="1:16" s="6" customFormat="1" ht="30" customHeight="1">
      <c r="A99" s="1">
        <v>81</v>
      </c>
      <c r="B99" s="228" t="s">
        <v>3244</v>
      </c>
      <c r="C99" s="228">
        <v>10015828</v>
      </c>
      <c r="D99" s="228" t="s">
        <v>74</v>
      </c>
      <c r="E99" s="229" t="s">
        <v>3249</v>
      </c>
      <c r="F99" s="228" t="s">
        <v>695</v>
      </c>
      <c r="G99" s="265">
        <v>0.66</v>
      </c>
      <c r="H99" s="239">
        <v>126424</v>
      </c>
      <c r="I99" s="238">
        <v>83439.839999999997</v>
      </c>
      <c r="J99" s="238">
        <f t="shared" si="3"/>
        <v>16687.97</v>
      </c>
      <c r="K99" s="238">
        <f t="shared" si="4"/>
        <v>100127.81</v>
      </c>
      <c r="L99" s="227" t="s">
        <v>8</v>
      </c>
      <c r="M99" s="77"/>
      <c r="N99" s="77"/>
      <c r="O99" s="77"/>
      <c r="P99" s="77"/>
    </row>
    <row r="100" spans="1:16" s="6" customFormat="1" ht="30" customHeight="1">
      <c r="A100" s="1">
        <v>82</v>
      </c>
      <c r="B100" s="228" t="s">
        <v>3245</v>
      </c>
      <c r="C100" s="228">
        <v>10015849</v>
      </c>
      <c r="D100" s="228" t="s">
        <v>74</v>
      </c>
      <c r="E100" s="229" t="s">
        <v>3250</v>
      </c>
      <c r="F100" s="228" t="s">
        <v>695</v>
      </c>
      <c r="G100" s="265">
        <v>0.11</v>
      </c>
      <c r="H100" s="239">
        <v>27365</v>
      </c>
      <c r="I100" s="238">
        <v>3010.15</v>
      </c>
      <c r="J100" s="238">
        <f t="shared" si="3"/>
        <v>602.03</v>
      </c>
      <c r="K100" s="238">
        <f t="shared" si="4"/>
        <v>3612.1800000000003</v>
      </c>
      <c r="L100" s="227" t="s">
        <v>8</v>
      </c>
    </row>
    <row r="101" spans="1:16" s="6" customFormat="1" ht="30" customHeight="1">
      <c r="A101" s="1">
        <v>83</v>
      </c>
      <c r="B101" s="228" t="s">
        <v>3246</v>
      </c>
      <c r="C101" s="228">
        <v>10015853</v>
      </c>
      <c r="D101" s="228" t="s">
        <v>74</v>
      </c>
      <c r="E101" s="229" t="s">
        <v>3251</v>
      </c>
      <c r="F101" s="228" t="s">
        <v>695</v>
      </c>
      <c r="G101" s="265">
        <v>0.6</v>
      </c>
      <c r="H101" s="239">
        <v>42323</v>
      </c>
      <c r="I101" s="238">
        <v>25393.8</v>
      </c>
      <c r="J101" s="238">
        <f t="shared" si="3"/>
        <v>5078.76</v>
      </c>
      <c r="K101" s="238">
        <f t="shared" si="4"/>
        <v>30472.559999999998</v>
      </c>
      <c r="L101" s="227" t="s">
        <v>8</v>
      </c>
    </row>
    <row r="102" spans="1:16" s="6" customFormat="1" ht="30" customHeight="1">
      <c r="A102" s="1">
        <v>84</v>
      </c>
      <c r="B102" s="228" t="s">
        <v>3252</v>
      </c>
      <c r="C102" s="228">
        <v>10015964</v>
      </c>
      <c r="D102" s="228" t="s">
        <v>74</v>
      </c>
      <c r="E102" s="229" t="s">
        <v>3253</v>
      </c>
      <c r="F102" s="228" t="s">
        <v>695</v>
      </c>
      <c r="G102" s="265">
        <v>0.98599999999999999</v>
      </c>
      <c r="H102" s="239">
        <v>719</v>
      </c>
      <c r="I102" s="238">
        <v>708.93</v>
      </c>
      <c r="J102" s="238">
        <v>141.78</v>
      </c>
      <c r="K102" s="238">
        <f t="shared" si="4"/>
        <v>850.70999999999992</v>
      </c>
      <c r="L102" s="227" t="s">
        <v>8</v>
      </c>
      <c r="M102" s="77"/>
      <c r="N102" s="77"/>
      <c r="O102" s="77"/>
      <c r="P102" s="77"/>
    </row>
    <row r="103" spans="1:16" s="6" customFormat="1" ht="30" customHeight="1">
      <c r="A103" s="1">
        <v>85</v>
      </c>
      <c r="B103" s="228" t="s">
        <v>3254</v>
      </c>
      <c r="C103" s="228">
        <v>10016139</v>
      </c>
      <c r="D103" s="228" t="s">
        <v>74</v>
      </c>
      <c r="E103" s="229" t="s">
        <v>3259</v>
      </c>
      <c r="F103" s="228" t="s">
        <v>210</v>
      </c>
      <c r="G103" s="265">
        <v>1.4E-2</v>
      </c>
      <c r="H103" s="239">
        <v>298187</v>
      </c>
      <c r="I103" s="238">
        <v>4174.62</v>
      </c>
      <c r="J103" s="238">
        <f t="shared" si="3"/>
        <v>834.92</v>
      </c>
      <c r="K103" s="238">
        <f t="shared" si="4"/>
        <v>5009.54</v>
      </c>
      <c r="L103" s="227" t="s">
        <v>8</v>
      </c>
    </row>
    <row r="104" spans="1:16" s="6" customFormat="1" ht="30" customHeight="1">
      <c r="A104" s="1">
        <v>86</v>
      </c>
      <c r="B104" s="228" t="s">
        <v>3255</v>
      </c>
      <c r="C104" s="228">
        <v>10016174</v>
      </c>
      <c r="D104" s="228" t="s">
        <v>74</v>
      </c>
      <c r="E104" s="229" t="s">
        <v>3260</v>
      </c>
      <c r="F104" s="228" t="s">
        <v>1916</v>
      </c>
      <c r="G104" s="265">
        <v>100</v>
      </c>
      <c r="H104" s="239">
        <v>169</v>
      </c>
      <c r="I104" s="238">
        <v>16900</v>
      </c>
      <c r="J104" s="238">
        <f t="shared" si="3"/>
        <v>3380</v>
      </c>
      <c r="K104" s="238">
        <f t="shared" si="4"/>
        <v>20280</v>
      </c>
      <c r="L104" s="227" t="s">
        <v>8</v>
      </c>
      <c r="M104" s="77"/>
      <c r="N104" s="77"/>
      <c r="O104" s="77"/>
      <c r="P104" s="77"/>
    </row>
    <row r="105" spans="1:16" s="6" customFormat="1" ht="30" customHeight="1">
      <c r="A105" s="1">
        <v>87</v>
      </c>
      <c r="B105" s="228" t="s">
        <v>3256</v>
      </c>
      <c r="C105" s="228">
        <v>10016179</v>
      </c>
      <c r="D105" s="228" t="s">
        <v>74</v>
      </c>
      <c r="E105" s="229" t="s">
        <v>3261</v>
      </c>
      <c r="F105" s="228" t="s">
        <v>1916</v>
      </c>
      <c r="G105" s="265">
        <v>108.35</v>
      </c>
      <c r="H105" s="239">
        <v>167</v>
      </c>
      <c r="I105" s="238">
        <v>18094.45</v>
      </c>
      <c r="J105" s="238">
        <f t="shared" si="3"/>
        <v>3618.89</v>
      </c>
      <c r="K105" s="238">
        <f t="shared" si="4"/>
        <v>21713.34</v>
      </c>
      <c r="L105" s="227" t="s">
        <v>8</v>
      </c>
    </row>
    <row r="106" spans="1:16" s="6" customFormat="1" ht="30" customHeight="1">
      <c r="A106" s="1">
        <v>88</v>
      </c>
      <c r="B106" s="228" t="s">
        <v>3257</v>
      </c>
      <c r="C106" s="228">
        <v>10016223</v>
      </c>
      <c r="D106" s="228" t="s">
        <v>74</v>
      </c>
      <c r="E106" s="229" t="s">
        <v>3262</v>
      </c>
      <c r="F106" s="228" t="s">
        <v>1916</v>
      </c>
      <c r="G106" s="265">
        <v>120.825</v>
      </c>
      <c r="H106" s="239">
        <v>413</v>
      </c>
      <c r="I106" s="238">
        <v>49900.73</v>
      </c>
      <c r="J106" s="238">
        <f t="shared" si="3"/>
        <v>9980.15</v>
      </c>
      <c r="K106" s="238">
        <f t="shared" si="4"/>
        <v>59880.880000000005</v>
      </c>
      <c r="L106" s="227" t="s">
        <v>8</v>
      </c>
      <c r="M106" s="77"/>
      <c r="N106" s="77"/>
      <c r="O106" s="77"/>
      <c r="P106" s="77"/>
    </row>
    <row r="107" spans="1:16" s="6" customFormat="1" ht="30" customHeight="1">
      <c r="A107" s="1">
        <v>89</v>
      </c>
      <c r="B107" s="228" t="s">
        <v>3258</v>
      </c>
      <c r="C107" s="228">
        <v>10016272</v>
      </c>
      <c r="D107" s="228" t="s">
        <v>74</v>
      </c>
      <c r="E107" s="229" t="s">
        <v>3263</v>
      </c>
      <c r="F107" s="228" t="s">
        <v>210</v>
      </c>
      <c r="G107" s="265">
        <v>2.1999999999999999E-2</v>
      </c>
      <c r="H107" s="239">
        <v>197046</v>
      </c>
      <c r="I107" s="238">
        <v>4335.01</v>
      </c>
      <c r="J107" s="238">
        <f t="shared" si="3"/>
        <v>867</v>
      </c>
      <c r="K107" s="238">
        <f t="shared" si="4"/>
        <v>5202.01</v>
      </c>
      <c r="L107" s="227" t="s">
        <v>8</v>
      </c>
    </row>
    <row r="108" spans="1:16" s="6" customFormat="1" ht="30" customHeight="1">
      <c r="A108" s="1">
        <v>91</v>
      </c>
      <c r="B108" s="228" t="s">
        <v>3264</v>
      </c>
      <c r="C108" s="228">
        <v>10016702</v>
      </c>
      <c r="D108" s="228" t="s">
        <v>74</v>
      </c>
      <c r="E108" s="229" t="s">
        <v>3122</v>
      </c>
      <c r="F108" s="228" t="s">
        <v>695</v>
      </c>
      <c r="G108" s="265">
        <v>5.694</v>
      </c>
      <c r="H108" s="239">
        <v>7458</v>
      </c>
      <c r="I108" s="238">
        <v>42465.85</v>
      </c>
      <c r="J108" s="238">
        <f t="shared" si="3"/>
        <v>8493.17</v>
      </c>
      <c r="K108" s="238">
        <f t="shared" si="4"/>
        <v>50959.02</v>
      </c>
      <c r="L108" s="227" t="s">
        <v>8</v>
      </c>
    </row>
    <row r="109" spans="1:16" s="6" customFormat="1" ht="30" customHeight="1">
      <c r="A109" s="1">
        <v>92</v>
      </c>
      <c r="B109" s="228" t="s">
        <v>3265</v>
      </c>
      <c r="C109" s="228">
        <v>10016702</v>
      </c>
      <c r="D109" s="228" t="s">
        <v>74</v>
      </c>
      <c r="E109" s="229" t="s">
        <v>3122</v>
      </c>
      <c r="F109" s="228" t="s">
        <v>695</v>
      </c>
      <c r="G109" s="265">
        <v>0.62</v>
      </c>
      <c r="H109" s="239">
        <v>7458</v>
      </c>
      <c r="I109" s="238">
        <v>4623.96</v>
      </c>
      <c r="J109" s="238">
        <f t="shared" si="3"/>
        <v>924.79</v>
      </c>
      <c r="K109" s="238">
        <f t="shared" si="4"/>
        <v>5548.75</v>
      </c>
      <c r="L109" s="227" t="s">
        <v>8</v>
      </c>
    </row>
    <row r="110" spans="1:16" s="6" customFormat="1" ht="30" customHeight="1">
      <c r="A110" s="1">
        <v>93</v>
      </c>
      <c r="B110" s="228" t="s">
        <v>3266</v>
      </c>
      <c r="C110" s="228">
        <v>10016706</v>
      </c>
      <c r="D110" s="228" t="s">
        <v>74</v>
      </c>
      <c r="E110" s="229" t="s">
        <v>3268</v>
      </c>
      <c r="F110" s="228" t="s">
        <v>695</v>
      </c>
      <c r="G110" s="265">
        <v>3.141</v>
      </c>
      <c r="H110" s="239">
        <v>10180</v>
      </c>
      <c r="I110" s="238">
        <v>31975.38</v>
      </c>
      <c r="J110" s="238">
        <f t="shared" si="3"/>
        <v>6395.08</v>
      </c>
      <c r="K110" s="238">
        <f t="shared" si="4"/>
        <v>38370.46</v>
      </c>
      <c r="L110" s="227" t="s">
        <v>8</v>
      </c>
      <c r="M110" s="77"/>
      <c r="N110" s="77"/>
      <c r="O110" s="77"/>
      <c r="P110" s="77"/>
    </row>
    <row r="111" spans="1:16" s="6" customFormat="1" ht="30" customHeight="1">
      <c r="A111" s="1">
        <v>94</v>
      </c>
      <c r="B111" s="228" t="s">
        <v>3267</v>
      </c>
      <c r="C111" s="228">
        <v>10016706</v>
      </c>
      <c r="D111" s="228" t="s">
        <v>74</v>
      </c>
      <c r="E111" s="229" t="s">
        <v>3268</v>
      </c>
      <c r="F111" s="228" t="s">
        <v>695</v>
      </c>
      <c r="G111" s="265">
        <v>1</v>
      </c>
      <c r="H111" s="239">
        <v>10180</v>
      </c>
      <c r="I111" s="238">
        <v>10180</v>
      </c>
      <c r="J111" s="238">
        <f t="shared" si="3"/>
        <v>2036</v>
      </c>
      <c r="K111" s="238">
        <f t="shared" si="4"/>
        <v>12216</v>
      </c>
      <c r="L111" s="227" t="s">
        <v>8</v>
      </c>
      <c r="M111" s="77"/>
      <c r="N111" s="77"/>
      <c r="O111" s="77"/>
      <c r="P111" s="77"/>
    </row>
    <row r="112" spans="1:16" s="6" customFormat="1" ht="30" customHeight="1">
      <c r="A112" s="1">
        <v>95</v>
      </c>
      <c r="B112" s="228" t="s">
        <v>3269</v>
      </c>
      <c r="C112" s="228">
        <v>10016762</v>
      </c>
      <c r="D112" s="228" t="s">
        <v>74</v>
      </c>
      <c r="E112" s="229" t="s">
        <v>3270</v>
      </c>
      <c r="F112" s="228" t="s">
        <v>695</v>
      </c>
      <c r="G112" s="265">
        <v>2.02</v>
      </c>
      <c r="H112" s="239">
        <v>39779</v>
      </c>
      <c r="I112" s="238">
        <v>80353.58</v>
      </c>
      <c r="J112" s="238">
        <f t="shared" si="3"/>
        <v>16070.72</v>
      </c>
      <c r="K112" s="238">
        <f t="shared" si="4"/>
        <v>96424.3</v>
      </c>
      <c r="L112" s="227" t="s">
        <v>8</v>
      </c>
    </row>
    <row r="113" spans="1:16" s="6" customFormat="1" ht="30" customHeight="1">
      <c r="A113" s="1">
        <v>96</v>
      </c>
      <c r="B113" s="228" t="s">
        <v>3271</v>
      </c>
      <c r="C113" s="228">
        <v>10016791</v>
      </c>
      <c r="D113" s="228" t="s">
        <v>74</v>
      </c>
      <c r="E113" s="229" t="s">
        <v>2810</v>
      </c>
      <c r="F113" s="228" t="s">
        <v>695</v>
      </c>
      <c r="G113" s="265">
        <v>0.13600000000000001</v>
      </c>
      <c r="H113" s="239">
        <v>130037</v>
      </c>
      <c r="I113" s="238">
        <v>17685.03</v>
      </c>
      <c r="J113" s="238">
        <f t="shared" si="3"/>
        <v>3537.01</v>
      </c>
      <c r="K113" s="238">
        <f t="shared" si="4"/>
        <v>21222.04</v>
      </c>
      <c r="L113" s="227" t="s">
        <v>8</v>
      </c>
    </row>
    <row r="114" spans="1:16" s="6" customFormat="1" ht="30" customHeight="1">
      <c r="A114" s="1">
        <v>97</v>
      </c>
      <c r="B114" s="228" t="s">
        <v>3272</v>
      </c>
      <c r="C114" s="228">
        <v>10016815</v>
      </c>
      <c r="D114" s="228" t="s">
        <v>74</v>
      </c>
      <c r="E114" s="229" t="s">
        <v>3273</v>
      </c>
      <c r="F114" s="228" t="s">
        <v>695</v>
      </c>
      <c r="G114" s="265">
        <v>0.09</v>
      </c>
      <c r="H114" s="239">
        <v>74164</v>
      </c>
      <c r="I114" s="238">
        <v>6674.76</v>
      </c>
      <c r="J114" s="238">
        <f t="shared" ref="J114:J145" si="5">ROUND(I114*0.2,2)</f>
        <v>1334.95</v>
      </c>
      <c r="K114" s="238">
        <f t="shared" si="4"/>
        <v>8009.71</v>
      </c>
      <c r="L114" s="227" t="s">
        <v>8</v>
      </c>
    </row>
    <row r="115" spans="1:16" s="6" customFormat="1" ht="30" customHeight="1">
      <c r="A115" s="1">
        <v>98</v>
      </c>
      <c r="B115" s="228" t="s">
        <v>3274</v>
      </c>
      <c r="C115" s="228">
        <v>10016831</v>
      </c>
      <c r="D115" s="228" t="s">
        <v>74</v>
      </c>
      <c r="E115" s="229" t="s">
        <v>3276</v>
      </c>
      <c r="F115" s="228" t="s">
        <v>695</v>
      </c>
      <c r="G115" s="265">
        <v>8.5000000000000006E-2</v>
      </c>
      <c r="H115" s="239">
        <v>30137</v>
      </c>
      <c r="I115" s="238">
        <v>2561.65</v>
      </c>
      <c r="J115" s="238">
        <f t="shared" si="5"/>
        <v>512.33000000000004</v>
      </c>
      <c r="K115" s="238">
        <f t="shared" si="4"/>
        <v>3073.98</v>
      </c>
      <c r="L115" s="227" t="s">
        <v>8</v>
      </c>
      <c r="M115" s="77"/>
      <c r="N115" s="77"/>
      <c r="O115" s="77"/>
      <c r="P115" s="77"/>
    </row>
    <row r="116" spans="1:16" s="6" customFormat="1" ht="30" customHeight="1">
      <c r="A116" s="1">
        <v>99</v>
      </c>
      <c r="B116" s="228" t="s">
        <v>3275</v>
      </c>
      <c r="C116" s="228">
        <v>10016831</v>
      </c>
      <c r="D116" s="228" t="s">
        <v>74</v>
      </c>
      <c r="E116" s="229" t="s">
        <v>3276</v>
      </c>
      <c r="F116" s="228" t="s">
        <v>695</v>
      </c>
      <c r="G116" s="265">
        <v>0.1</v>
      </c>
      <c r="H116" s="239">
        <v>30137</v>
      </c>
      <c r="I116" s="238">
        <v>3013.7</v>
      </c>
      <c r="J116" s="238">
        <f t="shared" si="5"/>
        <v>602.74</v>
      </c>
      <c r="K116" s="238">
        <f t="shared" si="4"/>
        <v>3616.4399999999996</v>
      </c>
      <c r="L116" s="227" t="s">
        <v>8</v>
      </c>
    </row>
    <row r="117" spans="1:16" s="6" customFormat="1" ht="30" customHeight="1">
      <c r="A117" s="1">
        <v>100</v>
      </c>
      <c r="B117" s="228" t="s">
        <v>3277</v>
      </c>
      <c r="C117" s="228">
        <v>10016908</v>
      </c>
      <c r="D117" s="228" t="s">
        <v>74</v>
      </c>
      <c r="E117" s="229" t="s">
        <v>3278</v>
      </c>
      <c r="F117" s="228" t="s">
        <v>695</v>
      </c>
      <c r="G117" s="265">
        <v>1.9870000000000001</v>
      </c>
      <c r="H117" s="239">
        <v>218662</v>
      </c>
      <c r="I117" s="238">
        <v>434481.39</v>
      </c>
      <c r="J117" s="238">
        <v>86896.27</v>
      </c>
      <c r="K117" s="238">
        <f t="shared" si="4"/>
        <v>521377.66000000003</v>
      </c>
      <c r="L117" s="227" t="s">
        <v>8</v>
      </c>
      <c r="M117" s="77"/>
      <c r="N117" s="77"/>
      <c r="O117" s="77"/>
      <c r="P117" s="77"/>
    </row>
    <row r="118" spans="1:16" s="6" customFormat="1" ht="30" customHeight="1">
      <c r="A118" s="1">
        <v>101</v>
      </c>
      <c r="B118" s="228" t="s">
        <v>3279</v>
      </c>
      <c r="C118" s="228">
        <v>10016972</v>
      </c>
      <c r="D118" s="228" t="s">
        <v>74</v>
      </c>
      <c r="E118" s="229" t="s">
        <v>3283</v>
      </c>
      <c r="F118" s="228" t="s">
        <v>695</v>
      </c>
      <c r="G118" s="265">
        <v>0.68700000000000006</v>
      </c>
      <c r="H118" s="239">
        <v>74821</v>
      </c>
      <c r="I118" s="238">
        <v>51402.03</v>
      </c>
      <c r="J118" s="238">
        <f t="shared" si="5"/>
        <v>10280.41</v>
      </c>
      <c r="K118" s="238">
        <f t="shared" si="4"/>
        <v>61682.44</v>
      </c>
      <c r="L118" s="227" t="s">
        <v>8</v>
      </c>
    </row>
    <row r="119" spans="1:16" s="6" customFormat="1" ht="30" customHeight="1">
      <c r="A119" s="1">
        <v>102</v>
      </c>
      <c r="B119" s="228" t="s">
        <v>3280</v>
      </c>
      <c r="C119" s="228">
        <v>10016975</v>
      </c>
      <c r="D119" s="228" t="s">
        <v>74</v>
      </c>
      <c r="E119" s="229" t="s">
        <v>3284</v>
      </c>
      <c r="F119" s="228" t="s">
        <v>695</v>
      </c>
      <c r="G119" s="265">
        <v>0.43</v>
      </c>
      <c r="H119" s="239">
        <v>38706</v>
      </c>
      <c r="I119" s="238">
        <v>16643.580000000002</v>
      </c>
      <c r="J119" s="238">
        <f t="shared" si="5"/>
        <v>3328.72</v>
      </c>
      <c r="K119" s="238">
        <f t="shared" si="4"/>
        <v>19972.300000000003</v>
      </c>
      <c r="L119" s="227" t="s">
        <v>8</v>
      </c>
      <c r="M119" s="77"/>
      <c r="N119" s="77"/>
      <c r="O119" s="77"/>
      <c r="P119" s="77"/>
    </row>
    <row r="120" spans="1:16" s="6" customFormat="1" ht="30" customHeight="1">
      <c r="A120" s="1">
        <v>103</v>
      </c>
      <c r="B120" s="228" t="s">
        <v>3281</v>
      </c>
      <c r="C120" s="228">
        <v>10017014</v>
      </c>
      <c r="D120" s="228" t="s">
        <v>74</v>
      </c>
      <c r="E120" s="229" t="s">
        <v>3285</v>
      </c>
      <c r="F120" s="228" t="s">
        <v>695</v>
      </c>
      <c r="G120" s="265">
        <v>5.8</v>
      </c>
      <c r="H120" s="239">
        <v>2879</v>
      </c>
      <c r="I120" s="238">
        <v>16698.2</v>
      </c>
      <c r="J120" s="238">
        <f t="shared" si="5"/>
        <v>3339.64</v>
      </c>
      <c r="K120" s="238">
        <f t="shared" si="4"/>
        <v>20037.84</v>
      </c>
      <c r="L120" s="227" t="s">
        <v>8</v>
      </c>
    </row>
    <row r="121" spans="1:16" s="6" customFormat="1" ht="30" customHeight="1">
      <c r="A121" s="1">
        <v>104</v>
      </c>
      <c r="B121" s="228" t="s">
        <v>3282</v>
      </c>
      <c r="C121" s="228">
        <v>10017069</v>
      </c>
      <c r="D121" s="228" t="s">
        <v>74</v>
      </c>
      <c r="E121" s="229" t="s">
        <v>3286</v>
      </c>
      <c r="F121" s="228" t="s">
        <v>695</v>
      </c>
      <c r="G121" s="265">
        <v>0.38700000000000001</v>
      </c>
      <c r="H121" s="239">
        <v>119739</v>
      </c>
      <c r="I121" s="238">
        <v>46338.99</v>
      </c>
      <c r="J121" s="238">
        <f t="shared" si="5"/>
        <v>9267.7999999999993</v>
      </c>
      <c r="K121" s="238">
        <f t="shared" si="4"/>
        <v>55606.789999999994</v>
      </c>
      <c r="L121" s="227" t="s">
        <v>8</v>
      </c>
    </row>
    <row r="122" spans="1:16" s="6" customFormat="1" ht="30" customHeight="1">
      <c r="A122" s="1">
        <v>105</v>
      </c>
      <c r="B122" s="228" t="s">
        <v>3287</v>
      </c>
      <c r="C122" s="228">
        <v>10017088</v>
      </c>
      <c r="D122" s="228" t="s">
        <v>74</v>
      </c>
      <c r="E122" s="229" t="s">
        <v>3288</v>
      </c>
      <c r="F122" s="228" t="s">
        <v>695</v>
      </c>
      <c r="G122" s="265">
        <v>6.4000000000000001E-2</v>
      </c>
      <c r="H122" s="239">
        <v>14078</v>
      </c>
      <c r="I122" s="238">
        <v>900.99</v>
      </c>
      <c r="J122" s="238">
        <f t="shared" si="5"/>
        <v>180.2</v>
      </c>
      <c r="K122" s="238">
        <f t="shared" si="4"/>
        <v>1081.19</v>
      </c>
      <c r="L122" s="227" t="s">
        <v>8</v>
      </c>
      <c r="M122" s="77"/>
      <c r="N122" s="77"/>
      <c r="O122" s="77"/>
      <c r="P122" s="77"/>
    </row>
    <row r="123" spans="1:16" s="6" customFormat="1" ht="30" customHeight="1">
      <c r="A123" s="1">
        <v>106</v>
      </c>
      <c r="B123" s="221" t="s">
        <v>3289</v>
      </c>
      <c r="C123" s="221">
        <v>10017185</v>
      </c>
      <c r="D123" s="222" t="s">
        <v>74</v>
      </c>
      <c r="E123" s="223" t="s">
        <v>3290</v>
      </c>
      <c r="F123" s="221" t="s">
        <v>695</v>
      </c>
      <c r="G123" s="266">
        <v>0.26100000000000001</v>
      </c>
      <c r="H123" s="239">
        <v>86117</v>
      </c>
      <c r="I123" s="238">
        <v>22476.54</v>
      </c>
      <c r="J123" s="238">
        <f t="shared" si="5"/>
        <v>4495.3100000000004</v>
      </c>
      <c r="K123" s="238">
        <f t="shared" si="4"/>
        <v>26971.850000000002</v>
      </c>
      <c r="L123" s="227" t="s">
        <v>8</v>
      </c>
      <c r="M123" s="77"/>
      <c r="N123" s="77"/>
      <c r="O123" s="77"/>
      <c r="P123" s="77"/>
    </row>
    <row r="124" spans="1:16" s="6" customFormat="1" ht="30" customHeight="1">
      <c r="A124" s="1">
        <v>107</v>
      </c>
      <c r="B124" s="228" t="s">
        <v>3291</v>
      </c>
      <c r="C124" s="228">
        <v>10017262</v>
      </c>
      <c r="D124" s="228" t="s">
        <v>74</v>
      </c>
      <c r="E124" s="229" t="s">
        <v>3292</v>
      </c>
      <c r="F124" s="228" t="s">
        <v>695</v>
      </c>
      <c r="G124" s="265">
        <v>0.4</v>
      </c>
      <c r="H124" s="239">
        <v>24638</v>
      </c>
      <c r="I124" s="238">
        <v>9855.2000000000007</v>
      </c>
      <c r="J124" s="238">
        <f t="shared" si="5"/>
        <v>1971.04</v>
      </c>
      <c r="K124" s="238">
        <f t="shared" si="4"/>
        <v>11826.240000000002</v>
      </c>
      <c r="L124" s="227" t="s">
        <v>8</v>
      </c>
    </row>
    <row r="125" spans="1:16" s="6" customFormat="1" ht="30" customHeight="1">
      <c r="A125" s="1">
        <v>108</v>
      </c>
      <c r="B125" s="228" t="s">
        <v>3293</v>
      </c>
      <c r="C125" s="228">
        <v>10017276</v>
      </c>
      <c r="D125" s="228" t="s">
        <v>74</v>
      </c>
      <c r="E125" s="229" t="s">
        <v>3295</v>
      </c>
      <c r="F125" s="228" t="s">
        <v>695</v>
      </c>
      <c r="G125" s="265">
        <v>0.2</v>
      </c>
      <c r="H125" s="239">
        <v>451617</v>
      </c>
      <c r="I125" s="238">
        <v>90323.4</v>
      </c>
      <c r="J125" s="238">
        <f t="shared" si="5"/>
        <v>18064.68</v>
      </c>
      <c r="K125" s="238">
        <f t="shared" si="4"/>
        <v>108388.07999999999</v>
      </c>
      <c r="L125" s="227" t="s">
        <v>8</v>
      </c>
      <c r="M125" s="77"/>
      <c r="N125" s="77"/>
      <c r="O125" s="77"/>
      <c r="P125" s="77"/>
    </row>
    <row r="126" spans="1:16" s="6" customFormat="1" ht="30" customHeight="1">
      <c r="A126" s="1">
        <v>109</v>
      </c>
      <c r="B126" s="228" t="s">
        <v>3294</v>
      </c>
      <c r="C126" s="228">
        <v>10017280</v>
      </c>
      <c r="D126" s="228" t="s">
        <v>74</v>
      </c>
      <c r="E126" s="229" t="s">
        <v>3296</v>
      </c>
      <c r="F126" s="228" t="s">
        <v>695</v>
      </c>
      <c r="G126" s="265">
        <v>0.4</v>
      </c>
      <c r="H126" s="239">
        <v>41107</v>
      </c>
      <c r="I126" s="238">
        <v>16442.8</v>
      </c>
      <c r="J126" s="238">
        <f t="shared" si="5"/>
        <v>3288.56</v>
      </c>
      <c r="K126" s="238">
        <f t="shared" si="4"/>
        <v>19731.36</v>
      </c>
      <c r="L126" s="227" t="s">
        <v>8</v>
      </c>
    </row>
    <row r="127" spans="1:16" s="6" customFormat="1" ht="30" customHeight="1">
      <c r="A127" s="1">
        <v>110</v>
      </c>
      <c r="B127" s="228" t="s">
        <v>3297</v>
      </c>
      <c r="C127" s="228">
        <v>10017377</v>
      </c>
      <c r="D127" s="228" t="s">
        <v>74</v>
      </c>
      <c r="E127" s="229" t="s">
        <v>3302</v>
      </c>
      <c r="F127" s="228" t="s">
        <v>695</v>
      </c>
      <c r="G127" s="265">
        <v>1.84</v>
      </c>
      <c r="H127" s="239">
        <v>63014</v>
      </c>
      <c r="I127" s="238">
        <v>115945.76</v>
      </c>
      <c r="J127" s="238">
        <f t="shared" si="5"/>
        <v>23189.15</v>
      </c>
      <c r="K127" s="238">
        <f t="shared" si="4"/>
        <v>139134.91</v>
      </c>
      <c r="L127" s="227" t="s">
        <v>8</v>
      </c>
      <c r="M127" s="77"/>
      <c r="N127" s="77"/>
      <c r="O127" s="77"/>
      <c r="P127" s="77"/>
    </row>
    <row r="128" spans="1:16" s="6" customFormat="1" ht="30" customHeight="1">
      <c r="A128" s="1">
        <v>111</v>
      </c>
      <c r="B128" s="228" t="s">
        <v>3298</v>
      </c>
      <c r="C128" s="228">
        <v>10017381</v>
      </c>
      <c r="D128" s="228" t="s">
        <v>74</v>
      </c>
      <c r="E128" s="229" t="s">
        <v>3303</v>
      </c>
      <c r="F128" s="228" t="s">
        <v>695</v>
      </c>
      <c r="G128" s="265">
        <v>0.33500000000000002</v>
      </c>
      <c r="H128" s="239">
        <v>105474</v>
      </c>
      <c r="I128" s="238">
        <v>35333.79</v>
      </c>
      <c r="J128" s="238">
        <f t="shared" si="5"/>
        <v>7066.76</v>
      </c>
      <c r="K128" s="238">
        <f t="shared" si="4"/>
        <v>42400.55</v>
      </c>
      <c r="L128" s="227" t="s">
        <v>8</v>
      </c>
    </row>
    <row r="129" spans="1:16" s="6" customFormat="1" ht="30" customHeight="1">
      <c r="A129" s="1">
        <v>112</v>
      </c>
      <c r="B129" s="228" t="s">
        <v>3299</v>
      </c>
      <c r="C129" s="228">
        <v>10017381</v>
      </c>
      <c r="D129" s="228" t="s">
        <v>74</v>
      </c>
      <c r="E129" s="229" t="s">
        <v>3303</v>
      </c>
      <c r="F129" s="228" t="s">
        <v>695</v>
      </c>
      <c r="G129" s="265">
        <v>0.435</v>
      </c>
      <c r="H129" s="239">
        <v>105474</v>
      </c>
      <c r="I129" s="238">
        <v>45881.19</v>
      </c>
      <c r="J129" s="238">
        <v>9176.23</v>
      </c>
      <c r="K129" s="238">
        <f t="shared" si="4"/>
        <v>55057.42</v>
      </c>
      <c r="L129" s="227" t="s">
        <v>8</v>
      </c>
      <c r="M129" s="77"/>
      <c r="N129" s="77"/>
      <c r="O129" s="77"/>
      <c r="P129" s="77"/>
    </row>
    <row r="130" spans="1:16" s="6" customFormat="1" ht="30" customHeight="1">
      <c r="A130" s="1">
        <v>113</v>
      </c>
      <c r="B130" s="228" t="s">
        <v>3300</v>
      </c>
      <c r="C130" s="228">
        <v>10017381</v>
      </c>
      <c r="D130" s="228" t="s">
        <v>74</v>
      </c>
      <c r="E130" s="229" t="s">
        <v>3303</v>
      </c>
      <c r="F130" s="228" t="s">
        <v>695</v>
      </c>
      <c r="G130" s="265">
        <v>0.27500000000000002</v>
      </c>
      <c r="H130" s="239">
        <v>105474</v>
      </c>
      <c r="I130" s="238">
        <v>29005.35</v>
      </c>
      <c r="J130" s="238">
        <f t="shared" si="5"/>
        <v>5801.07</v>
      </c>
      <c r="K130" s="238">
        <f t="shared" si="4"/>
        <v>34806.42</v>
      </c>
      <c r="L130" s="227" t="s">
        <v>8</v>
      </c>
    </row>
    <row r="131" spans="1:16" s="6" customFormat="1" ht="30" customHeight="1">
      <c r="A131" s="1">
        <v>114</v>
      </c>
      <c r="B131" s="228" t="s">
        <v>3301</v>
      </c>
      <c r="C131" s="228">
        <v>10017676</v>
      </c>
      <c r="D131" s="228" t="s">
        <v>74</v>
      </c>
      <c r="E131" s="229" t="s">
        <v>3304</v>
      </c>
      <c r="F131" s="228" t="s">
        <v>695</v>
      </c>
      <c r="G131" s="265">
        <v>1</v>
      </c>
      <c r="H131" s="239">
        <v>8912</v>
      </c>
      <c r="I131" s="238">
        <v>8912</v>
      </c>
      <c r="J131" s="238">
        <f t="shared" si="5"/>
        <v>1782.4</v>
      </c>
      <c r="K131" s="238">
        <f t="shared" si="4"/>
        <v>10694.4</v>
      </c>
      <c r="L131" s="227" t="s">
        <v>8</v>
      </c>
    </row>
    <row r="132" spans="1:16" s="6" customFormat="1" ht="30" customHeight="1">
      <c r="A132" s="1">
        <v>115</v>
      </c>
      <c r="B132" s="228" t="s">
        <v>3305</v>
      </c>
      <c r="C132" s="228">
        <v>10017743</v>
      </c>
      <c r="D132" s="228" t="s">
        <v>74</v>
      </c>
      <c r="E132" s="229" t="s">
        <v>3129</v>
      </c>
      <c r="F132" s="228" t="s">
        <v>695</v>
      </c>
      <c r="G132" s="265">
        <v>1.9830000000000001</v>
      </c>
      <c r="H132" s="239">
        <v>2901</v>
      </c>
      <c r="I132" s="238">
        <v>5752.68</v>
      </c>
      <c r="J132" s="238">
        <f t="shared" si="5"/>
        <v>1150.54</v>
      </c>
      <c r="K132" s="238">
        <f t="shared" si="4"/>
        <v>6903.22</v>
      </c>
      <c r="L132" s="227" t="s">
        <v>8</v>
      </c>
      <c r="M132" s="77"/>
      <c r="N132" s="77"/>
      <c r="O132" s="77"/>
      <c r="P132" s="77"/>
    </row>
    <row r="133" spans="1:16" s="6" customFormat="1" ht="30" customHeight="1">
      <c r="A133" s="1">
        <v>116</v>
      </c>
      <c r="B133" s="228" t="s">
        <v>3306</v>
      </c>
      <c r="C133" s="228">
        <v>10017872</v>
      </c>
      <c r="D133" s="228" t="s">
        <v>74</v>
      </c>
      <c r="E133" s="229" t="s">
        <v>94</v>
      </c>
      <c r="F133" s="228" t="s">
        <v>695</v>
      </c>
      <c r="G133" s="265">
        <v>6.5</v>
      </c>
      <c r="H133" s="239">
        <v>2405</v>
      </c>
      <c r="I133" s="238">
        <v>15632.5</v>
      </c>
      <c r="J133" s="238">
        <f t="shared" si="5"/>
        <v>3126.5</v>
      </c>
      <c r="K133" s="238">
        <f t="shared" si="4"/>
        <v>18759</v>
      </c>
      <c r="L133" s="227" t="s">
        <v>8</v>
      </c>
      <c r="M133" s="77"/>
      <c r="N133" s="77"/>
      <c r="O133" s="77"/>
      <c r="P133" s="77"/>
    </row>
    <row r="134" spans="1:16" s="6" customFormat="1" ht="30" customHeight="1">
      <c r="A134" s="1">
        <v>117</v>
      </c>
      <c r="B134" s="228" t="s">
        <v>3307</v>
      </c>
      <c r="C134" s="228">
        <v>10017883</v>
      </c>
      <c r="D134" s="228" t="s">
        <v>74</v>
      </c>
      <c r="E134" s="229" t="s">
        <v>3308</v>
      </c>
      <c r="F134" s="228" t="s">
        <v>695</v>
      </c>
      <c r="G134" s="265">
        <v>0.88</v>
      </c>
      <c r="H134" s="239">
        <v>66477</v>
      </c>
      <c r="I134" s="238">
        <v>58499.76</v>
      </c>
      <c r="J134" s="238">
        <f t="shared" si="5"/>
        <v>11699.95</v>
      </c>
      <c r="K134" s="238">
        <f t="shared" si="4"/>
        <v>70199.710000000006</v>
      </c>
      <c r="L134" s="227" t="s">
        <v>8</v>
      </c>
    </row>
    <row r="135" spans="1:16" s="6" customFormat="1" ht="30" customHeight="1">
      <c r="A135" s="1">
        <v>118</v>
      </c>
      <c r="B135" s="228" t="s">
        <v>3309</v>
      </c>
      <c r="C135" s="228">
        <v>10017901</v>
      </c>
      <c r="D135" s="228" t="s">
        <v>74</v>
      </c>
      <c r="E135" s="229" t="s">
        <v>3312</v>
      </c>
      <c r="F135" s="228" t="s">
        <v>695</v>
      </c>
      <c r="G135" s="265">
        <v>0.45</v>
      </c>
      <c r="H135" s="239">
        <v>1752</v>
      </c>
      <c r="I135" s="238">
        <v>788.4</v>
      </c>
      <c r="J135" s="238">
        <f t="shared" si="5"/>
        <v>157.68</v>
      </c>
      <c r="K135" s="238">
        <f t="shared" si="4"/>
        <v>946.07999999999993</v>
      </c>
      <c r="L135" s="227" t="s">
        <v>8</v>
      </c>
    </row>
    <row r="136" spans="1:16" s="6" customFormat="1" ht="30" customHeight="1">
      <c r="A136" s="1">
        <v>119</v>
      </c>
      <c r="B136" s="228" t="s">
        <v>3310</v>
      </c>
      <c r="C136" s="228">
        <v>10017925</v>
      </c>
      <c r="D136" s="228" t="s">
        <v>74</v>
      </c>
      <c r="E136" s="229" t="s">
        <v>3313</v>
      </c>
      <c r="F136" s="228" t="s">
        <v>695</v>
      </c>
      <c r="G136" s="265">
        <v>2.3E-2</v>
      </c>
      <c r="H136" s="239">
        <v>48355</v>
      </c>
      <c r="I136" s="238">
        <v>1112.17</v>
      </c>
      <c r="J136" s="238">
        <f t="shared" si="5"/>
        <v>222.43</v>
      </c>
      <c r="K136" s="238">
        <f t="shared" si="4"/>
        <v>1334.6000000000001</v>
      </c>
      <c r="L136" s="227" t="s">
        <v>8</v>
      </c>
    </row>
    <row r="137" spans="1:16" s="6" customFormat="1" ht="30" customHeight="1">
      <c r="A137" s="1">
        <v>120</v>
      </c>
      <c r="B137" s="228" t="s">
        <v>3311</v>
      </c>
      <c r="C137" s="228">
        <v>10018074</v>
      </c>
      <c r="D137" s="228" t="s">
        <v>74</v>
      </c>
      <c r="E137" s="229" t="s">
        <v>3314</v>
      </c>
      <c r="F137" s="228" t="s">
        <v>2811</v>
      </c>
      <c r="G137" s="265">
        <v>200</v>
      </c>
      <c r="H137" s="239">
        <v>58</v>
      </c>
      <c r="I137" s="238">
        <v>11600</v>
      </c>
      <c r="J137" s="238">
        <f t="shared" si="5"/>
        <v>2320</v>
      </c>
      <c r="K137" s="238">
        <f t="shared" si="4"/>
        <v>13920</v>
      </c>
      <c r="L137" s="227" t="s">
        <v>8</v>
      </c>
      <c r="M137" s="77"/>
      <c r="N137" s="77"/>
      <c r="O137" s="77"/>
      <c r="P137" s="77"/>
    </row>
    <row r="138" spans="1:16" s="6" customFormat="1" ht="30" customHeight="1">
      <c r="A138" s="1">
        <v>121</v>
      </c>
      <c r="B138" s="228" t="s">
        <v>3315</v>
      </c>
      <c r="C138" s="228">
        <v>10018234</v>
      </c>
      <c r="D138" s="228" t="s">
        <v>74</v>
      </c>
      <c r="E138" s="229" t="s">
        <v>3321</v>
      </c>
      <c r="F138" s="228" t="s">
        <v>695</v>
      </c>
      <c r="G138" s="265">
        <v>0.77600000000000002</v>
      </c>
      <c r="H138" s="239">
        <v>140501</v>
      </c>
      <c r="I138" s="238">
        <v>109028.78</v>
      </c>
      <c r="J138" s="238">
        <f t="shared" si="5"/>
        <v>21805.759999999998</v>
      </c>
      <c r="K138" s="238">
        <f t="shared" si="4"/>
        <v>130834.54</v>
      </c>
      <c r="L138" s="227" t="s">
        <v>8</v>
      </c>
    </row>
    <row r="139" spans="1:16" s="6" customFormat="1" ht="30" customHeight="1">
      <c r="A139" s="1">
        <v>122</v>
      </c>
      <c r="B139" s="228" t="s">
        <v>3316</v>
      </c>
      <c r="C139" s="228">
        <v>10018234</v>
      </c>
      <c r="D139" s="228" t="s">
        <v>74</v>
      </c>
      <c r="E139" s="229" t="s">
        <v>3321</v>
      </c>
      <c r="F139" s="228" t="s">
        <v>695</v>
      </c>
      <c r="G139" s="265">
        <v>0.23699999999999999</v>
      </c>
      <c r="H139" s="239">
        <v>140501</v>
      </c>
      <c r="I139" s="238">
        <v>33298.74</v>
      </c>
      <c r="J139" s="238">
        <v>6659.74</v>
      </c>
      <c r="K139" s="238">
        <f t="shared" si="4"/>
        <v>39958.479999999996</v>
      </c>
      <c r="L139" s="227" t="s">
        <v>8</v>
      </c>
      <c r="M139" s="77"/>
      <c r="N139" s="77"/>
      <c r="O139" s="77"/>
      <c r="P139" s="77"/>
    </row>
    <row r="140" spans="1:16" s="6" customFormat="1" ht="30" customHeight="1">
      <c r="A140" s="1">
        <v>123</v>
      </c>
      <c r="B140" s="228" t="s">
        <v>3317</v>
      </c>
      <c r="C140" s="228">
        <v>10018234</v>
      </c>
      <c r="D140" s="228" t="s">
        <v>74</v>
      </c>
      <c r="E140" s="229" t="s">
        <v>3321</v>
      </c>
      <c r="F140" s="228" t="s">
        <v>695</v>
      </c>
      <c r="G140" s="265">
        <v>1.0109999999999999</v>
      </c>
      <c r="H140" s="239">
        <v>140501</v>
      </c>
      <c r="I140" s="238">
        <v>142046.51</v>
      </c>
      <c r="J140" s="238">
        <f t="shared" si="5"/>
        <v>28409.3</v>
      </c>
      <c r="K140" s="238">
        <f t="shared" si="4"/>
        <v>170455.81</v>
      </c>
      <c r="L140" s="227" t="s">
        <v>8</v>
      </c>
    </row>
    <row r="141" spans="1:16" s="6" customFormat="1" ht="30" customHeight="1">
      <c r="A141" s="1">
        <v>124</v>
      </c>
      <c r="B141" s="228" t="s">
        <v>3318</v>
      </c>
      <c r="C141" s="228">
        <v>10018240</v>
      </c>
      <c r="D141" s="228" t="s">
        <v>74</v>
      </c>
      <c r="E141" s="229" t="s">
        <v>3322</v>
      </c>
      <c r="F141" s="228" t="s">
        <v>695</v>
      </c>
      <c r="G141" s="265">
        <v>1.8</v>
      </c>
      <c r="H141" s="239">
        <v>44251</v>
      </c>
      <c r="I141" s="238">
        <v>79651.8</v>
      </c>
      <c r="J141" s="238">
        <f t="shared" si="5"/>
        <v>15930.36</v>
      </c>
      <c r="K141" s="238">
        <f t="shared" si="4"/>
        <v>95582.16</v>
      </c>
      <c r="L141" s="227" t="s">
        <v>8</v>
      </c>
      <c r="M141" s="77"/>
      <c r="N141" s="77"/>
      <c r="O141" s="77"/>
      <c r="P141" s="77"/>
    </row>
    <row r="142" spans="1:16" s="6" customFormat="1" ht="30" customHeight="1">
      <c r="A142" s="1">
        <v>125</v>
      </c>
      <c r="B142" s="228" t="s">
        <v>3319</v>
      </c>
      <c r="C142" s="228">
        <v>10018240</v>
      </c>
      <c r="D142" s="228" t="s">
        <v>74</v>
      </c>
      <c r="E142" s="229" t="s">
        <v>3322</v>
      </c>
      <c r="F142" s="228" t="s">
        <v>695</v>
      </c>
      <c r="G142" s="265">
        <v>0.3</v>
      </c>
      <c r="H142" s="239">
        <v>44251</v>
      </c>
      <c r="I142" s="238">
        <v>13275.3</v>
      </c>
      <c r="J142" s="238">
        <f t="shared" si="5"/>
        <v>2655.06</v>
      </c>
      <c r="K142" s="238">
        <f t="shared" si="4"/>
        <v>15930.359999999999</v>
      </c>
      <c r="L142" s="227" t="s">
        <v>8</v>
      </c>
    </row>
    <row r="143" spans="1:16" s="6" customFormat="1" ht="30" customHeight="1">
      <c r="A143" s="1">
        <v>126</v>
      </c>
      <c r="B143" s="228" t="s">
        <v>3320</v>
      </c>
      <c r="C143" s="228">
        <v>10018247</v>
      </c>
      <c r="D143" s="228" t="s">
        <v>74</v>
      </c>
      <c r="E143" s="229" t="s">
        <v>3323</v>
      </c>
      <c r="F143" s="228" t="s">
        <v>695</v>
      </c>
      <c r="G143" s="265">
        <v>0.104</v>
      </c>
      <c r="H143" s="239">
        <v>49706</v>
      </c>
      <c r="I143" s="238">
        <v>5169.42</v>
      </c>
      <c r="J143" s="238">
        <f t="shared" si="5"/>
        <v>1033.8800000000001</v>
      </c>
      <c r="K143" s="238">
        <f t="shared" si="4"/>
        <v>6203.3</v>
      </c>
      <c r="L143" s="227" t="s">
        <v>8</v>
      </c>
      <c r="M143" s="77"/>
      <c r="N143" s="77"/>
      <c r="O143" s="77"/>
      <c r="P143" s="77"/>
    </row>
    <row r="144" spans="1:16" s="6" customFormat="1" ht="30" customHeight="1">
      <c r="A144" s="1">
        <v>127</v>
      </c>
      <c r="B144" s="228" t="s">
        <v>3324</v>
      </c>
      <c r="C144" s="228">
        <v>10018299</v>
      </c>
      <c r="D144" s="228" t="s">
        <v>74</v>
      </c>
      <c r="E144" s="229" t="s">
        <v>3328</v>
      </c>
      <c r="F144" s="228" t="s">
        <v>695</v>
      </c>
      <c r="G144" s="265">
        <v>0.54</v>
      </c>
      <c r="H144" s="239">
        <v>31903</v>
      </c>
      <c r="I144" s="238">
        <v>17227.62</v>
      </c>
      <c r="J144" s="238">
        <f t="shared" si="5"/>
        <v>3445.52</v>
      </c>
      <c r="K144" s="238">
        <f t="shared" si="4"/>
        <v>20673.14</v>
      </c>
      <c r="L144" s="227" t="s">
        <v>8</v>
      </c>
    </row>
    <row r="145" spans="1:16" s="6" customFormat="1" ht="30" customHeight="1">
      <c r="A145" s="1">
        <v>128</v>
      </c>
      <c r="B145" s="228" t="s">
        <v>3325</v>
      </c>
      <c r="C145" s="228">
        <v>10019660</v>
      </c>
      <c r="D145" s="228" t="s">
        <v>74</v>
      </c>
      <c r="E145" s="229" t="s">
        <v>3329</v>
      </c>
      <c r="F145" s="228" t="s">
        <v>2811</v>
      </c>
      <c r="G145" s="265">
        <v>10</v>
      </c>
      <c r="H145" s="239">
        <v>468</v>
      </c>
      <c r="I145" s="238">
        <v>4680</v>
      </c>
      <c r="J145" s="238">
        <f t="shared" si="5"/>
        <v>936</v>
      </c>
      <c r="K145" s="238">
        <f t="shared" si="4"/>
        <v>5616</v>
      </c>
      <c r="L145" s="227" t="s">
        <v>8</v>
      </c>
      <c r="M145" s="77"/>
      <c r="N145" s="77"/>
      <c r="O145" s="77"/>
      <c r="P145" s="77"/>
    </row>
    <row r="146" spans="1:16" s="6" customFormat="1" ht="30" customHeight="1">
      <c r="A146" s="1">
        <v>129</v>
      </c>
      <c r="B146" s="228" t="s">
        <v>3326</v>
      </c>
      <c r="C146" s="228">
        <v>10019660</v>
      </c>
      <c r="D146" s="228" t="s">
        <v>74</v>
      </c>
      <c r="E146" s="229" t="s">
        <v>3329</v>
      </c>
      <c r="F146" s="228" t="s">
        <v>2811</v>
      </c>
      <c r="G146" s="265">
        <v>5</v>
      </c>
      <c r="H146" s="239">
        <v>468</v>
      </c>
      <c r="I146" s="238">
        <v>2340</v>
      </c>
      <c r="J146" s="238">
        <f t="shared" ref="J146:J151" si="6">ROUND(I146*0.2,2)</f>
        <v>468</v>
      </c>
      <c r="K146" s="238">
        <f t="shared" si="4"/>
        <v>2808</v>
      </c>
      <c r="L146" s="227" t="s">
        <v>8</v>
      </c>
    </row>
    <row r="147" spans="1:16" s="6" customFormat="1" ht="30" customHeight="1">
      <c r="A147" s="1">
        <v>130</v>
      </c>
      <c r="B147" s="228" t="s">
        <v>3327</v>
      </c>
      <c r="C147" s="228">
        <v>10023030</v>
      </c>
      <c r="D147" s="228" t="s">
        <v>74</v>
      </c>
      <c r="E147" s="229" t="s">
        <v>3330</v>
      </c>
      <c r="F147" s="228" t="s">
        <v>695</v>
      </c>
      <c r="G147" s="265">
        <v>0.37</v>
      </c>
      <c r="H147" s="239">
        <v>7603</v>
      </c>
      <c r="I147" s="238">
        <v>2813.11</v>
      </c>
      <c r="J147" s="238">
        <f t="shared" si="6"/>
        <v>562.62</v>
      </c>
      <c r="K147" s="238">
        <f t="shared" si="4"/>
        <v>3375.73</v>
      </c>
      <c r="L147" s="227" t="s">
        <v>8</v>
      </c>
      <c r="M147" s="77"/>
      <c r="N147" s="77"/>
      <c r="O147" s="77"/>
      <c r="P147" s="77"/>
    </row>
    <row r="148" spans="1:16" s="6" customFormat="1" ht="30" customHeight="1">
      <c r="A148" s="1">
        <v>131</v>
      </c>
      <c r="B148" s="228" t="s">
        <v>3331</v>
      </c>
      <c r="C148" s="228">
        <v>10032127</v>
      </c>
      <c r="D148" s="228" t="s">
        <v>74</v>
      </c>
      <c r="E148" s="229" t="s">
        <v>3333</v>
      </c>
      <c r="F148" s="228" t="s">
        <v>695</v>
      </c>
      <c r="G148" s="265">
        <v>2.8620000000000001</v>
      </c>
      <c r="H148" s="239">
        <v>573892</v>
      </c>
      <c r="I148" s="238">
        <v>1642478.9</v>
      </c>
      <c r="J148" s="238">
        <f t="shared" si="6"/>
        <v>328495.78000000003</v>
      </c>
      <c r="K148" s="238">
        <f t="shared" si="4"/>
        <v>1970974.68</v>
      </c>
      <c r="L148" s="227" t="s">
        <v>8</v>
      </c>
      <c r="M148" s="77"/>
      <c r="N148" s="77"/>
      <c r="O148" s="77"/>
      <c r="P148" s="77"/>
    </row>
    <row r="149" spans="1:16" s="6" customFormat="1" ht="30" customHeight="1">
      <c r="A149" s="1">
        <v>132</v>
      </c>
      <c r="B149" s="228" t="s">
        <v>3332</v>
      </c>
      <c r="C149" s="228">
        <v>10052539</v>
      </c>
      <c r="D149" s="228" t="s">
        <v>74</v>
      </c>
      <c r="E149" s="229" t="s">
        <v>3334</v>
      </c>
      <c r="F149" s="228" t="s">
        <v>695</v>
      </c>
      <c r="G149" s="265">
        <v>0.01</v>
      </c>
      <c r="H149" s="239">
        <v>163595</v>
      </c>
      <c r="I149" s="238">
        <v>1635.95</v>
      </c>
      <c r="J149" s="238">
        <f t="shared" si="6"/>
        <v>327.19</v>
      </c>
      <c r="K149" s="238">
        <f>J149+I149</f>
        <v>1963.14</v>
      </c>
      <c r="L149" s="227" t="s">
        <v>8</v>
      </c>
    </row>
    <row r="150" spans="1:16" s="6" customFormat="1" ht="30" customHeight="1">
      <c r="A150" s="1">
        <v>133</v>
      </c>
      <c r="B150" s="228" t="s">
        <v>3335</v>
      </c>
      <c r="C150" s="228">
        <v>20003106</v>
      </c>
      <c r="D150" s="228" t="s">
        <v>74</v>
      </c>
      <c r="E150" s="229" t="s">
        <v>3337</v>
      </c>
      <c r="F150" s="228" t="s">
        <v>695</v>
      </c>
      <c r="G150" s="265">
        <v>1.4850000000000001</v>
      </c>
      <c r="H150" s="239">
        <v>179937</v>
      </c>
      <c r="I150" s="238">
        <v>267206.45</v>
      </c>
      <c r="J150" s="238">
        <f t="shared" si="6"/>
        <v>53441.29</v>
      </c>
      <c r="K150" s="238">
        <f>J150+I150</f>
        <v>320647.74</v>
      </c>
      <c r="L150" s="227" t="s">
        <v>8</v>
      </c>
    </row>
    <row r="151" spans="1:16" s="6" customFormat="1" ht="30" customHeight="1">
      <c r="A151" s="1">
        <v>134</v>
      </c>
      <c r="B151" s="228" t="s">
        <v>3336</v>
      </c>
      <c r="C151" s="228">
        <v>20003106</v>
      </c>
      <c r="D151" s="228" t="s">
        <v>74</v>
      </c>
      <c r="E151" s="229" t="s">
        <v>3337</v>
      </c>
      <c r="F151" s="228" t="s">
        <v>695</v>
      </c>
      <c r="G151" s="265">
        <v>2.6150000000000002</v>
      </c>
      <c r="H151" s="239">
        <v>179937</v>
      </c>
      <c r="I151" s="238">
        <v>470535.26</v>
      </c>
      <c r="J151" s="238">
        <f t="shared" si="6"/>
        <v>94107.05</v>
      </c>
      <c r="K151" s="238">
        <f>J151+I151</f>
        <v>564642.31000000006</v>
      </c>
      <c r="L151" s="227" t="s">
        <v>8</v>
      </c>
      <c r="M151" s="77"/>
      <c r="N151" s="77"/>
      <c r="O151" s="77"/>
      <c r="P151" s="77"/>
    </row>
    <row r="152" spans="1:16" ht="15.75">
      <c r="A152" s="104"/>
      <c r="B152" s="104"/>
      <c r="C152" s="104"/>
      <c r="D152" s="104"/>
      <c r="E152" s="106"/>
      <c r="F152" s="104"/>
      <c r="G152" s="104"/>
      <c r="H152" s="104"/>
      <c r="I152" s="107">
        <f>SUM(I20:I151)</f>
        <v>18098917.059999999</v>
      </c>
      <c r="J152" s="107">
        <f>SUM(J20:J151)</f>
        <v>3619783.4099999997</v>
      </c>
      <c r="K152" s="107">
        <f>SUM(K20:K151)</f>
        <v>21718700.470000003</v>
      </c>
      <c r="L152" s="104"/>
    </row>
    <row r="153" spans="1:16" ht="4.5" customHeight="1"/>
    <row r="154" spans="1:16" ht="17.25" customHeight="1">
      <c r="A154" s="67" t="s">
        <v>34</v>
      </c>
      <c r="B154" s="220"/>
      <c r="C154" s="220"/>
      <c r="D154" s="127"/>
      <c r="E154" s="128"/>
      <c r="F154" s="128"/>
      <c r="G154" s="128"/>
      <c r="H154" s="129"/>
      <c r="I154" s="128"/>
      <c r="J154" s="67" t="s">
        <v>35</v>
      </c>
      <c r="K154" s="23"/>
    </row>
    <row r="155" spans="1:16" ht="18.75">
      <c r="A155" s="67" t="s">
        <v>36</v>
      </c>
      <c r="B155" s="67"/>
      <c r="C155" s="67"/>
      <c r="D155" s="127"/>
      <c r="E155" s="128"/>
      <c r="F155" s="128"/>
      <c r="G155" s="128"/>
      <c r="H155" s="129"/>
      <c r="I155" s="128"/>
      <c r="J155" s="204" t="s">
        <v>181</v>
      </c>
      <c r="K155" s="204"/>
    </row>
    <row r="156" spans="1:16" ht="18.75">
      <c r="A156" s="67" t="s">
        <v>37</v>
      </c>
      <c r="B156" s="67"/>
      <c r="C156" s="67"/>
      <c r="D156" s="127"/>
      <c r="E156" s="128"/>
      <c r="F156" s="128"/>
      <c r="G156" s="128"/>
      <c r="H156" s="129"/>
      <c r="I156" s="128"/>
      <c r="J156" s="204" t="s">
        <v>38</v>
      </c>
      <c r="K156" s="204"/>
    </row>
    <row r="157" spans="1:16" ht="18.75">
      <c r="A157" s="67" t="s">
        <v>39</v>
      </c>
      <c r="B157" s="23"/>
      <c r="C157" s="23"/>
      <c r="D157" s="127"/>
      <c r="E157" s="128"/>
      <c r="F157" s="128"/>
      <c r="G157" s="128"/>
      <c r="H157" s="129"/>
      <c r="I157" s="128"/>
      <c r="J157" s="118"/>
      <c r="K157" s="38"/>
    </row>
    <row r="158" spans="1:16" ht="5.25" customHeight="1">
      <c r="A158" s="23"/>
      <c r="B158" s="23"/>
      <c r="C158" s="23"/>
      <c r="D158" s="127"/>
      <c r="E158" s="128"/>
      <c r="F158" s="128"/>
      <c r="G158" s="128"/>
      <c r="H158" s="129"/>
      <c r="I158" s="128"/>
      <c r="J158" s="118"/>
      <c r="K158" s="23"/>
    </row>
    <row r="159" spans="1:16" ht="11.25" customHeight="1">
      <c r="A159" s="67" t="s">
        <v>41</v>
      </c>
      <c r="B159" s="23"/>
      <c r="C159" s="23"/>
      <c r="D159" s="127"/>
      <c r="E159" s="128"/>
      <c r="F159" s="128"/>
      <c r="G159" s="128"/>
      <c r="H159" s="129"/>
      <c r="I159" s="128"/>
      <c r="J159" s="204" t="s">
        <v>182</v>
      </c>
      <c r="K159" s="204"/>
    </row>
    <row r="160" spans="1:16" ht="1.5" customHeight="1">
      <c r="A160" s="364"/>
      <c r="B160" s="364"/>
      <c r="C160" s="364"/>
      <c r="D160" s="127"/>
      <c r="E160" s="128"/>
      <c r="F160" s="128"/>
      <c r="G160" s="128"/>
      <c r="H160" s="129"/>
      <c r="I160" s="128"/>
      <c r="J160" s="118"/>
      <c r="K160" s="118"/>
    </row>
    <row r="161" spans="1:12" ht="17.25" customHeight="1">
      <c r="A161" s="67" t="s">
        <v>40</v>
      </c>
      <c r="B161" s="67"/>
      <c r="C161" s="118"/>
      <c r="D161" s="127"/>
      <c r="E161" s="128"/>
      <c r="F161" s="128"/>
      <c r="G161" s="128"/>
      <c r="H161" s="129"/>
      <c r="I161" s="128"/>
      <c r="J161" s="67" t="s">
        <v>40</v>
      </c>
      <c r="K161" s="67"/>
    </row>
    <row r="162" spans="1:12" ht="18.75">
      <c r="A162" s="128"/>
      <c r="B162" s="128"/>
      <c r="C162" s="128"/>
      <c r="D162" s="127"/>
      <c r="E162" s="128"/>
      <c r="F162" s="128"/>
      <c r="G162" s="128"/>
      <c r="H162" s="129"/>
      <c r="I162" s="128"/>
      <c r="J162" s="128"/>
      <c r="K162" s="128"/>
      <c r="L162" s="128"/>
    </row>
  </sheetData>
  <autoFilter ref="A19:L152" xr:uid="{00000000-0009-0000-0000-000015000000}"/>
  <customSheetViews>
    <customSheetView guid="{19774D5F-68EA-4399-BCA1-E2CE392B5002}" showPageBreaks="1" printArea="1" view="pageBreakPreview" topLeftCell="A14">
      <selection activeCell="H33" sqref="H33"/>
      <colBreaks count="1" manualBreakCount="1">
        <brk id="13" max="29" man="1"/>
      </colBreaks>
      <pageMargins left="0.70866141732283472" right="0.70866141732283472" top="0.74803149606299213" bottom="0.74803149606299213" header="0.31496062992125984" footer="0.31496062992125984"/>
      <pageSetup scale="70" orientation="landscape" r:id="rId1"/>
    </customSheetView>
    <customSheetView guid="{31AE1515-CC7D-4C1F-9174-673DDAC973ED}" showPageBreaks="1" printArea="1" view="pageBreakPreview" topLeftCell="A13">
      <selection activeCell="P26" sqref="P26"/>
      <colBreaks count="1" manualBreakCount="1">
        <brk id="15" max="35" man="1"/>
      </colBreaks>
      <pageMargins left="0.70866141732283472" right="0.70866141732283472" top="0.74803149606299213" bottom="0.74803149606299213" header="0.31496062992125984" footer="0.31496062992125984"/>
      <pageSetup scale="66" orientation="landscape" r:id="rId2"/>
    </customSheetView>
  </customSheetViews>
  <mergeCells count="6">
    <mergeCell ref="A160:C160"/>
    <mergeCell ref="A4:L4"/>
    <mergeCell ref="A5:L5"/>
    <mergeCell ref="A14:L14"/>
    <mergeCell ref="A8:I8"/>
    <mergeCell ref="A10:I10"/>
  </mergeCells>
  <pageMargins left="0.51181102362204722" right="0.51181102362204722" top="0.94488188976377963" bottom="0.55118110236220474" header="0.31496062992125984" footer="0.31496062992125984"/>
  <pageSetup paperSize="9" scale="79" fitToHeight="0" orientation="landscape" r:id="rId3"/>
  <rowBreaks count="1" manualBreakCount="1">
    <brk id="113" max="11" man="1"/>
  </rowBreaks>
  <colBreaks count="1" manualBreakCount="1">
    <brk id="12" max="3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  <pageSetUpPr fitToPage="1"/>
  </sheetPr>
  <dimension ref="A1:P34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3" customWidth="1"/>
    <col min="2" max="2" width="7.7109375" style="3" customWidth="1"/>
    <col min="3" max="3" width="12.140625" style="3" customWidth="1"/>
    <col min="4" max="4" width="8.140625" style="3" customWidth="1"/>
    <col min="5" max="5" width="30.42578125" style="5" customWidth="1"/>
    <col min="6" max="6" width="6.85546875" style="3" customWidth="1"/>
    <col min="7" max="7" width="10.5703125" style="3" customWidth="1"/>
    <col min="8" max="8" width="15.7109375" style="3" customWidth="1"/>
    <col min="9" max="9" width="15.7109375" style="11" customWidth="1"/>
    <col min="10" max="11" width="15.7109375" style="3" customWidth="1"/>
    <col min="12" max="12" width="19.5703125" style="3" customWidth="1"/>
    <col min="13" max="16384" width="9.140625" style="3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49</v>
      </c>
      <c r="K1" s="25"/>
      <c r="L1" s="24"/>
    </row>
    <row r="2" spans="1:12" ht="16.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25"/>
      <c r="L3" s="20"/>
    </row>
    <row r="4" spans="1:12" ht="16.5" customHeight="1">
      <c r="A4" s="365" t="s">
        <v>21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5.75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18" t="s">
        <v>177</v>
      </c>
      <c r="B7" s="115"/>
      <c r="C7" s="115"/>
      <c r="D7" s="115"/>
      <c r="E7" s="115"/>
      <c r="F7" s="115"/>
      <c r="G7" s="115"/>
      <c r="H7" s="115"/>
      <c r="I7" s="116"/>
      <c r="J7" s="20"/>
      <c r="K7" s="20"/>
      <c r="L7" s="20"/>
    </row>
    <row r="8" spans="1:12" ht="15.75">
      <c r="A8" s="367" t="s">
        <v>178</v>
      </c>
      <c r="B8" s="367"/>
      <c r="C8" s="367"/>
      <c r="D8" s="367"/>
      <c r="E8" s="367"/>
      <c r="F8" s="367"/>
      <c r="G8" s="367"/>
      <c r="H8" s="367"/>
      <c r="I8" s="367"/>
      <c r="J8" s="20"/>
      <c r="K8" s="20"/>
      <c r="L8" s="20"/>
    </row>
    <row r="9" spans="1:12" ht="15.75">
      <c r="A9" s="18" t="s">
        <v>179</v>
      </c>
      <c r="B9" s="18"/>
      <c r="C9" s="18"/>
      <c r="D9" s="18"/>
      <c r="E9" s="18"/>
      <c r="F9" s="18"/>
      <c r="G9" s="18"/>
      <c r="H9" s="18"/>
      <c r="I9" s="116"/>
      <c r="J9" s="20"/>
      <c r="K9" s="20"/>
      <c r="L9" s="20"/>
    </row>
    <row r="10" spans="1:12" ht="15.75">
      <c r="A10" s="367" t="s">
        <v>180</v>
      </c>
      <c r="B10" s="367"/>
      <c r="C10" s="367"/>
      <c r="D10" s="367"/>
      <c r="E10" s="367"/>
      <c r="F10" s="367"/>
      <c r="G10" s="367"/>
      <c r="H10" s="367"/>
      <c r="I10" s="367"/>
      <c r="J10" s="20"/>
      <c r="K10" s="20"/>
      <c r="L10" s="20"/>
    </row>
    <row r="11" spans="1:12" ht="10.5" customHeight="1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29"/>
      <c r="L11" s="20"/>
    </row>
    <row r="12" spans="1:12" ht="15.75">
      <c r="A12" s="7" t="s">
        <v>30</v>
      </c>
      <c r="B12" s="88"/>
      <c r="C12" s="88"/>
      <c r="D12" s="88"/>
      <c r="E12" s="88"/>
      <c r="F12" s="88"/>
      <c r="G12" s="88"/>
      <c r="H12" s="88"/>
      <c r="I12" s="88"/>
      <c r="J12" s="88"/>
      <c r="K12" s="29"/>
      <c r="L12" s="20"/>
    </row>
    <row r="13" spans="1:12" ht="15.75">
      <c r="A13" s="7" t="s">
        <v>31</v>
      </c>
      <c r="B13" s="88"/>
      <c r="C13" s="88"/>
      <c r="D13" s="88"/>
      <c r="E13" s="88"/>
      <c r="F13" s="88"/>
      <c r="G13" s="88"/>
      <c r="H13" s="88"/>
      <c r="I13" s="88"/>
      <c r="J13" s="88"/>
      <c r="K13" s="30"/>
      <c r="L13" s="7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8.25" customHeight="1">
      <c r="A16" s="16"/>
      <c r="B16" s="16"/>
      <c r="C16" s="16"/>
      <c r="D16" s="16"/>
      <c r="E16" s="17"/>
      <c r="F16" s="16"/>
      <c r="G16" s="18"/>
      <c r="H16" s="21"/>
      <c r="I16" s="19"/>
      <c r="J16" s="21"/>
      <c r="K16" s="16"/>
      <c r="L16" s="16"/>
    </row>
    <row r="17" spans="1:16" ht="7.5" customHeight="1">
      <c r="A17" s="7"/>
      <c r="B17" s="7"/>
      <c r="C17" s="7"/>
      <c r="D17" s="7"/>
      <c r="E17" s="88"/>
      <c r="F17" s="7"/>
      <c r="G17" s="7"/>
      <c r="H17" s="8"/>
      <c r="I17" s="13"/>
      <c r="J17" s="9"/>
      <c r="K17" s="9"/>
      <c r="L17" s="7"/>
    </row>
    <row r="18" spans="1:16" ht="71.25">
      <c r="A18" s="10" t="s">
        <v>0</v>
      </c>
      <c r="B18" s="14" t="s">
        <v>9</v>
      </c>
      <c r="C18" s="14" t="s">
        <v>10</v>
      </c>
      <c r="D18" s="14" t="s">
        <v>11</v>
      </c>
      <c r="E18" s="14" t="s">
        <v>1</v>
      </c>
      <c r="F18" s="14" t="s">
        <v>12</v>
      </c>
      <c r="G18" s="14" t="s">
        <v>2</v>
      </c>
      <c r="H18" s="2" t="s">
        <v>7</v>
      </c>
      <c r="I18" s="2" t="s">
        <v>186</v>
      </c>
      <c r="J18" s="2" t="s">
        <v>696</v>
      </c>
      <c r="K18" s="2" t="s">
        <v>185</v>
      </c>
      <c r="L18" s="10" t="s">
        <v>3</v>
      </c>
    </row>
    <row r="19" spans="1:16" ht="15.75">
      <c r="A19" s="10">
        <v>1</v>
      </c>
      <c r="B19" s="10">
        <v>2</v>
      </c>
      <c r="C19" s="10">
        <v>3</v>
      </c>
      <c r="D19" s="10">
        <v>4</v>
      </c>
      <c r="E19" s="10">
        <v>5</v>
      </c>
      <c r="F19" s="10">
        <v>6</v>
      </c>
      <c r="G19" s="10">
        <v>7</v>
      </c>
      <c r="H19" s="10">
        <v>8</v>
      </c>
      <c r="I19" s="10">
        <v>9</v>
      </c>
      <c r="J19" s="10">
        <v>10</v>
      </c>
      <c r="K19" s="10">
        <v>11</v>
      </c>
      <c r="L19" s="10">
        <v>12</v>
      </c>
    </row>
    <row r="20" spans="1:16" s="6" customFormat="1" ht="30" customHeight="1">
      <c r="A20" s="1">
        <v>1</v>
      </c>
      <c r="B20" s="221" t="s">
        <v>3338</v>
      </c>
      <c r="C20" s="221">
        <v>10005013</v>
      </c>
      <c r="D20" s="222" t="s">
        <v>126</v>
      </c>
      <c r="E20" s="223" t="s">
        <v>3339</v>
      </c>
      <c r="F20" s="221" t="s">
        <v>3340</v>
      </c>
      <c r="G20" s="266">
        <v>2697.5749999999998</v>
      </c>
      <c r="H20" s="239">
        <v>202</v>
      </c>
      <c r="I20" s="238">
        <v>544910.14999999991</v>
      </c>
      <c r="J20" s="238">
        <f>ROUND(I20*0.2,2)</f>
        <v>108982.03</v>
      </c>
      <c r="K20" s="238">
        <f>ROUND(I20*1.2,2)</f>
        <v>653892.18000000005</v>
      </c>
      <c r="L20" s="227" t="s">
        <v>8</v>
      </c>
      <c r="M20" s="77"/>
      <c r="N20" s="77"/>
      <c r="O20" s="77"/>
      <c r="P20" s="77"/>
    </row>
    <row r="21" spans="1:16" s="6" customFormat="1" ht="30" customHeight="1">
      <c r="A21" s="1">
        <v>2</v>
      </c>
      <c r="B21" s="228" t="s">
        <v>3341</v>
      </c>
      <c r="C21" s="228">
        <v>10006757</v>
      </c>
      <c r="D21" s="228" t="s">
        <v>126</v>
      </c>
      <c r="E21" s="229" t="s">
        <v>3342</v>
      </c>
      <c r="F21" s="228" t="s">
        <v>57</v>
      </c>
      <c r="G21" s="265">
        <v>18</v>
      </c>
      <c r="H21" s="239">
        <v>1744</v>
      </c>
      <c r="I21" s="238">
        <v>31392</v>
      </c>
      <c r="J21" s="238">
        <f>ROUND(I21*0.2,2)</f>
        <v>6278.4</v>
      </c>
      <c r="K21" s="238">
        <f>ROUND(I21*1.2,2)</f>
        <v>37670.400000000001</v>
      </c>
      <c r="L21" s="227" t="s">
        <v>8</v>
      </c>
    </row>
    <row r="22" spans="1:16" s="6" customFormat="1" ht="30" customHeight="1">
      <c r="A22" s="1">
        <v>3</v>
      </c>
      <c r="B22" s="228" t="s">
        <v>3343</v>
      </c>
      <c r="C22" s="228">
        <v>10012140</v>
      </c>
      <c r="D22" s="228" t="s">
        <v>853</v>
      </c>
      <c r="E22" s="229" t="s">
        <v>3344</v>
      </c>
      <c r="F22" s="228" t="s">
        <v>57</v>
      </c>
      <c r="G22" s="265">
        <v>2</v>
      </c>
      <c r="H22" s="239">
        <v>69970</v>
      </c>
      <c r="I22" s="238">
        <v>139940</v>
      </c>
      <c r="J22" s="238">
        <f>ROUND(I22*0.2,2)</f>
        <v>27988</v>
      </c>
      <c r="K22" s="238">
        <f>ROUND(I22*1.2,2)</f>
        <v>167928</v>
      </c>
      <c r="L22" s="227" t="s">
        <v>8</v>
      </c>
      <c r="M22" s="77"/>
      <c r="N22" s="77"/>
      <c r="O22" s="77"/>
      <c r="P22" s="77"/>
    </row>
    <row r="23" spans="1:16" s="6" customFormat="1" ht="18.75" customHeight="1">
      <c r="A23" s="1"/>
      <c r="B23" s="246"/>
      <c r="C23" s="91"/>
      <c r="D23" s="91"/>
      <c r="E23" s="91"/>
      <c r="F23" s="91"/>
      <c r="G23" s="269"/>
      <c r="H23" s="94"/>
      <c r="I23" s="270">
        <f>SUM(I20:I22)</f>
        <v>716242.14999999991</v>
      </c>
      <c r="J23" s="270">
        <f>SUM(J20:J22)</f>
        <v>143248.43</v>
      </c>
      <c r="K23" s="270">
        <f>SUM(K20:K22)</f>
        <v>859490.58000000007</v>
      </c>
      <c r="L23" s="1"/>
    </row>
    <row r="26" spans="1:16" ht="18.75">
      <c r="A26" s="67" t="s">
        <v>34</v>
      </c>
      <c r="B26" s="220"/>
      <c r="C26" s="220"/>
      <c r="D26" s="127"/>
      <c r="E26" s="128"/>
      <c r="F26" s="128"/>
      <c r="G26" s="128"/>
      <c r="H26" s="129"/>
      <c r="I26" s="128"/>
      <c r="J26" s="67" t="s">
        <v>35</v>
      </c>
      <c r="K26" s="23"/>
    </row>
    <row r="27" spans="1:16" ht="18.75">
      <c r="A27" s="67" t="s">
        <v>36</v>
      </c>
      <c r="B27" s="67"/>
      <c r="C27" s="67"/>
      <c r="D27" s="127"/>
      <c r="E27" s="128"/>
      <c r="F27" s="128"/>
      <c r="G27" s="128"/>
      <c r="H27" s="129"/>
      <c r="I27" s="128"/>
      <c r="J27" s="204" t="s">
        <v>181</v>
      </c>
      <c r="K27" s="204"/>
    </row>
    <row r="28" spans="1:16" ht="18.75">
      <c r="A28" s="67" t="s">
        <v>37</v>
      </c>
      <c r="B28" s="67"/>
      <c r="C28" s="67"/>
      <c r="D28" s="127"/>
      <c r="E28" s="128"/>
      <c r="F28" s="128"/>
      <c r="G28" s="128"/>
      <c r="H28" s="129"/>
      <c r="I28" s="128"/>
      <c r="J28" s="204" t="s">
        <v>38</v>
      </c>
      <c r="K28" s="204"/>
    </row>
    <row r="29" spans="1:16" ht="18.75">
      <c r="A29" s="67" t="s">
        <v>39</v>
      </c>
      <c r="B29" s="23"/>
      <c r="C29" s="23"/>
      <c r="D29" s="127"/>
      <c r="E29" s="128"/>
      <c r="F29" s="128"/>
      <c r="G29" s="128"/>
      <c r="H29" s="129"/>
      <c r="I29" s="128"/>
      <c r="J29" s="118"/>
      <c r="K29" s="38"/>
    </row>
    <row r="30" spans="1:16" ht="18.75">
      <c r="A30" s="23"/>
      <c r="B30" s="23"/>
      <c r="C30" s="23"/>
      <c r="D30" s="127"/>
      <c r="E30" s="128"/>
      <c r="F30" s="128"/>
      <c r="G30" s="128"/>
      <c r="H30" s="129"/>
      <c r="I30" s="128"/>
      <c r="J30" s="118"/>
      <c r="K30" s="23"/>
    </row>
    <row r="31" spans="1:16" ht="18.75">
      <c r="A31" s="67" t="s">
        <v>41</v>
      </c>
      <c r="B31" s="23"/>
      <c r="C31" s="23"/>
      <c r="D31" s="127"/>
      <c r="E31" s="128"/>
      <c r="F31" s="128"/>
      <c r="G31" s="128"/>
      <c r="H31" s="129"/>
      <c r="I31" s="128"/>
      <c r="J31" s="204" t="s">
        <v>182</v>
      </c>
      <c r="K31" s="204"/>
    </row>
    <row r="32" spans="1:16" ht="18.75">
      <c r="A32" s="364"/>
      <c r="B32" s="364"/>
      <c r="C32" s="364"/>
      <c r="D32" s="127"/>
      <c r="E32" s="128"/>
      <c r="F32" s="128"/>
      <c r="G32" s="128"/>
      <c r="H32" s="129"/>
      <c r="I32" s="128"/>
      <c r="J32" s="118"/>
      <c r="K32" s="118"/>
    </row>
    <row r="33" spans="1:11" ht="15.75">
      <c r="A33" s="117" t="s">
        <v>40</v>
      </c>
      <c r="B33" s="117"/>
      <c r="C33" s="6"/>
      <c r="D33" s="5"/>
      <c r="E33" s="3"/>
      <c r="H33" s="11"/>
      <c r="I33" s="3"/>
      <c r="J33" s="117" t="s">
        <v>40</v>
      </c>
      <c r="K33" s="117"/>
    </row>
    <row r="34" spans="1:11">
      <c r="D34" s="5"/>
      <c r="E34" s="3"/>
      <c r="H34" s="11"/>
      <c r="I34" s="3"/>
    </row>
  </sheetData>
  <customSheetViews>
    <customSheetView guid="{19774D5F-68EA-4399-BCA1-E2CE392B5002}" showPageBreaks="1" printArea="1" view="pageBreakPreview">
      <selection activeCell="C27" sqref="C27"/>
      <colBreaks count="1" manualBreakCount="1">
        <brk id="13" max="45" man="1"/>
      </colBreaks>
      <pageMargins left="0.70866141732283472" right="0.70866141732283472" top="0.74803149606299213" bottom="0.74803149606299213" header="0.31496062992125984" footer="0.31496062992125984"/>
      <pageSetup scale="70" orientation="landscape" r:id="rId1"/>
    </customSheetView>
    <customSheetView guid="{31AE1515-CC7D-4C1F-9174-673DDAC973ED}" showPageBreaks="1" printArea="1" view="pageBreakPreview">
      <selection activeCell="P18" sqref="P18"/>
      <colBreaks count="2" manualBreakCount="2">
        <brk id="15" max="45" man="1"/>
        <brk id="16" max="45" man="1"/>
      </colBreaks>
      <pageMargins left="0.70866141732283472" right="0.70866141732283472" top="0.74803149606299213" bottom="0.74803149606299213" header="0.31496062992125984" footer="0.31496062992125984"/>
      <pageSetup scale="63" orientation="landscape" r:id="rId2"/>
    </customSheetView>
  </customSheetViews>
  <mergeCells count="6">
    <mergeCell ref="A32:C32"/>
    <mergeCell ref="A4:L4"/>
    <mergeCell ref="A5:L5"/>
    <mergeCell ref="A14:L14"/>
    <mergeCell ref="A8:I8"/>
    <mergeCell ref="A10:I10"/>
  </mergeCells>
  <pageMargins left="0.7" right="0.7" top="0.75" bottom="0.75" header="0.3" footer="0.3"/>
  <pageSetup paperSize="9" scale="80" fitToHeight="0" orientation="landscape" r:id="rId3"/>
  <colBreaks count="1" manualBreakCount="1">
    <brk id="12" max="4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70C0"/>
    <pageSetUpPr fitToPage="1"/>
  </sheetPr>
  <dimension ref="A1:P47"/>
  <sheetViews>
    <sheetView view="pageBreakPreview" topLeftCell="A4" zoomScaleNormal="100" zoomScaleSheetLayoutView="100" workbookViewId="0">
      <selection activeCell="E35" sqref="E35"/>
    </sheetView>
  </sheetViews>
  <sheetFormatPr defaultRowHeight="15"/>
  <cols>
    <col min="1" max="1" width="5.140625" style="3" customWidth="1"/>
    <col min="2" max="2" width="10.140625" style="3" customWidth="1"/>
    <col min="3" max="3" width="12.140625" style="3" customWidth="1"/>
    <col min="4" max="4" width="7.5703125" style="3" customWidth="1"/>
    <col min="5" max="5" width="35.42578125" style="5" customWidth="1"/>
    <col min="6" max="6" width="6.85546875" style="3" customWidth="1"/>
    <col min="7" max="7" width="9.5703125" style="3" customWidth="1"/>
    <col min="8" max="8" width="15.28515625" style="3" customWidth="1"/>
    <col min="9" max="9" width="15.28515625" style="11" customWidth="1"/>
    <col min="10" max="11" width="15.28515625" style="3" customWidth="1"/>
    <col min="12" max="12" width="21.140625" style="3" customWidth="1"/>
    <col min="13" max="16384" width="9.140625" style="3"/>
  </cols>
  <sheetData>
    <row r="1" spans="1:12" ht="14.2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50</v>
      </c>
      <c r="K1" s="25"/>
      <c r="L1" s="24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25"/>
      <c r="L3" s="20"/>
    </row>
    <row r="4" spans="1:12" ht="18.75">
      <c r="A4" s="365" t="s">
        <v>22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.75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9.75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18" t="s">
        <v>177</v>
      </c>
      <c r="B7" s="115"/>
      <c r="C7" s="115"/>
      <c r="D7" s="115"/>
      <c r="E7" s="115"/>
      <c r="F7" s="115"/>
      <c r="G7" s="115"/>
      <c r="H7" s="115"/>
      <c r="I7" s="116"/>
      <c r="J7" s="20"/>
      <c r="K7" s="20"/>
      <c r="L7" s="20"/>
    </row>
    <row r="8" spans="1:12" ht="15.75">
      <c r="A8" s="367" t="s">
        <v>178</v>
      </c>
      <c r="B8" s="367"/>
      <c r="C8" s="367"/>
      <c r="D8" s="367"/>
      <c r="E8" s="367"/>
      <c r="F8" s="367"/>
      <c r="G8" s="367"/>
      <c r="H8" s="367"/>
      <c r="I8" s="367"/>
      <c r="J8" s="20"/>
      <c r="K8" s="20"/>
      <c r="L8" s="20"/>
    </row>
    <row r="9" spans="1:12" ht="15.75">
      <c r="A9" s="18" t="s">
        <v>179</v>
      </c>
      <c r="B9" s="18"/>
      <c r="C9" s="18"/>
      <c r="D9" s="18"/>
      <c r="E9" s="18"/>
      <c r="F9" s="18"/>
      <c r="G9" s="18"/>
      <c r="H9" s="18"/>
      <c r="I9" s="116"/>
      <c r="J9" s="20"/>
      <c r="K9" s="20"/>
      <c r="L9" s="20"/>
    </row>
    <row r="10" spans="1:12" ht="15.75">
      <c r="A10" s="367" t="s">
        <v>180</v>
      </c>
      <c r="B10" s="367"/>
      <c r="C10" s="367"/>
      <c r="D10" s="367"/>
      <c r="E10" s="367"/>
      <c r="F10" s="367"/>
      <c r="G10" s="367"/>
      <c r="H10" s="367"/>
      <c r="I10" s="367"/>
      <c r="J10" s="20"/>
      <c r="K10" s="20"/>
      <c r="L10" s="20"/>
    </row>
    <row r="11" spans="1:12" ht="15.7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29"/>
      <c r="L11" s="20"/>
    </row>
    <row r="12" spans="1:12" ht="15.75">
      <c r="A12" s="7" t="s">
        <v>30</v>
      </c>
      <c r="B12" s="88"/>
      <c r="C12" s="88"/>
      <c r="D12" s="88"/>
      <c r="E12" s="88"/>
      <c r="F12" s="88"/>
      <c r="G12" s="88"/>
      <c r="H12" s="88"/>
      <c r="I12" s="88"/>
      <c r="J12" s="88"/>
      <c r="K12" s="29"/>
      <c r="L12" s="20"/>
    </row>
    <row r="13" spans="1:12" ht="15.75">
      <c r="A13" s="7" t="s">
        <v>31</v>
      </c>
      <c r="B13" s="88"/>
      <c r="C13" s="88"/>
      <c r="D13" s="88"/>
      <c r="E13" s="88"/>
      <c r="F13" s="88"/>
      <c r="G13" s="88"/>
      <c r="H13" s="88"/>
      <c r="I13" s="88"/>
      <c r="J13" s="88"/>
      <c r="K13" s="30"/>
      <c r="L13" s="7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8.25" customHeight="1">
      <c r="A16" s="16"/>
      <c r="B16" s="16"/>
      <c r="C16" s="16"/>
      <c r="D16" s="16"/>
      <c r="E16" s="17"/>
      <c r="F16" s="16"/>
      <c r="G16" s="18"/>
      <c r="H16" s="21"/>
      <c r="I16" s="19"/>
      <c r="J16" s="21"/>
      <c r="K16" s="16"/>
      <c r="L16" s="16"/>
    </row>
    <row r="17" spans="1:16" ht="7.5" customHeight="1">
      <c r="A17" s="7"/>
      <c r="B17" s="7"/>
      <c r="C17" s="7"/>
      <c r="D17" s="7"/>
      <c r="E17" s="88"/>
      <c r="F17" s="7"/>
      <c r="G17" s="7"/>
      <c r="H17" s="8"/>
      <c r="I17" s="13"/>
      <c r="J17" s="9"/>
      <c r="K17" s="9"/>
      <c r="L17" s="7"/>
    </row>
    <row r="18" spans="1:16" ht="63">
      <c r="A18" s="10" t="s">
        <v>0</v>
      </c>
      <c r="B18" s="14" t="s">
        <v>9</v>
      </c>
      <c r="C18" s="14" t="s">
        <v>10</v>
      </c>
      <c r="D18" s="14" t="s">
        <v>11</v>
      </c>
      <c r="E18" s="14" t="s">
        <v>1</v>
      </c>
      <c r="F18" s="14" t="s">
        <v>12</v>
      </c>
      <c r="G18" s="14" t="s">
        <v>2</v>
      </c>
      <c r="H18" s="2" t="s">
        <v>7</v>
      </c>
      <c r="I18" s="2" t="s">
        <v>186</v>
      </c>
      <c r="J18" s="2" t="s">
        <v>696</v>
      </c>
      <c r="K18" s="2" t="s">
        <v>185</v>
      </c>
      <c r="L18" s="10" t="s">
        <v>3</v>
      </c>
    </row>
    <row r="19" spans="1:16" ht="15.75">
      <c r="A19" s="10">
        <v>1</v>
      </c>
      <c r="B19" s="10">
        <v>2</v>
      </c>
      <c r="C19" s="10">
        <v>3</v>
      </c>
      <c r="D19" s="10">
        <v>4</v>
      </c>
      <c r="E19" s="10">
        <v>5</v>
      </c>
      <c r="F19" s="10">
        <v>6</v>
      </c>
      <c r="G19" s="10">
        <v>7</v>
      </c>
      <c r="H19" s="10">
        <v>8</v>
      </c>
      <c r="I19" s="10">
        <v>9</v>
      </c>
      <c r="J19" s="10">
        <v>10</v>
      </c>
      <c r="K19" s="10">
        <v>11</v>
      </c>
      <c r="L19" s="10">
        <v>12</v>
      </c>
    </row>
    <row r="20" spans="1:16" s="6" customFormat="1" ht="30" customHeight="1">
      <c r="A20" s="1">
        <v>1</v>
      </c>
      <c r="B20" s="221" t="s">
        <v>3346</v>
      </c>
      <c r="C20" s="221">
        <v>10006508</v>
      </c>
      <c r="D20" s="222" t="s">
        <v>59</v>
      </c>
      <c r="E20" s="223" t="s">
        <v>3347</v>
      </c>
      <c r="F20" s="221" t="s">
        <v>210</v>
      </c>
      <c r="G20" s="266">
        <v>5</v>
      </c>
      <c r="H20" s="239">
        <v>46919</v>
      </c>
      <c r="I20" s="238">
        <v>234595</v>
      </c>
      <c r="J20" s="238">
        <f t="shared" ref="J20:J36" si="0">ROUND(I20*0.2,2)</f>
        <v>46919</v>
      </c>
      <c r="K20" s="238">
        <f>J20+I20</f>
        <v>281514</v>
      </c>
      <c r="L20" s="227" t="s">
        <v>8</v>
      </c>
      <c r="M20" s="77"/>
      <c r="N20" s="77"/>
      <c r="O20" s="77"/>
      <c r="P20" s="77"/>
    </row>
    <row r="21" spans="1:16" s="6" customFormat="1" ht="30" customHeight="1">
      <c r="A21" s="1">
        <v>2</v>
      </c>
      <c r="B21" s="228" t="s">
        <v>3348</v>
      </c>
      <c r="C21" s="228">
        <v>10002918</v>
      </c>
      <c r="D21" s="228" t="s">
        <v>59</v>
      </c>
      <c r="E21" s="229" t="s">
        <v>3358</v>
      </c>
      <c r="F21" s="228" t="s">
        <v>210</v>
      </c>
      <c r="G21" s="265">
        <v>0.14199999999999999</v>
      </c>
      <c r="H21" s="239">
        <v>252035</v>
      </c>
      <c r="I21" s="238">
        <v>35788.97</v>
      </c>
      <c r="J21" s="238">
        <v>7157.8</v>
      </c>
      <c r="K21" s="238">
        <f t="shared" ref="K21:K36" si="1">J21+I21</f>
        <v>42946.770000000004</v>
      </c>
      <c r="L21" s="227" t="s">
        <v>8</v>
      </c>
    </row>
    <row r="22" spans="1:16" s="6" customFormat="1" ht="30" customHeight="1">
      <c r="A22" s="1">
        <v>3</v>
      </c>
      <c r="B22" s="228" t="s">
        <v>3349</v>
      </c>
      <c r="C22" s="228">
        <v>10002925</v>
      </c>
      <c r="D22" s="228" t="s">
        <v>59</v>
      </c>
      <c r="E22" s="229" t="s">
        <v>3359</v>
      </c>
      <c r="F22" s="228" t="s">
        <v>210</v>
      </c>
      <c r="G22" s="265">
        <v>0.09</v>
      </c>
      <c r="H22" s="239">
        <v>229238</v>
      </c>
      <c r="I22" s="238">
        <v>20631.419999999998</v>
      </c>
      <c r="J22" s="238">
        <f t="shared" si="0"/>
        <v>4126.28</v>
      </c>
      <c r="K22" s="238">
        <f t="shared" si="1"/>
        <v>24757.699999999997</v>
      </c>
      <c r="L22" s="227" t="s">
        <v>8</v>
      </c>
      <c r="M22" s="77"/>
      <c r="N22" s="77"/>
      <c r="O22" s="77"/>
      <c r="P22" s="77"/>
    </row>
    <row r="23" spans="1:16" s="6" customFormat="1" ht="30" customHeight="1">
      <c r="A23" s="1">
        <v>4</v>
      </c>
      <c r="B23" s="228" t="s">
        <v>3350</v>
      </c>
      <c r="C23" s="228">
        <v>10002969</v>
      </c>
      <c r="D23" s="228" t="s">
        <v>59</v>
      </c>
      <c r="E23" s="229" t="s">
        <v>3360</v>
      </c>
      <c r="F23" s="228" t="s">
        <v>210</v>
      </c>
      <c r="G23" s="265">
        <v>2.8000000000000001E-2</v>
      </c>
      <c r="H23" s="239">
        <v>94943</v>
      </c>
      <c r="I23" s="238">
        <v>2658.4</v>
      </c>
      <c r="J23" s="238">
        <f t="shared" si="0"/>
        <v>531.67999999999995</v>
      </c>
      <c r="K23" s="238">
        <f t="shared" si="1"/>
        <v>3190.08</v>
      </c>
      <c r="L23" s="227" t="s">
        <v>8</v>
      </c>
    </row>
    <row r="24" spans="1:16" s="6" customFormat="1" ht="30" customHeight="1">
      <c r="A24" s="1">
        <v>5</v>
      </c>
      <c r="B24" s="228" t="s">
        <v>3351</v>
      </c>
      <c r="C24" s="228">
        <v>10002999</v>
      </c>
      <c r="D24" s="228" t="s">
        <v>59</v>
      </c>
      <c r="E24" s="229" t="s">
        <v>3361</v>
      </c>
      <c r="F24" s="228" t="s">
        <v>210</v>
      </c>
      <c r="G24" s="265">
        <v>4.4999999999999998E-2</v>
      </c>
      <c r="H24" s="239">
        <v>3969526</v>
      </c>
      <c r="I24" s="238">
        <v>178628.67</v>
      </c>
      <c r="J24" s="238">
        <f t="shared" si="0"/>
        <v>35725.730000000003</v>
      </c>
      <c r="K24" s="238">
        <f t="shared" si="1"/>
        <v>214354.40000000002</v>
      </c>
      <c r="L24" s="227" t="s">
        <v>8</v>
      </c>
      <c r="M24" s="77"/>
      <c r="N24" s="77"/>
      <c r="O24" s="77"/>
      <c r="P24" s="77"/>
    </row>
    <row r="25" spans="1:16" s="6" customFormat="1" ht="30" customHeight="1">
      <c r="A25" s="1">
        <v>6</v>
      </c>
      <c r="B25" s="228" t="s">
        <v>3352</v>
      </c>
      <c r="C25" s="228">
        <v>10003112</v>
      </c>
      <c r="D25" s="228" t="s">
        <v>59</v>
      </c>
      <c r="E25" s="229" t="s">
        <v>3362</v>
      </c>
      <c r="F25" s="228" t="s">
        <v>210</v>
      </c>
      <c r="G25" s="265">
        <v>0.95499999999999996</v>
      </c>
      <c r="H25" s="239">
        <v>48470</v>
      </c>
      <c r="I25" s="238">
        <v>46288.85</v>
      </c>
      <c r="J25" s="238">
        <f t="shared" si="0"/>
        <v>9257.77</v>
      </c>
      <c r="K25" s="238">
        <f t="shared" si="1"/>
        <v>55546.619999999995</v>
      </c>
      <c r="L25" s="227" t="s">
        <v>8</v>
      </c>
    </row>
    <row r="26" spans="1:16" s="6" customFormat="1" ht="30" customHeight="1">
      <c r="A26" s="1">
        <v>7</v>
      </c>
      <c r="B26" s="228" t="s">
        <v>3353</v>
      </c>
      <c r="C26" s="228">
        <v>10003120</v>
      </c>
      <c r="D26" s="228" t="s">
        <v>59</v>
      </c>
      <c r="E26" s="229" t="s">
        <v>3363</v>
      </c>
      <c r="F26" s="228" t="s">
        <v>210</v>
      </c>
      <c r="G26" s="265">
        <v>2.27</v>
      </c>
      <c r="H26" s="239">
        <v>47803</v>
      </c>
      <c r="I26" s="238">
        <v>108512.81</v>
      </c>
      <c r="J26" s="238">
        <f t="shared" si="0"/>
        <v>21702.560000000001</v>
      </c>
      <c r="K26" s="238">
        <f t="shared" si="1"/>
        <v>130215.37</v>
      </c>
      <c r="L26" s="227" t="s">
        <v>8</v>
      </c>
      <c r="M26" s="77"/>
      <c r="N26" s="77"/>
      <c r="O26" s="77"/>
      <c r="P26" s="77"/>
    </row>
    <row r="27" spans="1:16" s="6" customFormat="1" ht="30" customHeight="1">
      <c r="A27" s="1">
        <v>8</v>
      </c>
      <c r="B27" s="228" t="s">
        <v>3354</v>
      </c>
      <c r="C27" s="228">
        <v>10003206</v>
      </c>
      <c r="D27" s="228" t="s">
        <v>59</v>
      </c>
      <c r="E27" s="229" t="s">
        <v>3364</v>
      </c>
      <c r="F27" s="228" t="s">
        <v>210</v>
      </c>
      <c r="G27" s="265">
        <v>0.73799999999999999</v>
      </c>
      <c r="H27" s="239">
        <v>47290</v>
      </c>
      <c r="I27" s="238">
        <v>34900.019999999997</v>
      </c>
      <c r="J27" s="238">
        <f t="shared" si="0"/>
        <v>6980</v>
      </c>
      <c r="K27" s="238">
        <f t="shared" si="1"/>
        <v>41880.019999999997</v>
      </c>
      <c r="L27" s="227" t="s">
        <v>8</v>
      </c>
    </row>
    <row r="28" spans="1:16" s="6" customFormat="1" ht="30" customHeight="1">
      <c r="A28" s="1">
        <v>9</v>
      </c>
      <c r="B28" s="228" t="s">
        <v>3355</v>
      </c>
      <c r="C28" s="228">
        <v>10003273</v>
      </c>
      <c r="D28" s="228" t="s">
        <v>59</v>
      </c>
      <c r="E28" s="229" t="s">
        <v>3365</v>
      </c>
      <c r="F28" s="228" t="s">
        <v>210</v>
      </c>
      <c r="G28" s="265">
        <v>0.33</v>
      </c>
      <c r="H28" s="239">
        <v>480126</v>
      </c>
      <c r="I28" s="238">
        <v>158441.57999999999</v>
      </c>
      <c r="J28" s="238">
        <f t="shared" si="0"/>
        <v>31688.32</v>
      </c>
      <c r="K28" s="238">
        <f t="shared" si="1"/>
        <v>190129.9</v>
      </c>
      <c r="L28" s="227" t="s">
        <v>8</v>
      </c>
    </row>
    <row r="29" spans="1:16" s="6" customFormat="1" ht="30" customHeight="1">
      <c r="A29" s="1">
        <v>11</v>
      </c>
      <c r="B29" s="228" t="s">
        <v>3356</v>
      </c>
      <c r="C29" s="228">
        <v>10003379</v>
      </c>
      <c r="D29" s="228" t="s">
        <v>59</v>
      </c>
      <c r="E29" s="229" t="s">
        <v>3366</v>
      </c>
      <c r="F29" s="228" t="s">
        <v>210</v>
      </c>
      <c r="G29" s="265">
        <v>1.589</v>
      </c>
      <c r="H29" s="239">
        <v>336776</v>
      </c>
      <c r="I29" s="238">
        <v>535137.06000000006</v>
      </c>
      <c r="J29" s="238">
        <f t="shared" si="0"/>
        <v>107027.41</v>
      </c>
      <c r="K29" s="238">
        <f t="shared" si="1"/>
        <v>642164.47000000009</v>
      </c>
      <c r="L29" s="227" t="s">
        <v>8</v>
      </c>
      <c r="M29" s="77"/>
      <c r="N29" s="77"/>
      <c r="O29" s="77"/>
      <c r="P29" s="77"/>
    </row>
    <row r="30" spans="1:16" s="6" customFormat="1" ht="30" customHeight="1">
      <c r="A30" s="1">
        <v>12</v>
      </c>
      <c r="B30" s="228" t="s">
        <v>3357</v>
      </c>
      <c r="C30" s="228">
        <v>10003404</v>
      </c>
      <c r="D30" s="228" t="s">
        <v>59</v>
      </c>
      <c r="E30" s="229" t="s">
        <v>3367</v>
      </c>
      <c r="F30" s="228" t="s">
        <v>210</v>
      </c>
      <c r="G30" s="265">
        <v>23</v>
      </c>
      <c r="H30" s="239">
        <v>58832</v>
      </c>
      <c r="I30" s="238">
        <v>1353136</v>
      </c>
      <c r="J30" s="238">
        <f t="shared" si="0"/>
        <v>270627.20000000001</v>
      </c>
      <c r="K30" s="238">
        <f t="shared" si="1"/>
        <v>1623763.2</v>
      </c>
      <c r="L30" s="227" t="s">
        <v>8</v>
      </c>
    </row>
    <row r="31" spans="1:16" s="6" customFormat="1" ht="30" customHeight="1">
      <c r="A31" s="1">
        <v>13</v>
      </c>
      <c r="B31" s="228" t="s">
        <v>3368</v>
      </c>
      <c r="C31" s="228">
        <v>10008663</v>
      </c>
      <c r="D31" s="228" t="s">
        <v>59</v>
      </c>
      <c r="E31" s="229" t="s">
        <v>3371</v>
      </c>
      <c r="F31" s="228" t="s">
        <v>210</v>
      </c>
      <c r="G31" s="265">
        <v>0.05</v>
      </c>
      <c r="H31" s="239">
        <v>68409</v>
      </c>
      <c r="I31" s="238">
        <v>3420.45</v>
      </c>
      <c r="J31" s="238">
        <f t="shared" si="0"/>
        <v>684.09</v>
      </c>
      <c r="K31" s="238">
        <f t="shared" si="1"/>
        <v>4104.54</v>
      </c>
      <c r="L31" s="227" t="s">
        <v>8</v>
      </c>
    </row>
    <row r="32" spans="1:16" s="6" customFormat="1" ht="30" customHeight="1">
      <c r="A32" s="1">
        <v>14</v>
      </c>
      <c r="B32" s="228" t="s">
        <v>3369</v>
      </c>
      <c r="C32" s="228">
        <v>10008667</v>
      </c>
      <c r="D32" s="228" t="s">
        <v>59</v>
      </c>
      <c r="E32" s="229" t="s">
        <v>3371</v>
      </c>
      <c r="F32" s="228" t="s">
        <v>210</v>
      </c>
      <c r="G32" s="265">
        <v>0.1</v>
      </c>
      <c r="H32" s="239">
        <v>91335</v>
      </c>
      <c r="I32" s="238">
        <v>9133.5</v>
      </c>
      <c r="J32" s="238">
        <f t="shared" si="0"/>
        <v>1826.7</v>
      </c>
      <c r="K32" s="238">
        <f t="shared" si="1"/>
        <v>10960.2</v>
      </c>
      <c r="L32" s="227" t="s">
        <v>8</v>
      </c>
      <c r="M32" s="77"/>
      <c r="N32" s="77"/>
      <c r="O32" s="77"/>
      <c r="P32" s="77"/>
    </row>
    <row r="33" spans="1:16" s="6" customFormat="1" ht="30" customHeight="1">
      <c r="A33" s="1">
        <v>15</v>
      </c>
      <c r="B33" s="228" t="s">
        <v>3370</v>
      </c>
      <c r="C33" s="228">
        <v>10008672</v>
      </c>
      <c r="D33" s="228" t="s">
        <v>59</v>
      </c>
      <c r="E33" s="229" t="s">
        <v>3372</v>
      </c>
      <c r="F33" s="228" t="s">
        <v>210</v>
      </c>
      <c r="G33" s="265">
        <v>0.05</v>
      </c>
      <c r="H33" s="239">
        <v>702315</v>
      </c>
      <c r="I33" s="238">
        <v>35115.75</v>
      </c>
      <c r="J33" s="238">
        <f t="shared" si="0"/>
        <v>7023.15</v>
      </c>
      <c r="K33" s="238">
        <f t="shared" si="1"/>
        <v>42138.9</v>
      </c>
      <c r="L33" s="227" t="s">
        <v>8</v>
      </c>
    </row>
    <row r="34" spans="1:16" s="6" customFormat="1" ht="30" customHeight="1">
      <c r="A34" s="1">
        <v>16</v>
      </c>
      <c r="B34" s="228" t="s">
        <v>3373</v>
      </c>
      <c r="C34" s="228">
        <v>50040967</v>
      </c>
      <c r="D34" s="228" t="s">
        <v>59</v>
      </c>
      <c r="E34" s="229" t="s">
        <v>3374</v>
      </c>
      <c r="F34" s="228" t="s">
        <v>210</v>
      </c>
      <c r="G34" s="265">
        <v>0.11</v>
      </c>
      <c r="H34" s="239">
        <v>113509</v>
      </c>
      <c r="I34" s="238">
        <v>12485.99</v>
      </c>
      <c r="J34" s="238">
        <f t="shared" si="0"/>
        <v>2497.1999999999998</v>
      </c>
      <c r="K34" s="238">
        <f t="shared" si="1"/>
        <v>14983.189999999999</v>
      </c>
      <c r="L34" s="227" t="s">
        <v>8</v>
      </c>
      <c r="M34" s="77"/>
      <c r="N34" s="77"/>
      <c r="O34" s="77"/>
      <c r="P34" s="77"/>
    </row>
    <row r="35" spans="1:16" s="6" customFormat="1" ht="30" customHeight="1">
      <c r="A35" s="1">
        <v>17</v>
      </c>
      <c r="B35" s="228" t="s">
        <v>3375</v>
      </c>
      <c r="C35" s="228">
        <v>10002912</v>
      </c>
      <c r="D35" s="228" t="s">
        <v>59</v>
      </c>
      <c r="E35" s="229" t="s">
        <v>3377</v>
      </c>
      <c r="F35" s="228" t="s">
        <v>210</v>
      </c>
      <c r="G35" s="265">
        <v>0.05</v>
      </c>
      <c r="H35" s="239">
        <v>88095</v>
      </c>
      <c r="I35" s="238">
        <v>4404.75</v>
      </c>
      <c r="J35" s="238">
        <f t="shared" si="0"/>
        <v>880.95</v>
      </c>
      <c r="K35" s="238">
        <f t="shared" si="1"/>
        <v>5285.7</v>
      </c>
      <c r="L35" s="227" t="s">
        <v>8</v>
      </c>
    </row>
    <row r="36" spans="1:16" s="6" customFormat="1" ht="30" customHeight="1">
      <c r="A36" s="1">
        <v>18</v>
      </c>
      <c r="B36" s="228" t="s">
        <v>3376</v>
      </c>
      <c r="C36" s="228">
        <v>10002944</v>
      </c>
      <c r="D36" s="228" t="s">
        <v>59</v>
      </c>
      <c r="E36" s="229" t="s">
        <v>3378</v>
      </c>
      <c r="F36" s="228" t="s">
        <v>210</v>
      </c>
      <c r="G36" s="265">
        <v>0.377</v>
      </c>
      <c r="H36" s="239">
        <v>112405</v>
      </c>
      <c r="I36" s="238">
        <v>42376.69</v>
      </c>
      <c r="J36" s="238">
        <f t="shared" si="0"/>
        <v>8475.34</v>
      </c>
      <c r="K36" s="238">
        <f t="shared" si="1"/>
        <v>50852.03</v>
      </c>
      <c r="L36" s="227" t="s">
        <v>8</v>
      </c>
      <c r="M36" s="77"/>
      <c r="N36" s="77"/>
      <c r="O36" s="77"/>
      <c r="P36" s="77"/>
    </row>
    <row r="37" spans="1:16" ht="15.75">
      <c r="A37" s="104"/>
      <c r="B37" s="104"/>
      <c r="C37" s="104"/>
      <c r="D37" s="104"/>
      <c r="E37" s="106"/>
      <c r="F37" s="104"/>
      <c r="G37" s="104"/>
      <c r="H37" s="104"/>
      <c r="I37" s="107">
        <f>SUM(I20:I36)</f>
        <v>2815655.91</v>
      </c>
      <c r="J37" s="107">
        <f>SUM(J20:J36)</f>
        <v>563131.17999999982</v>
      </c>
      <c r="K37" s="107">
        <f>SUM(K20:K36)</f>
        <v>3378787.0900000003</v>
      </c>
      <c r="L37" s="104"/>
    </row>
    <row r="39" spans="1:16" ht="18.75">
      <c r="A39" s="67" t="s">
        <v>34</v>
      </c>
      <c r="B39" s="220"/>
      <c r="C39" s="220"/>
      <c r="D39" s="127"/>
      <c r="E39" s="128"/>
      <c r="F39" s="128"/>
      <c r="G39" s="128"/>
      <c r="H39" s="129"/>
      <c r="I39" s="128"/>
      <c r="J39" s="67" t="s">
        <v>35</v>
      </c>
      <c r="K39" s="23"/>
    </row>
    <row r="40" spans="1:16" ht="18.75">
      <c r="A40" s="67" t="s">
        <v>36</v>
      </c>
      <c r="B40" s="67"/>
      <c r="C40" s="67"/>
      <c r="D40" s="127"/>
      <c r="E40" s="128"/>
      <c r="F40" s="128"/>
      <c r="G40" s="128"/>
      <c r="H40" s="129"/>
      <c r="I40" s="128"/>
      <c r="J40" s="204" t="s">
        <v>181</v>
      </c>
      <c r="K40" s="204"/>
    </row>
    <row r="41" spans="1:16" ht="18.75">
      <c r="A41" s="67" t="s">
        <v>37</v>
      </c>
      <c r="B41" s="67"/>
      <c r="C41" s="67"/>
      <c r="D41" s="127"/>
      <c r="E41" s="128"/>
      <c r="F41" s="128"/>
      <c r="G41" s="128"/>
      <c r="H41" s="129"/>
      <c r="I41" s="128"/>
      <c r="J41" s="204" t="s">
        <v>38</v>
      </c>
      <c r="K41" s="204"/>
    </row>
    <row r="42" spans="1:16" ht="18.75">
      <c r="A42" s="67" t="s">
        <v>39</v>
      </c>
      <c r="B42" s="23"/>
      <c r="C42" s="23"/>
      <c r="D42" s="127"/>
      <c r="E42" s="128"/>
      <c r="F42" s="128"/>
      <c r="G42" s="128"/>
      <c r="H42" s="129"/>
      <c r="I42" s="128"/>
      <c r="J42" s="118"/>
      <c r="K42" s="38"/>
    </row>
    <row r="43" spans="1:16" ht="18.75">
      <c r="A43" s="23"/>
      <c r="B43" s="23"/>
      <c r="C43" s="23"/>
      <c r="D43" s="127"/>
      <c r="E43" s="128"/>
      <c r="F43" s="128"/>
      <c r="G43" s="128"/>
      <c r="H43" s="129"/>
      <c r="I43" s="128"/>
      <c r="J43" s="118"/>
      <c r="K43" s="23"/>
    </row>
    <row r="44" spans="1:16" ht="18.75">
      <c r="A44" s="67" t="s">
        <v>41</v>
      </c>
      <c r="B44" s="23"/>
      <c r="C44" s="23"/>
      <c r="D44" s="127"/>
      <c r="E44" s="128"/>
      <c r="F44" s="128"/>
      <c r="G44" s="128"/>
      <c r="H44" s="129"/>
      <c r="I44" s="128"/>
      <c r="J44" s="204" t="s">
        <v>182</v>
      </c>
      <c r="K44" s="204"/>
    </row>
    <row r="45" spans="1:16" ht="18.75">
      <c r="A45" s="364"/>
      <c r="B45" s="364"/>
      <c r="C45" s="364"/>
      <c r="D45" s="127"/>
      <c r="E45" s="128"/>
      <c r="F45" s="128"/>
      <c r="G45" s="128"/>
      <c r="H45" s="129"/>
      <c r="I45" s="128"/>
      <c r="J45" s="118"/>
      <c r="K45" s="118"/>
    </row>
    <row r="46" spans="1:16" ht="18.75">
      <c r="A46" s="67" t="s">
        <v>40</v>
      </c>
      <c r="B46" s="67"/>
      <c r="C46" s="118"/>
      <c r="D46" s="127"/>
      <c r="E46" s="128"/>
      <c r="F46" s="128"/>
      <c r="G46" s="128"/>
      <c r="H46" s="129"/>
      <c r="I46" s="128"/>
      <c r="J46" s="67" t="s">
        <v>40</v>
      </c>
      <c r="K46" s="67"/>
    </row>
    <row r="47" spans="1:16" ht="18.75">
      <c r="A47" s="128"/>
      <c r="B47" s="128"/>
      <c r="C47" s="128"/>
      <c r="D47" s="127"/>
      <c r="E47" s="128"/>
      <c r="F47" s="128"/>
      <c r="G47" s="128"/>
      <c r="H47" s="129"/>
      <c r="I47" s="128"/>
      <c r="J47" s="128"/>
      <c r="K47" s="128"/>
      <c r="L47" s="128"/>
    </row>
  </sheetData>
  <autoFilter ref="A19:L37" xr:uid="{00000000-0009-0000-0000-000017000000}"/>
  <customSheetViews>
    <customSheetView guid="{19774D5F-68EA-4399-BCA1-E2CE392B5002}" showPageBreaks="1" printArea="1" showAutoFilter="1" view="pageBreakPreview">
      <selection activeCell="I29" sqref="I29"/>
      <colBreaks count="1" manualBreakCount="1">
        <brk id="13" max="30" man="1"/>
      </colBreaks>
      <pageMargins left="0.70866141732283472" right="0.70866141732283472" top="0.74803149606299213" bottom="0.74803149606299213" header="0.31496062992125984" footer="0.31496062992125984"/>
      <pageSetup scale="70" orientation="landscape" r:id="rId1"/>
      <autoFilter ref="B1:Q1" xr:uid="{00000000-0000-0000-0000-000000000000}"/>
    </customSheetView>
    <customSheetView guid="{31AE1515-CC7D-4C1F-9174-673DDAC973ED}" showPageBreaks="1" printArea="1" showAutoFilter="1" view="pageBreakPreview">
      <selection activeCell="P23" sqref="A1:P23"/>
      <pageMargins left="0.70866141732283472" right="0.70866141732283472" top="0.74803149606299213" bottom="0.74803149606299213" header="0.31496062992125984" footer="0.31496062992125984"/>
      <pageSetup scale="62" orientation="landscape" r:id="rId2"/>
      <autoFilter ref="B1:Q1" xr:uid="{00000000-0000-0000-0000-000000000000}"/>
    </customSheetView>
  </customSheetViews>
  <mergeCells count="6">
    <mergeCell ref="A45:C45"/>
    <mergeCell ref="A4:L4"/>
    <mergeCell ref="A5:L5"/>
    <mergeCell ref="A14:L14"/>
    <mergeCell ref="A8:I8"/>
    <mergeCell ref="A10:I10"/>
  </mergeCells>
  <pageMargins left="0.7" right="0.7" top="0.75" bottom="0.75" header="0.3" footer="0.3"/>
  <pageSetup paperSize="9" scale="77" fitToHeight="0" orientation="landscape"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70C0"/>
    <pageSetUpPr fitToPage="1"/>
  </sheetPr>
  <dimension ref="A1:P42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3" customWidth="1"/>
    <col min="2" max="2" width="8.85546875" style="3" customWidth="1"/>
    <col min="3" max="3" width="12.28515625" style="3" customWidth="1"/>
    <col min="4" max="4" width="8.5703125" style="3" customWidth="1"/>
    <col min="5" max="5" width="43.7109375" style="5" customWidth="1"/>
    <col min="6" max="6" width="6.85546875" style="3" customWidth="1"/>
    <col min="7" max="7" width="13.28515625" style="3" customWidth="1"/>
    <col min="8" max="8" width="13.85546875" style="3" customWidth="1"/>
    <col min="9" max="9" width="13.85546875" style="11" customWidth="1"/>
    <col min="10" max="11" width="13.85546875" style="3" customWidth="1"/>
    <col min="12" max="12" width="19.5703125" style="3" customWidth="1"/>
    <col min="13" max="16384" width="9.140625" style="3"/>
  </cols>
  <sheetData>
    <row r="1" spans="1:13" ht="16.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51</v>
      </c>
      <c r="K1" s="25"/>
      <c r="L1" s="24"/>
      <c r="M1" s="24"/>
    </row>
    <row r="2" spans="1:13" ht="16.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  <c r="M2" s="27"/>
    </row>
    <row r="3" spans="1:13" ht="9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25"/>
      <c r="L3" s="20"/>
      <c r="M3" s="20"/>
    </row>
    <row r="4" spans="1:13" ht="15.75" customHeight="1">
      <c r="A4" s="365" t="s">
        <v>23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26"/>
    </row>
    <row r="5" spans="1:13" ht="17.25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26"/>
    </row>
    <row r="6" spans="1:13" ht="9.75" customHeight="1">
      <c r="B6" s="28"/>
      <c r="C6" s="28"/>
      <c r="D6" s="28"/>
      <c r="E6" s="28"/>
      <c r="F6" s="28"/>
      <c r="G6" s="28"/>
      <c r="H6" s="28"/>
      <c r="I6" s="28"/>
      <c r="J6" s="28"/>
      <c r="L6" s="20"/>
      <c r="M6" s="20"/>
    </row>
    <row r="7" spans="1:13" ht="15.75">
      <c r="A7" s="18" t="s">
        <v>177</v>
      </c>
      <c r="B7" s="115"/>
      <c r="C7" s="115"/>
      <c r="D7" s="115"/>
      <c r="E7" s="115"/>
      <c r="F7" s="115"/>
      <c r="G7" s="115"/>
      <c r="H7" s="115"/>
      <c r="I7" s="116"/>
      <c r="J7" s="20"/>
      <c r="K7" s="20"/>
      <c r="L7" s="20"/>
      <c r="M7" s="20"/>
    </row>
    <row r="8" spans="1:13" ht="15.75">
      <c r="A8" s="367" t="s">
        <v>178</v>
      </c>
      <c r="B8" s="367"/>
      <c r="C8" s="367"/>
      <c r="D8" s="367"/>
      <c r="E8" s="367"/>
      <c r="F8" s="367"/>
      <c r="G8" s="367"/>
      <c r="H8" s="367"/>
      <c r="I8" s="367"/>
      <c r="J8" s="20"/>
      <c r="K8" s="20"/>
      <c r="L8" s="20"/>
      <c r="M8" s="20"/>
    </row>
    <row r="9" spans="1:13" ht="15.75">
      <c r="A9" s="18" t="s">
        <v>179</v>
      </c>
      <c r="B9" s="18"/>
      <c r="C9" s="18"/>
      <c r="D9" s="18"/>
      <c r="E9" s="18"/>
      <c r="F9" s="18"/>
      <c r="G9" s="18"/>
      <c r="H9" s="18"/>
      <c r="I9" s="116"/>
      <c r="J9" s="20"/>
      <c r="K9" s="20"/>
      <c r="L9" s="20"/>
      <c r="M9" s="20"/>
    </row>
    <row r="10" spans="1:13" ht="15.75">
      <c r="A10" s="367" t="s">
        <v>180</v>
      </c>
      <c r="B10" s="367"/>
      <c r="C10" s="367"/>
      <c r="D10" s="367"/>
      <c r="E10" s="367"/>
      <c r="F10" s="367"/>
      <c r="G10" s="367"/>
      <c r="H10" s="367"/>
      <c r="I10" s="367"/>
      <c r="J10" s="20"/>
      <c r="K10" s="20"/>
      <c r="L10" s="20"/>
      <c r="M10" s="20"/>
    </row>
    <row r="11" spans="1:13" ht="15.7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29"/>
      <c r="L11" s="20"/>
      <c r="M11" s="20"/>
    </row>
    <row r="12" spans="1:13" ht="15.75">
      <c r="A12" s="7" t="s">
        <v>30</v>
      </c>
      <c r="B12" s="88"/>
      <c r="C12" s="88"/>
      <c r="D12" s="88"/>
      <c r="E12" s="88"/>
      <c r="F12" s="88"/>
      <c r="G12" s="88"/>
      <c r="H12" s="88"/>
      <c r="I12" s="88"/>
      <c r="J12" s="88"/>
      <c r="K12" s="29"/>
      <c r="L12" s="20"/>
      <c r="M12" s="20"/>
    </row>
    <row r="13" spans="1:13" ht="15.75">
      <c r="A13" s="7" t="s">
        <v>31</v>
      </c>
      <c r="B13" s="88"/>
      <c r="C13" s="88"/>
      <c r="D13" s="88"/>
      <c r="E13" s="88"/>
      <c r="F13" s="88"/>
      <c r="G13" s="88"/>
      <c r="H13" s="88"/>
      <c r="I13" s="88"/>
      <c r="J13" s="88"/>
      <c r="K13" s="30"/>
      <c r="L13" s="7"/>
      <c r="M13" s="7"/>
    </row>
    <row r="14" spans="1:13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  <c r="M14" s="366"/>
    </row>
    <row r="15" spans="1:13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  <c r="M15" s="31"/>
    </row>
    <row r="16" spans="1:13" ht="8.25" customHeight="1">
      <c r="A16" s="16"/>
      <c r="B16" s="16"/>
      <c r="C16" s="16"/>
      <c r="D16" s="16"/>
      <c r="E16" s="17"/>
      <c r="F16" s="16"/>
      <c r="G16" s="18"/>
      <c r="H16" s="21"/>
      <c r="I16" s="19"/>
      <c r="J16" s="21"/>
      <c r="K16" s="16"/>
      <c r="L16" s="16"/>
    </row>
    <row r="17" spans="1:16" ht="7.5" customHeight="1">
      <c r="A17" s="7"/>
      <c r="B17" s="7"/>
      <c r="C17" s="7"/>
      <c r="D17" s="7"/>
      <c r="E17" s="88"/>
      <c r="F17" s="7"/>
      <c r="G17" s="7"/>
      <c r="H17" s="8"/>
      <c r="I17" s="13"/>
      <c r="J17" s="9"/>
      <c r="K17" s="9"/>
      <c r="L17" s="7"/>
    </row>
    <row r="18" spans="1:16" ht="63">
      <c r="A18" s="10" t="s">
        <v>0</v>
      </c>
      <c r="B18" s="14" t="s">
        <v>9</v>
      </c>
      <c r="C18" s="14" t="s">
        <v>10</v>
      </c>
      <c r="D18" s="14" t="s">
        <v>11</v>
      </c>
      <c r="E18" s="14" t="s">
        <v>1</v>
      </c>
      <c r="F18" s="14" t="s">
        <v>12</v>
      </c>
      <c r="G18" s="14" t="s">
        <v>2</v>
      </c>
      <c r="H18" s="2" t="s">
        <v>7</v>
      </c>
      <c r="I18" s="2" t="s">
        <v>186</v>
      </c>
      <c r="J18" s="2" t="s">
        <v>696</v>
      </c>
      <c r="K18" s="2" t="s">
        <v>185</v>
      </c>
      <c r="L18" s="10" t="s">
        <v>3</v>
      </c>
    </row>
    <row r="19" spans="1:16" ht="15.75">
      <c r="A19" s="10">
        <v>1</v>
      </c>
      <c r="B19" s="10">
        <v>2</v>
      </c>
      <c r="C19" s="10">
        <v>3</v>
      </c>
      <c r="D19" s="10">
        <v>4</v>
      </c>
      <c r="E19" s="10">
        <v>5</v>
      </c>
      <c r="F19" s="10">
        <v>6</v>
      </c>
      <c r="G19" s="10">
        <v>7</v>
      </c>
      <c r="H19" s="10">
        <v>8</v>
      </c>
      <c r="I19" s="10">
        <v>9</v>
      </c>
      <c r="J19" s="10">
        <v>10</v>
      </c>
      <c r="K19" s="10">
        <v>11</v>
      </c>
      <c r="L19" s="10">
        <v>12</v>
      </c>
    </row>
    <row r="20" spans="1:16" s="6" customFormat="1" ht="30" customHeight="1">
      <c r="A20" s="1">
        <v>1</v>
      </c>
      <c r="B20" s="221" t="s">
        <v>3379</v>
      </c>
      <c r="C20" s="221">
        <v>10001828</v>
      </c>
      <c r="D20" s="222" t="s">
        <v>59</v>
      </c>
      <c r="E20" s="223" t="s">
        <v>3380</v>
      </c>
      <c r="F20" s="221" t="s">
        <v>57</v>
      </c>
      <c r="G20" s="271">
        <v>180</v>
      </c>
      <c r="H20" s="239">
        <v>461</v>
      </c>
      <c r="I20" s="238">
        <v>82980</v>
      </c>
      <c r="J20" s="238">
        <f t="shared" ref="J20:J31" si="0">ROUND(I20*0.2,2)</f>
        <v>16596</v>
      </c>
      <c r="K20" s="238">
        <f t="shared" ref="K20:K31" si="1">ROUND(I20*1.2,2)</f>
        <v>99576</v>
      </c>
      <c r="L20" s="227" t="s">
        <v>8</v>
      </c>
      <c r="M20" s="77"/>
      <c r="N20" s="77"/>
      <c r="O20" s="77"/>
      <c r="P20" s="77"/>
    </row>
    <row r="21" spans="1:16" s="6" customFormat="1" ht="30" customHeight="1">
      <c r="A21" s="1">
        <v>2</v>
      </c>
      <c r="B21" s="228" t="s">
        <v>3381</v>
      </c>
      <c r="C21" s="228">
        <v>10010665</v>
      </c>
      <c r="D21" s="228" t="s">
        <v>59</v>
      </c>
      <c r="E21" s="229" t="s">
        <v>3383</v>
      </c>
      <c r="F21" s="228" t="s">
        <v>57</v>
      </c>
      <c r="G21" s="272">
        <v>1</v>
      </c>
      <c r="H21" s="239">
        <v>176</v>
      </c>
      <c r="I21" s="238">
        <v>176</v>
      </c>
      <c r="J21" s="238">
        <f t="shared" si="0"/>
        <v>35.200000000000003</v>
      </c>
      <c r="K21" s="238">
        <f t="shared" si="1"/>
        <v>211.2</v>
      </c>
      <c r="L21" s="227" t="s">
        <v>8</v>
      </c>
    </row>
    <row r="22" spans="1:16" s="6" customFormat="1" ht="30" customHeight="1">
      <c r="A22" s="1">
        <v>3</v>
      </c>
      <c r="B22" s="228" t="s">
        <v>3382</v>
      </c>
      <c r="C22" s="228">
        <v>10010670</v>
      </c>
      <c r="D22" s="228" t="s">
        <v>59</v>
      </c>
      <c r="E22" s="229" t="s">
        <v>3384</v>
      </c>
      <c r="F22" s="228" t="s">
        <v>57</v>
      </c>
      <c r="G22" s="272">
        <v>125</v>
      </c>
      <c r="H22" s="239">
        <v>323</v>
      </c>
      <c r="I22" s="238">
        <v>40375</v>
      </c>
      <c r="J22" s="238">
        <f t="shared" si="0"/>
        <v>8075</v>
      </c>
      <c r="K22" s="238">
        <f t="shared" si="1"/>
        <v>48450</v>
      </c>
      <c r="L22" s="227" t="s">
        <v>8</v>
      </c>
      <c r="M22" s="77"/>
      <c r="N22" s="77"/>
      <c r="O22" s="77"/>
      <c r="P22" s="77"/>
    </row>
    <row r="23" spans="1:16" s="6" customFormat="1" ht="30" customHeight="1">
      <c r="A23" s="1">
        <v>4</v>
      </c>
      <c r="B23" s="228" t="s">
        <v>3385</v>
      </c>
      <c r="C23" s="228">
        <v>10002455</v>
      </c>
      <c r="D23" s="228" t="s">
        <v>59</v>
      </c>
      <c r="E23" s="229" t="s">
        <v>3393</v>
      </c>
      <c r="F23" s="228" t="s">
        <v>2811</v>
      </c>
      <c r="G23" s="273">
        <v>860</v>
      </c>
      <c r="H23" s="239">
        <v>61</v>
      </c>
      <c r="I23" s="238">
        <v>52460</v>
      </c>
      <c r="J23" s="238">
        <f t="shared" si="0"/>
        <v>10492</v>
      </c>
      <c r="K23" s="238">
        <f t="shared" si="1"/>
        <v>62952</v>
      </c>
      <c r="L23" s="227" t="s">
        <v>8</v>
      </c>
    </row>
    <row r="24" spans="1:16" s="6" customFormat="1" ht="30" customHeight="1">
      <c r="A24" s="1">
        <v>5</v>
      </c>
      <c r="B24" s="228" t="s">
        <v>3386</v>
      </c>
      <c r="C24" s="228">
        <v>10002461</v>
      </c>
      <c r="D24" s="228" t="s">
        <v>59</v>
      </c>
      <c r="E24" s="229" t="s">
        <v>3394</v>
      </c>
      <c r="F24" s="228" t="s">
        <v>2811</v>
      </c>
      <c r="G24" s="273">
        <v>1000</v>
      </c>
      <c r="H24" s="239">
        <v>81</v>
      </c>
      <c r="I24" s="238">
        <v>81000</v>
      </c>
      <c r="J24" s="238">
        <f t="shared" si="0"/>
        <v>16200</v>
      </c>
      <c r="K24" s="238">
        <f t="shared" si="1"/>
        <v>97200</v>
      </c>
      <c r="L24" s="227" t="s">
        <v>8</v>
      </c>
      <c r="M24" s="77"/>
      <c r="N24" s="77"/>
      <c r="O24" s="77"/>
      <c r="P24" s="77"/>
    </row>
    <row r="25" spans="1:16" s="6" customFormat="1" ht="30" customHeight="1">
      <c r="A25" s="1">
        <v>6</v>
      </c>
      <c r="B25" s="228" t="s">
        <v>3387</v>
      </c>
      <c r="C25" s="228">
        <v>10002473</v>
      </c>
      <c r="D25" s="228" t="s">
        <v>59</v>
      </c>
      <c r="E25" s="229" t="s">
        <v>3396</v>
      </c>
      <c r="F25" s="228" t="s">
        <v>2811</v>
      </c>
      <c r="G25" s="273">
        <v>1000</v>
      </c>
      <c r="H25" s="239">
        <v>73</v>
      </c>
      <c r="I25" s="238">
        <v>73000</v>
      </c>
      <c r="J25" s="238">
        <f t="shared" si="0"/>
        <v>14600</v>
      </c>
      <c r="K25" s="238">
        <f t="shared" si="1"/>
        <v>87600</v>
      </c>
      <c r="L25" s="227" t="s">
        <v>8</v>
      </c>
      <c r="M25" s="77"/>
      <c r="N25" s="77"/>
      <c r="O25" s="77"/>
      <c r="P25" s="77"/>
    </row>
    <row r="26" spans="1:16" s="6" customFormat="1" ht="30" customHeight="1">
      <c r="A26" s="1">
        <v>7</v>
      </c>
      <c r="B26" s="228" t="s">
        <v>3388</v>
      </c>
      <c r="C26" s="228">
        <v>10002485</v>
      </c>
      <c r="D26" s="228" t="s">
        <v>59</v>
      </c>
      <c r="E26" s="229" t="s">
        <v>3397</v>
      </c>
      <c r="F26" s="228" t="s">
        <v>2811</v>
      </c>
      <c r="G26" s="273">
        <v>900</v>
      </c>
      <c r="H26" s="239">
        <v>97</v>
      </c>
      <c r="I26" s="238">
        <v>87300</v>
      </c>
      <c r="J26" s="238">
        <f t="shared" si="0"/>
        <v>17460</v>
      </c>
      <c r="K26" s="238">
        <f t="shared" si="1"/>
        <v>104760</v>
      </c>
      <c r="L26" s="227" t="s">
        <v>8</v>
      </c>
    </row>
    <row r="27" spans="1:16" s="6" customFormat="1" ht="30" customHeight="1">
      <c r="A27" s="1">
        <v>8</v>
      </c>
      <c r="B27" s="228" t="s">
        <v>3389</v>
      </c>
      <c r="C27" s="228">
        <v>10002491</v>
      </c>
      <c r="D27" s="228" t="s">
        <v>59</v>
      </c>
      <c r="E27" s="229" t="s">
        <v>3398</v>
      </c>
      <c r="F27" s="228" t="s">
        <v>2811</v>
      </c>
      <c r="G27" s="273">
        <v>400</v>
      </c>
      <c r="H27" s="239">
        <v>80</v>
      </c>
      <c r="I27" s="238">
        <v>32000</v>
      </c>
      <c r="J27" s="238">
        <f t="shared" si="0"/>
        <v>6400</v>
      </c>
      <c r="K27" s="238">
        <f t="shared" si="1"/>
        <v>38400</v>
      </c>
      <c r="L27" s="227" t="s">
        <v>8</v>
      </c>
    </row>
    <row r="28" spans="1:16" s="6" customFormat="1" ht="30" customHeight="1">
      <c r="A28" s="1">
        <v>9</v>
      </c>
      <c r="B28" s="228" t="s">
        <v>3390</v>
      </c>
      <c r="C28" s="228">
        <v>10002497</v>
      </c>
      <c r="D28" s="228" t="s">
        <v>59</v>
      </c>
      <c r="E28" s="229" t="s">
        <v>3399</v>
      </c>
      <c r="F28" s="228" t="s">
        <v>2811</v>
      </c>
      <c r="G28" s="273">
        <v>820</v>
      </c>
      <c r="H28" s="239">
        <v>84</v>
      </c>
      <c r="I28" s="238">
        <v>68880</v>
      </c>
      <c r="J28" s="238">
        <f t="shared" si="0"/>
        <v>13776</v>
      </c>
      <c r="K28" s="238">
        <f t="shared" si="1"/>
        <v>82656</v>
      </c>
      <c r="L28" s="227" t="s">
        <v>8</v>
      </c>
      <c r="M28" s="77"/>
      <c r="N28" s="77"/>
      <c r="O28" s="77"/>
      <c r="P28" s="77"/>
    </row>
    <row r="29" spans="1:16" s="6" customFormat="1" ht="30" customHeight="1">
      <c r="A29" s="1">
        <v>10</v>
      </c>
      <c r="B29" s="228" t="s">
        <v>3391</v>
      </c>
      <c r="C29" s="228">
        <v>10002510</v>
      </c>
      <c r="D29" s="228" t="s">
        <v>59</v>
      </c>
      <c r="E29" s="229" t="s">
        <v>3400</v>
      </c>
      <c r="F29" s="228" t="s">
        <v>2811</v>
      </c>
      <c r="G29" s="273">
        <v>300</v>
      </c>
      <c r="H29" s="239">
        <v>146</v>
      </c>
      <c r="I29" s="238">
        <v>43800</v>
      </c>
      <c r="J29" s="238">
        <f t="shared" si="0"/>
        <v>8760</v>
      </c>
      <c r="K29" s="238">
        <f t="shared" si="1"/>
        <v>52560</v>
      </c>
      <c r="L29" s="227" t="s">
        <v>8</v>
      </c>
      <c r="M29" s="77"/>
      <c r="N29" s="77"/>
      <c r="O29" s="77"/>
      <c r="P29" s="77"/>
    </row>
    <row r="30" spans="1:16" s="6" customFormat="1" ht="30" customHeight="1">
      <c r="A30" s="1">
        <v>11</v>
      </c>
      <c r="B30" s="228" t="s">
        <v>3392</v>
      </c>
      <c r="C30" s="228">
        <v>10002523</v>
      </c>
      <c r="D30" s="228" t="s">
        <v>59</v>
      </c>
      <c r="E30" s="229" t="s">
        <v>3401</v>
      </c>
      <c r="F30" s="228" t="s">
        <v>2811</v>
      </c>
      <c r="G30" s="273">
        <v>350</v>
      </c>
      <c r="H30" s="239">
        <v>137</v>
      </c>
      <c r="I30" s="238">
        <v>47950</v>
      </c>
      <c r="J30" s="238">
        <f t="shared" si="0"/>
        <v>9590</v>
      </c>
      <c r="K30" s="238">
        <f t="shared" si="1"/>
        <v>57540</v>
      </c>
      <c r="L30" s="227" t="s">
        <v>8</v>
      </c>
    </row>
    <row r="31" spans="1:16" s="6" customFormat="1" ht="30" customHeight="1">
      <c r="A31" s="1">
        <v>12</v>
      </c>
      <c r="B31" s="228" t="s">
        <v>3402</v>
      </c>
      <c r="C31" s="228">
        <v>10010680</v>
      </c>
      <c r="D31" s="228" t="s">
        <v>59</v>
      </c>
      <c r="E31" s="229" t="s">
        <v>3403</v>
      </c>
      <c r="F31" s="228" t="s">
        <v>57</v>
      </c>
      <c r="G31" s="272">
        <v>10</v>
      </c>
      <c r="H31" s="239">
        <v>1763</v>
      </c>
      <c r="I31" s="238">
        <v>17630</v>
      </c>
      <c r="J31" s="238">
        <f t="shared" si="0"/>
        <v>3526</v>
      </c>
      <c r="K31" s="238">
        <f t="shared" si="1"/>
        <v>21156</v>
      </c>
      <c r="L31" s="227" t="s">
        <v>8</v>
      </c>
    </row>
    <row r="32" spans="1:16" ht="15.75">
      <c r="A32" s="104"/>
      <c r="B32" s="104"/>
      <c r="C32" s="104"/>
      <c r="D32" s="104"/>
      <c r="E32" s="106"/>
      <c r="F32" s="104"/>
      <c r="G32" s="104"/>
      <c r="H32" s="104"/>
      <c r="I32" s="107">
        <f>SUM(I20:I31)</f>
        <v>627551</v>
      </c>
      <c r="J32" s="107">
        <f>SUM(J20:J31)</f>
        <v>125510.2</v>
      </c>
      <c r="K32" s="107">
        <f>SUM(K20:K31)</f>
        <v>753061.2</v>
      </c>
      <c r="L32" s="104"/>
    </row>
    <row r="33" spans="1:11" ht="11.25" customHeight="1"/>
    <row r="34" spans="1:11" ht="18.75">
      <c r="A34" s="67" t="s">
        <v>34</v>
      </c>
      <c r="B34" s="220"/>
      <c r="C34" s="220"/>
      <c r="D34" s="127"/>
      <c r="E34" s="128"/>
      <c r="F34" s="128"/>
      <c r="G34" s="128"/>
      <c r="H34" s="129"/>
      <c r="I34" s="128"/>
      <c r="J34" s="67" t="s">
        <v>35</v>
      </c>
      <c r="K34" s="23"/>
    </row>
    <row r="35" spans="1:11" ht="18.75">
      <c r="A35" s="67" t="s">
        <v>36</v>
      </c>
      <c r="B35" s="67"/>
      <c r="C35" s="67"/>
      <c r="D35" s="127"/>
      <c r="E35" s="128"/>
      <c r="F35" s="128"/>
      <c r="G35" s="128"/>
      <c r="H35" s="129"/>
      <c r="I35" s="128"/>
      <c r="J35" s="204" t="s">
        <v>181</v>
      </c>
      <c r="K35" s="204"/>
    </row>
    <row r="36" spans="1:11" ht="18.75">
      <c r="A36" s="67" t="s">
        <v>37</v>
      </c>
      <c r="B36" s="67"/>
      <c r="C36" s="67"/>
      <c r="D36" s="127"/>
      <c r="E36" s="128"/>
      <c r="F36" s="128"/>
      <c r="G36" s="128"/>
      <c r="H36" s="129"/>
      <c r="I36" s="128"/>
      <c r="J36" s="204" t="s">
        <v>38</v>
      </c>
      <c r="K36" s="204"/>
    </row>
    <row r="37" spans="1:11" ht="18.75">
      <c r="A37" s="67" t="s">
        <v>39</v>
      </c>
      <c r="B37" s="23"/>
      <c r="C37" s="23"/>
      <c r="D37" s="127"/>
      <c r="E37" s="128"/>
      <c r="F37" s="128"/>
      <c r="G37" s="128"/>
      <c r="H37" s="129"/>
      <c r="I37" s="128"/>
      <c r="J37" s="118"/>
      <c r="K37" s="38"/>
    </row>
    <row r="38" spans="1:11" ht="8.25" customHeight="1">
      <c r="A38" s="23"/>
      <c r="B38" s="23"/>
      <c r="C38" s="23"/>
      <c r="D38" s="127"/>
      <c r="E38" s="128"/>
      <c r="F38" s="128"/>
      <c r="G38" s="128"/>
      <c r="H38" s="129"/>
      <c r="I38" s="128"/>
      <c r="J38" s="118"/>
      <c r="K38" s="23"/>
    </row>
    <row r="39" spans="1:11" ht="16.5" customHeight="1">
      <c r="A39" s="67" t="s">
        <v>41</v>
      </c>
      <c r="B39" s="23"/>
      <c r="C39" s="23"/>
      <c r="D39" s="127"/>
      <c r="E39" s="128"/>
      <c r="F39" s="128"/>
      <c r="G39" s="128"/>
      <c r="H39" s="129"/>
      <c r="I39" s="128"/>
      <c r="J39" s="204" t="s">
        <v>182</v>
      </c>
      <c r="K39" s="204"/>
    </row>
    <row r="40" spans="1:11" ht="7.5" customHeight="1">
      <c r="A40" s="364"/>
      <c r="B40" s="364"/>
      <c r="C40" s="364"/>
      <c r="D40" s="127"/>
      <c r="E40" s="128"/>
      <c r="F40" s="128"/>
      <c r="G40" s="128"/>
      <c r="H40" s="129"/>
      <c r="I40" s="128"/>
      <c r="J40" s="118"/>
      <c r="K40" s="118"/>
    </row>
    <row r="41" spans="1:11" ht="0.75" customHeight="1"/>
    <row r="42" spans="1:11" ht="18" customHeight="1">
      <c r="A42" s="67" t="s">
        <v>40</v>
      </c>
      <c r="B42" s="67"/>
      <c r="C42" s="118"/>
      <c r="D42" s="127"/>
      <c r="E42" s="128"/>
      <c r="F42" s="128"/>
      <c r="G42" s="128"/>
      <c r="H42" s="129"/>
      <c r="I42" s="128"/>
      <c r="J42" s="67" t="s">
        <v>40</v>
      </c>
      <c r="K42" s="67"/>
    </row>
  </sheetData>
  <customSheetViews>
    <customSheetView guid="{19774D5F-68EA-4399-BCA1-E2CE392B5002}" showPageBreaks="1" printArea="1" view="pageBreakPreview" topLeftCell="A10">
      <selection activeCell="N18" sqref="N18:O18"/>
      <colBreaks count="1" manualBreakCount="1">
        <brk id="16" max="37" man="1"/>
      </colBreaks>
      <pageMargins left="0.70866141732283472" right="0.70866141732283472" top="0.74803149606299213" bottom="0.74803149606299213" header="0.31496062992125984" footer="0.31496062992125984"/>
      <pageSetup scale="61" orientation="landscape" r:id="rId1"/>
    </customSheetView>
    <customSheetView guid="{31AE1515-CC7D-4C1F-9174-673DDAC973ED}" showPageBreaks="1" printArea="1" view="pageBreakPreview" topLeftCell="A10">
      <selection activeCell="N18" sqref="N18:O18"/>
      <colBreaks count="1" manualBreakCount="1">
        <brk id="16" max="37" man="1"/>
      </colBreaks>
      <pageMargins left="0.70866141732283472" right="0.70866141732283472" top="0.74803149606299213" bottom="0.74803149606299213" header="0.31496062992125984" footer="0.31496062992125984"/>
      <pageSetup scale="61" orientation="landscape" r:id="rId2"/>
    </customSheetView>
  </customSheetViews>
  <mergeCells count="6">
    <mergeCell ref="A40:C40"/>
    <mergeCell ref="A4:L4"/>
    <mergeCell ref="A5:L5"/>
    <mergeCell ref="A14:M14"/>
    <mergeCell ref="A8:I8"/>
    <mergeCell ref="A10:I10"/>
  </mergeCells>
  <pageMargins left="0.7" right="0.7" top="0.75" bottom="0.75" header="0.3" footer="0.3"/>
  <pageSetup paperSize="9" scale="71" fitToHeight="0" orientation="landscape" r:id="rId3"/>
  <colBreaks count="1" manualBreakCount="1">
    <brk id="12" max="37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70C0"/>
    <pageSetUpPr fitToPage="1"/>
  </sheetPr>
  <dimension ref="A1:P34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3" customWidth="1"/>
    <col min="2" max="2" width="9.28515625" style="3" customWidth="1"/>
    <col min="3" max="3" width="12.140625" style="3" customWidth="1"/>
    <col min="4" max="4" width="7.5703125" style="3" customWidth="1"/>
    <col min="5" max="5" width="44.140625" style="5" customWidth="1"/>
    <col min="6" max="6" width="6" style="3" customWidth="1"/>
    <col min="7" max="7" width="10.5703125" style="3" customWidth="1"/>
    <col min="8" max="8" width="13.7109375" style="3" customWidth="1"/>
    <col min="9" max="9" width="13.7109375" style="11" customWidth="1"/>
    <col min="10" max="11" width="13.7109375" style="3" customWidth="1"/>
    <col min="12" max="12" width="23.5703125" style="3" customWidth="1"/>
    <col min="13" max="16384" width="9.140625" style="3"/>
  </cols>
  <sheetData>
    <row r="1" spans="1:13" ht="14.2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52</v>
      </c>
      <c r="K1" s="25"/>
      <c r="L1" s="24"/>
      <c r="M1" s="24"/>
    </row>
    <row r="2" spans="1:13" ht="14.2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  <c r="M2" s="27"/>
    </row>
    <row r="3" spans="1:13" ht="12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25"/>
      <c r="L3" s="20"/>
      <c r="M3" s="20"/>
    </row>
    <row r="4" spans="1:13" ht="18.75">
      <c r="A4" s="365" t="s">
        <v>24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26"/>
    </row>
    <row r="5" spans="1:13" ht="18.75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26"/>
    </row>
    <row r="6" spans="1:13" ht="11.25" customHeight="1">
      <c r="B6" s="28"/>
      <c r="C6" s="28"/>
      <c r="D6" s="28"/>
      <c r="E6" s="28"/>
      <c r="F6" s="28"/>
      <c r="G6" s="28"/>
      <c r="H6" s="28"/>
      <c r="I6" s="28"/>
      <c r="J6" s="28"/>
      <c r="L6" s="20"/>
      <c r="M6" s="20"/>
    </row>
    <row r="7" spans="1:13" ht="15.75">
      <c r="A7" s="18" t="s">
        <v>177</v>
      </c>
      <c r="B7" s="115"/>
      <c r="C7" s="115"/>
      <c r="D7" s="115"/>
      <c r="E7" s="115"/>
      <c r="F7" s="115"/>
      <c r="G7" s="115"/>
      <c r="H7" s="115"/>
      <c r="I7" s="116"/>
      <c r="J7" s="20"/>
      <c r="K7" s="20"/>
      <c r="L7" s="20"/>
      <c r="M7" s="20"/>
    </row>
    <row r="8" spans="1:13" ht="15.75">
      <c r="A8" s="367" t="s">
        <v>178</v>
      </c>
      <c r="B8" s="367"/>
      <c r="C8" s="367"/>
      <c r="D8" s="367"/>
      <c r="E8" s="367"/>
      <c r="F8" s="367"/>
      <c r="G8" s="367"/>
      <c r="H8" s="367"/>
      <c r="I8" s="367"/>
      <c r="J8" s="20"/>
      <c r="K8" s="20"/>
      <c r="L8" s="20"/>
      <c r="M8" s="20"/>
    </row>
    <row r="9" spans="1:13" ht="15.75">
      <c r="A9" s="18" t="s">
        <v>179</v>
      </c>
      <c r="B9" s="18"/>
      <c r="C9" s="18"/>
      <c r="D9" s="18"/>
      <c r="E9" s="18"/>
      <c r="F9" s="18"/>
      <c r="G9" s="18"/>
      <c r="H9" s="18"/>
      <c r="I9" s="116"/>
      <c r="J9" s="20"/>
      <c r="K9" s="20"/>
      <c r="L9" s="20"/>
      <c r="M9" s="20"/>
    </row>
    <row r="10" spans="1:13" ht="15.75">
      <c r="A10" s="367" t="s">
        <v>180</v>
      </c>
      <c r="B10" s="367"/>
      <c r="C10" s="367"/>
      <c r="D10" s="367"/>
      <c r="E10" s="367"/>
      <c r="F10" s="367"/>
      <c r="G10" s="367"/>
      <c r="H10" s="367"/>
      <c r="I10" s="367"/>
      <c r="J10" s="20"/>
      <c r="K10" s="20"/>
      <c r="L10" s="20"/>
      <c r="M10" s="20"/>
    </row>
    <row r="11" spans="1:13" ht="12" customHeight="1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29"/>
      <c r="L11" s="20"/>
      <c r="M11" s="20"/>
    </row>
    <row r="12" spans="1:13" ht="15.75">
      <c r="A12" s="7" t="s">
        <v>30</v>
      </c>
      <c r="B12" s="88"/>
      <c r="C12" s="88"/>
      <c r="D12" s="88"/>
      <c r="E12" s="88"/>
      <c r="F12" s="88"/>
      <c r="G12" s="88"/>
      <c r="H12" s="88"/>
      <c r="I12" s="88"/>
      <c r="J12" s="88"/>
      <c r="K12" s="29"/>
      <c r="L12" s="20"/>
      <c r="M12" s="20"/>
    </row>
    <row r="13" spans="1:13" ht="15.75">
      <c r="A13" s="7" t="s">
        <v>31</v>
      </c>
      <c r="B13" s="88"/>
      <c r="C13" s="88"/>
      <c r="D13" s="88"/>
      <c r="E13" s="88"/>
      <c r="F13" s="88"/>
      <c r="G13" s="88"/>
      <c r="H13" s="88"/>
      <c r="I13" s="88"/>
      <c r="J13" s="88"/>
      <c r="K13" s="30"/>
      <c r="L13" s="7"/>
      <c r="M13" s="7"/>
    </row>
    <row r="14" spans="1:13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  <c r="M14" s="366"/>
    </row>
    <row r="15" spans="1:13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  <c r="M15" s="31"/>
    </row>
    <row r="16" spans="1:13" ht="8.25" customHeight="1">
      <c r="A16" s="16"/>
      <c r="B16" s="16"/>
      <c r="C16" s="16"/>
      <c r="D16" s="16"/>
      <c r="E16" s="17"/>
      <c r="F16" s="16"/>
      <c r="G16" s="18"/>
      <c r="H16" s="21"/>
      <c r="I16" s="19"/>
      <c r="J16" s="21"/>
      <c r="K16" s="16"/>
      <c r="L16" s="16"/>
    </row>
    <row r="17" spans="1:16" ht="7.5" customHeight="1">
      <c r="A17" s="7"/>
      <c r="B17" s="7"/>
      <c r="C17" s="7"/>
      <c r="D17" s="7"/>
      <c r="E17" s="88"/>
      <c r="F17" s="7"/>
      <c r="G17" s="7"/>
      <c r="H17" s="8"/>
      <c r="I17" s="13"/>
      <c r="J17" s="9"/>
      <c r="K17" s="9"/>
      <c r="L17" s="7"/>
    </row>
    <row r="18" spans="1:16" ht="63">
      <c r="A18" s="10" t="s">
        <v>0</v>
      </c>
      <c r="B18" s="14" t="s">
        <v>9</v>
      </c>
      <c r="C18" s="14" t="s">
        <v>10</v>
      </c>
      <c r="D18" s="14" t="s">
        <v>11</v>
      </c>
      <c r="E18" s="14" t="s">
        <v>1</v>
      </c>
      <c r="F18" s="14" t="s">
        <v>12</v>
      </c>
      <c r="G18" s="14" t="s">
        <v>2</v>
      </c>
      <c r="H18" s="2" t="s">
        <v>7</v>
      </c>
      <c r="I18" s="2" t="s">
        <v>186</v>
      </c>
      <c r="J18" s="2" t="s">
        <v>696</v>
      </c>
      <c r="K18" s="2" t="s">
        <v>185</v>
      </c>
      <c r="L18" s="10" t="s">
        <v>3</v>
      </c>
    </row>
    <row r="19" spans="1:16" ht="15.75">
      <c r="A19" s="10">
        <v>1</v>
      </c>
      <c r="B19" s="10">
        <v>2</v>
      </c>
      <c r="C19" s="10">
        <v>3</v>
      </c>
      <c r="D19" s="10">
        <v>4</v>
      </c>
      <c r="E19" s="10">
        <v>5</v>
      </c>
      <c r="F19" s="10">
        <v>6</v>
      </c>
      <c r="G19" s="10">
        <v>7</v>
      </c>
      <c r="H19" s="10">
        <v>8</v>
      </c>
      <c r="I19" s="10">
        <v>9</v>
      </c>
      <c r="J19" s="10">
        <v>10</v>
      </c>
      <c r="K19" s="10">
        <v>11</v>
      </c>
      <c r="L19" s="10">
        <v>12</v>
      </c>
    </row>
    <row r="20" spans="1:16" s="6" customFormat="1" ht="30" customHeight="1">
      <c r="A20" s="1">
        <v>1</v>
      </c>
      <c r="B20" s="221" t="s">
        <v>3406</v>
      </c>
      <c r="C20" s="221">
        <v>10001390</v>
      </c>
      <c r="D20" s="222" t="s">
        <v>59</v>
      </c>
      <c r="E20" s="223" t="s">
        <v>3408</v>
      </c>
      <c r="F20" s="221" t="s">
        <v>210</v>
      </c>
      <c r="G20" s="266">
        <v>3.85</v>
      </c>
      <c r="H20" s="239">
        <v>38080</v>
      </c>
      <c r="I20" s="238">
        <v>146608</v>
      </c>
      <c r="J20" s="238">
        <f>ROUND(I20*0.2,2)</f>
        <v>29321.599999999999</v>
      </c>
      <c r="K20" s="238">
        <f>ROUND(I20*1.2,2)</f>
        <v>175929.60000000001</v>
      </c>
      <c r="L20" s="227" t="s">
        <v>8</v>
      </c>
      <c r="M20" s="77"/>
      <c r="N20" s="77"/>
      <c r="O20" s="77"/>
      <c r="P20" s="77"/>
    </row>
    <row r="21" spans="1:16" s="6" customFormat="1" ht="30" customHeight="1">
      <c r="A21" s="1">
        <v>2</v>
      </c>
      <c r="B21" s="228" t="s">
        <v>3407</v>
      </c>
      <c r="C21" s="228">
        <v>10001488</v>
      </c>
      <c r="D21" s="228" t="s">
        <v>59</v>
      </c>
      <c r="E21" s="229" t="s">
        <v>3409</v>
      </c>
      <c r="F21" s="228" t="s">
        <v>210</v>
      </c>
      <c r="G21" s="265">
        <v>5.1749999999999998</v>
      </c>
      <c r="H21" s="239">
        <v>38579</v>
      </c>
      <c r="I21" s="238">
        <v>199646.33</v>
      </c>
      <c r="J21" s="238">
        <f>ROUND(I21*0.2,2)</f>
        <v>39929.269999999997</v>
      </c>
      <c r="K21" s="238">
        <f>ROUND(I21*1.2,2)</f>
        <v>239575.6</v>
      </c>
      <c r="L21" s="227" t="s">
        <v>8</v>
      </c>
    </row>
    <row r="22" spans="1:16" s="6" customFormat="1" ht="30" customHeight="1">
      <c r="A22" s="1">
        <v>3</v>
      </c>
      <c r="B22" s="228" t="s">
        <v>3410</v>
      </c>
      <c r="C22" s="228">
        <v>10003422</v>
      </c>
      <c r="D22" s="228" t="s">
        <v>59</v>
      </c>
      <c r="E22" s="229" t="s">
        <v>3412</v>
      </c>
      <c r="F22" s="228" t="s">
        <v>210</v>
      </c>
      <c r="G22" s="265">
        <v>10.393000000000001</v>
      </c>
      <c r="H22" s="239">
        <v>121734</v>
      </c>
      <c r="I22" s="238">
        <v>1265181.46</v>
      </c>
      <c r="J22" s="238">
        <f>ROUND(I22*0.2,2)</f>
        <v>253036.29</v>
      </c>
      <c r="K22" s="238">
        <f>ROUND(I22*1.2,2)</f>
        <v>1518217.75</v>
      </c>
      <c r="L22" s="227" t="s">
        <v>8</v>
      </c>
      <c r="M22" s="77"/>
      <c r="N22" s="77"/>
      <c r="O22" s="77"/>
      <c r="P22" s="77"/>
    </row>
    <row r="23" spans="1:16" s="6" customFormat="1" ht="30" customHeight="1">
      <c r="A23" s="1">
        <v>4</v>
      </c>
      <c r="B23" s="228" t="s">
        <v>3411</v>
      </c>
      <c r="C23" s="228">
        <v>10003441</v>
      </c>
      <c r="D23" s="228" t="s">
        <v>59</v>
      </c>
      <c r="E23" s="229" t="s">
        <v>3413</v>
      </c>
      <c r="F23" s="228" t="s">
        <v>210</v>
      </c>
      <c r="G23" s="265">
        <v>34.156999999999996</v>
      </c>
      <c r="H23" s="239">
        <v>154552</v>
      </c>
      <c r="I23" s="238">
        <v>5279032.66</v>
      </c>
      <c r="J23" s="238">
        <f>ROUND(I23*0.2,2)</f>
        <v>1055806.53</v>
      </c>
      <c r="K23" s="238">
        <f>ROUND(I23*1.2,2)</f>
        <v>6334839.1900000004</v>
      </c>
      <c r="L23" s="227" t="s">
        <v>8</v>
      </c>
    </row>
    <row r="24" spans="1:16" ht="15.75">
      <c r="A24" s="104"/>
      <c r="B24" s="104"/>
      <c r="C24" s="104"/>
      <c r="D24" s="104"/>
      <c r="E24" s="106"/>
      <c r="F24" s="104"/>
      <c r="G24" s="104"/>
      <c r="H24" s="104"/>
      <c r="I24" s="107">
        <f>SUM(I20:I23)</f>
        <v>6890468.4500000002</v>
      </c>
      <c r="J24" s="107">
        <f>SUM(J20:J23)</f>
        <v>1378093.69</v>
      </c>
      <c r="K24" s="107">
        <f>SUM(K20:K23)</f>
        <v>8268562.1400000006</v>
      </c>
      <c r="L24" s="104"/>
    </row>
    <row r="26" spans="1:16" ht="18.75">
      <c r="A26" s="67" t="s">
        <v>34</v>
      </c>
      <c r="B26" s="220"/>
      <c r="C26" s="220"/>
      <c r="D26" s="127"/>
      <c r="E26" s="128"/>
      <c r="F26" s="128"/>
      <c r="G26" s="128"/>
      <c r="H26" s="129"/>
      <c r="I26" s="128"/>
      <c r="J26" s="67" t="s">
        <v>35</v>
      </c>
      <c r="K26" s="23"/>
    </row>
    <row r="27" spans="1:16" ht="18.75">
      <c r="A27" s="67" t="s">
        <v>36</v>
      </c>
      <c r="B27" s="67"/>
      <c r="C27" s="67"/>
      <c r="D27" s="127"/>
      <c r="E27" s="128"/>
      <c r="F27" s="128"/>
      <c r="G27" s="128"/>
      <c r="H27" s="129"/>
      <c r="I27" s="128"/>
      <c r="J27" s="204" t="s">
        <v>181</v>
      </c>
      <c r="K27" s="204"/>
    </row>
    <row r="28" spans="1:16" ht="18.75">
      <c r="A28" s="67" t="s">
        <v>37</v>
      </c>
      <c r="B28" s="67"/>
      <c r="C28" s="67"/>
      <c r="D28" s="127"/>
      <c r="E28" s="128"/>
      <c r="F28" s="128"/>
      <c r="G28" s="128"/>
      <c r="H28" s="129"/>
      <c r="I28" s="128"/>
      <c r="J28" s="204" t="s">
        <v>38</v>
      </c>
      <c r="K28" s="204"/>
    </row>
    <row r="29" spans="1:16" ht="18.75">
      <c r="A29" s="67" t="s">
        <v>39</v>
      </c>
      <c r="B29" s="23"/>
      <c r="C29" s="23"/>
      <c r="D29" s="127"/>
      <c r="E29" s="128"/>
      <c r="F29" s="128"/>
      <c r="G29" s="128"/>
      <c r="H29" s="129"/>
      <c r="I29" s="128"/>
      <c r="J29" s="118"/>
      <c r="K29" s="38"/>
    </row>
    <row r="30" spans="1:16" ht="18.75">
      <c r="A30" s="23"/>
      <c r="B30" s="23"/>
      <c r="C30" s="23"/>
      <c r="D30" s="127"/>
      <c r="E30" s="128"/>
      <c r="F30" s="128"/>
      <c r="G30" s="128"/>
      <c r="H30" s="129"/>
      <c r="I30" s="128"/>
      <c r="J30" s="118"/>
      <c r="K30" s="23"/>
    </row>
    <row r="31" spans="1:16" ht="18.75">
      <c r="A31" s="67" t="s">
        <v>41</v>
      </c>
      <c r="B31" s="23"/>
      <c r="C31" s="23"/>
      <c r="D31" s="127"/>
      <c r="E31" s="128"/>
      <c r="F31" s="128"/>
      <c r="G31" s="128"/>
      <c r="H31" s="129"/>
      <c r="I31" s="128"/>
      <c r="J31" s="204" t="s">
        <v>182</v>
      </c>
      <c r="K31" s="204"/>
    </row>
    <row r="32" spans="1:16" ht="18.75">
      <c r="A32" s="364"/>
      <c r="B32" s="364"/>
      <c r="C32" s="364"/>
      <c r="D32" s="127"/>
      <c r="E32" s="128"/>
      <c r="F32" s="128"/>
      <c r="G32" s="128"/>
      <c r="H32" s="129"/>
      <c r="I32" s="128"/>
      <c r="J32" s="118"/>
      <c r="K32" s="118"/>
    </row>
    <row r="33" spans="1:12" ht="18.75">
      <c r="A33" s="67" t="s">
        <v>40</v>
      </c>
      <c r="B33" s="67"/>
      <c r="C33" s="118"/>
      <c r="D33" s="127"/>
      <c r="E33" s="128"/>
      <c r="F33" s="128"/>
      <c r="G33" s="128"/>
      <c r="H33" s="129"/>
      <c r="I33" s="128"/>
      <c r="J33" s="67" t="s">
        <v>40</v>
      </c>
      <c r="K33" s="67"/>
    </row>
    <row r="34" spans="1:12" ht="18.75">
      <c r="A34" s="128"/>
      <c r="B34" s="128"/>
      <c r="C34" s="128"/>
      <c r="D34" s="127"/>
      <c r="E34" s="128"/>
      <c r="F34" s="128"/>
      <c r="G34" s="128"/>
      <c r="H34" s="129"/>
      <c r="I34" s="128"/>
      <c r="J34" s="128"/>
      <c r="K34" s="128"/>
      <c r="L34" s="128"/>
    </row>
  </sheetData>
  <customSheetViews>
    <customSheetView guid="{19774D5F-68EA-4399-BCA1-E2CE392B5002}" showPageBreaks="1" printArea="1" view="pageBreakPreview">
      <selection activeCell="P25" sqref="A1:Q25"/>
      <colBreaks count="1" manualBreakCount="1">
        <brk id="16" max="33" man="1"/>
      </colBreaks>
      <pageMargins left="0.70866141732283472" right="0.70866141732283472" top="0.74803149606299213" bottom="0.74803149606299213" header="0.31496062992125984" footer="0.31496062992125984"/>
      <pageSetup scale="61" orientation="landscape" r:id="rId1"/>
    </customSheetView>
    <customSheetView guid="{31AE1515-CC7D-4C1F-9174-673DDAC973ED}" showPageBreaks="1" printArea="1" view="pageBreakPreview">
      <selection activeCell="P25" sqref="A1:Q25"/>
      <colBreaks count="1" manualBreakCount="1">
        <brk id="16" max="33" man="1"/>
      </colBreaks>
      <pageMargins left="0.70866141732283472" right="0.70866141732283472" top="0.74803149606299213" bottom="0.74803149606299213" header="0.31496062992125984" footer="0.31496062992125984"/>
      <pageSetup scale="61" orientation="landscape" r:id="rId2"/>
    </customSheetView>
  </customSheetViews>
  <mergeCells count="6">
    <mergeCell ref="A32:C32"/>
    <mergeCell ref="A4:L4"/>
    <mergeCell ref="A5:L5"/>
    <mergeCell ref="A14:M14"/>
    <mergeCell ref="A8:I8"/>
    <mergeCell ref="A10:I10"/>
  </mergeCells>
  <pageMargins left="0.7" right="0.7" top="0.75" bottom="0.75" header="0.3" footer="0.3"/>
  <pageSetup paperSize="9" scale="71" fitToHeight="0" orientation="landscape" r:id="rId3"/>
  <colBreaks count="1" manualBreakCount="1">
    <brk id="12" max="33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70C0"/>
    <pageSetUpPr fitToPage="1"/>
  </sheetPr>
  <dimension ref="A1:P87"/>
  <sheetViews>
    <sheetView view="pageBreakPreview" topLeftCell="A61" zoomScaleNormal="100" zoomScaleSheetLayoutView="100" workbookViewId="0">
      <selection activeCell="E72" sqref="E72"/>
    </sheetView>
  </sheetViews>
  <sheetFormatPr defaultRowHeight="15"/>
  <cols>
    <col min="1" max="1" width="5.140625" style="3" customWidth="1"/>
    <col min="2" max="2" width="9.85546875" style="3" customWidth="1"/>
    <col min="3" max="3" width="12.140625" style="3" customWidth="1"/>
    <col min="4" max="4" width="7.5703125" style="3" customWidth="1"/>
    <col min="5" max="5" width="40.28515625" style="5" customWidth="1"/>
    <col min="6" max="6" width="6.85546875" style="3" customWidth="1"/>
    <col min="7" max="7" width="8.5703125" style="3" customWidth="1"/>
    <col min="8" max="8" width="13.85546875" style="3" customWidth="1"/>
    <col min="9" max="9" width="13.85546875" style="11" customWidth="1"/>
    <col min="10" max="11" width="13.85546875" style="3" customWidth="1"/>
    <col min="12" max="12" width="20.28515625" style="3" customWidth="1"/>
    <col min="13" max="16384" width="9.140625" style="3"/>
  </cols>
  <sheetData>
    <row r="1" spans="1:13" ht="1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53</v>
      </c>
      <c r="K1" s="25"/>
      <c r="L1" s="24"/>
      <c r="M1" s="24"/>
    </row>
    <row r="2" spans="1:13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  <c r="M2" s="27"/>
    </row>
    <row r="3" spans="1:13" ht="11.2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25"/>
      <c r="L3" s="20"/>
      <c r="M3" s="20"/>
    </row>
    <row r="4" spans="1:13" ht="18.75">
      <c r="A4" s="365" t="s">
        <v>25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26"/>
    </row>
    <row r="5" spans="1:13" ht="18.75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26"/>
    </row>
    <row r="6" spans="1:13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  <c r="M6" s="20"/>
    </row>
    <row r="7" spans="1:13" ht="15.75">
      <c r="A7" s="18" t="s">
        <v>177</v>
      </c>
      <c r="B7" s="115"/>
      <c r="C7" s="115"/>
      <c r="D7" s="115"/>
      <c r="E7" s="115"/>
      <c r="F7" s="115"/>
      <c r="G7" s="115"/>
      <c r="H7" s="115"/>
      <c r="I7" s="116"/>
      <c r="J7" s="20"/>
      <c r="K7" s="20"/>
      <c r="L7" s="20"/>
      <c r="M7" s="20"/>
    </row>
    <row r="8" spans="1:13" ht="15.75">
      <c r="A8" s="367" t="s">
        <v>178</v>
      </c>
      <c r="B8" s="367"/>
      <c r="C8" s="367"/>
      <c r="D8" s="367"/>
      <c r="E8" s="367"/>
      <c r="F8" s="367"/>
      <c r="G8" s="367"/>
      <c r="H8" s="367"/>
      <c r="I8" s="367"/>
      <c r="J8" s="20"/>
      <c r="K8" s="20"/>
      <c r="L8" s="20"/>
      <c r="M8" s="20"/>
    </row>
    <row r="9" spans="1:13" ht="15.75">
      <c r="A9" s="18" t="s">
        <v>179</v>
      </c>
      <c r="B9" s="18"/>
      <c r="C9" s="18"/>
      <c r="D9" s="18"/>
      <c r="E9" s="18"/>
      <c r="F9" s="18"/>
      <c r="G9" s="18"/>
      <c r="H9" s="18"/>
      <c r="I9" s="116"/>
      <c r="J9" s="20"/>
      <c r="K9" s="20"/>
      <c r="L9" s="20"/>
      <c r="M9" s="20"/>
    </row>
    <row r="10" spans="1:13" ht="15.75">
      <c r="A10" s="367" t="s">
        <v>180</v>
      </c>
      <c r="B10" s="367"/>
      <c r="C10" s="367"/>
      <c r="D10" s="367"/>
      <c r="E10" s="367"/>
      <c r="F10" s="367"/>
      <c r="G10" s="367"/>
      <c r="H10" s="367"/>
      <c r="I10" s="367"/>
      <c r="J10" s="20"/>
      <c r="K10" s="20"/>
      <c r="L10" s="20"/>
      <c r="M10" s="20"/>
    </row>
    <row r="11" spans="1:13" ht="11.25" customHeight="1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29"/>
      <c r="L11" s="20"/>
      <c r="M11" s="20"/>
    </row>
    <row r="12" spans="1:13" ht="15.75">
      <c r="A12" s="7" t="s">
        <v>30</v>
      </c>
      <c r="B12" s="88"/>
      <c r="C12" s="88"/>
      <c r="D12" s="88"/>
      <c r="E12" s="88"/>
      <c r="F12" s="88"/>
      <c r="G12" s="88"/>
      <c r="H12" s="88"/>
      <c r="I12" s="88"/>
      <c r="J12" s="88"/>
      <c r="K12" s="29"/>
      <c r="L12" s="20"/>
      <c r="M12" s="20"/>
    </row>
    <row r="13" spans="1:13" ht="15.75">
      <c r="A13" s="7" t="s">
        <v>31</v>
      </c>
      <c r="B13" s="88"/>
      <c r="C13" s="88"/>
      <c r="D13" s="88"/>
      <c r="E13" s="88"/>
      <c r="F13" s="88"/>
      <c r="G13" s="88"/>
      <c r="H13" s="88"/>
      <c r="I13" s="88"/>
      <c r="J13" s="88"/>
      <c r="K13" s="30"/>
      <c r="L13" s="7"/>
      <c r="M13" s="7"/>
    </row>
    <row r="14" spans="1:13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  <c r="M14" s="366"/>
    </row>
    <row r="15" spans="1:13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  <c r="M15" s="31"/>
    </row>
    <row r="16" spans="1:13" ht="8.25" customHeight="1">
      <c r="A16" s="16"/>
      <c r="B16" s="16"/>
      <c r="C16" s="16"/>
      <c r="D16" s="16"/>
      <c r="E16" s="17"/>
      <c r="F16" s="16"/>
      <c r="G16" s="18"/>
      <c r="H16" s="21"/>
      <c r="I16" s="19"/>
      <c r="J16" s="21"/>
      <c r="K16" s="16"/>
      <c r="L16" s="16"/>
    </row>
    <row r="17" spans="1:16" ht="7.5" customHeight="1">
      <c r="A17" s="7"/>
      <c r="B17" s="7"/>
      <c r="C17" s="7"/>
      <c r="D17" s="7"/>
      <c r="E17" s="88"/>
      <c r="F17" s="7"/>
      <c r="G17" s="7"/>
      <c r="H17" s="8"/>
      <c r="I17" s="13"/>
      <c r="J17" s="9"/>
      <c r="K17" s="9"/>
      <c r="L17" s="7"/>
    </row>
    <row r="18" spans="1:16" ht="63">
      <c r="A18" s="10" t="s">
        <v>0</v>
      </c>
      <c r="B18" s="14" t="s">
        <v>9</v>
      </c>
      <c r="C18" s="14" t="s">
        <v>10</v>
      </c>
      <c r="D18" s="14" t="s">
        <v>11</v>
      </c>
      <c r="E18" s="14" t="s">
        <v>1</v>
      </c>
      <c r="F18" s="14" t="s">
        <v>12</v>
      </c>
      <c r="G18" s="14" t="s">
        <v>2</v>
      </c>
      <c r="H18" s="2" t="s">
        <v>7</v>
      </c>
      <c r="I18" s="2" t="s">
        <v>186</v>
      </c>
      <c r="J18" s="2" t="s">
        <v>696</v>
      </c>
      <c r="K18" s="2" t="s">
        <v>185</v>
      </c>
      <c r="L18" s="10" t="s">
        <v>3</v>
      </c>
    </row>
    <row r="19" spans="1:16" ht="15.75">
      <c r="A19" s="10">
        <v>1</v>
      </c>
      <c r="B19" s="10">
        <v>2</v>
      </c>
      <c r="C19" s="10">
        <v>3</v>
      </c>
      <c r="D19" s="10">
        <v>4</v>
      </c>
      <c r="E19" s="10">
        <v>5</v>
      </c>
      <c r="F19" s="10">
        <v>6</v>
      </c>
      <c r="G19" s="10">
        <v>7</v>
      </c>
      <c r="H19" s="10">
        <v>8</v>
      </c>
      <c r="I19" s="10">
        <v>9</v>
      </c>
      <c r="J19" s="10">
        <v>10</v>
      </c>
      <c r="K19" s="10">
        <v>11</v>
      </c>
      <c r="L19" s="10">
        <v>12</v>
      </c>
    </row>
    <row r="20" spans="1:16" s="6" customFormat="1" ht="30" customHeight="1">
      <c r="A20" s="1">
        <v>1</v>
      </c>
      <c r="B20" s="221" t="s">
        <v>3415</v>
      </c>
      <c r="C20" s="221">
        <v>10014132</v>
      </c>
      <c r="D20" s="222" t="s">
        <v>853</v>
      </c>
      <c r="E20" s="223" t="s">
        <v>3419</v>
      </c>
      <c r="F20" s="221" t="s">
        <v>57</v>
      </c>
      <c r="G20" s="271">
        <v>2</v>
      </c>
      <c r="H20" s="239">
        <v>20071</v>
      </c>
      <c r="I20" s="238">
        <v>40142</v>
      </c>
      <c r="J20" s="238">
        <f t="shared" ref="J20:J51" si="0">ROUND(I20*0.2,2)</f>
        <v>8028.4</v>
      </c>
      <c r="K20" s="238">
        <f t="shared" ref="K20:K51" si="1">ROUND(I20*1.2,2)</f>
        <v>48170.400000000001</v>
      </c>
      <c r="L20" s="227" t="s">
        <v>8</v>
      </c>
      <c r="M20" s="77"/>
      <c r="N20" s="77"/>
      <c r="O20" s="77"/>
      <c r="P20" s="77"/>
    </row>
    <row r="21" spans="1:16" s="6" customFormat="1" ht="30" customHeight="1">
      <c r="A21" s="1">
        <v>2</v>
      </c>
      <c r="B21" s="228" t="s">
        <v>3416</v>
      </c>
      <c r="C21" s="228">
        <v>10014149</v>
      </c>
      <c r="D21" s="228" t="s">
        <v>853</v>
      </c>
      <c r="E21" s="229" t="s">
        <v>3420</v>
      </c>
      <c r="F21" s="228" t="s">
        <v>57</v>
      </c>
      <c r="G21" s="272">
        <v>2</v>
      </c>
      <c r="H21" s="239">
        <v>16332</v>
      </c>
      <c r="I21" s="238">
        <v>32664</v>
      </c>
      <c r="J21" s="238">
        <f t="shared" si="0"/>
        <v>6532.8</v>
      </c>
      <c r="K21" s="238">
        <f t="shared" si="1"/>
        <v>39196.800000000003</v>
      </c>
      <c r="L21" s="227" t="s">
        <v>8</v>
      </c>
    </row>
    <row r="22" spans="1:16" s="6" customFormat="1" ht="30" customHeight="1">
      <c r="A22" s="1">
        <v>3</v>
      </c>
      <c r="B22" s="228" t="s">
        <v>3417</v>
      </c>
      <c r="C22" s="228">
        <v>10014178</v>
      </c>
      <c r="D22" s="228" t="s">
        <v>853</v>
      </c>
      <c r="E22" s="229" t="s">
        <v>3421</v>
      </c>
      <c r="F22" s="228" t="s">
        <v>57</v>
      </c>
      <c r="G22" s="272">
        <v>1</v>
      </c>
      <c r="H22" s="239">
        <v>11707</v>
      </c>
      <c r="I22" s="238">
        <v>11707</v>
      </c>
      <c r="J22" s="238">
        <f t="shared" si="0"/>
        <v>2341.4</v>
      </c>
      <c r="K22" s="238">
        <f t="shared" si="1"/>
        <v>14048.4</v>
      </c>
      <c r="L22" s="227" t="s">
        <v>8</v>
      </c>
      <c r="M22" s="77"/>
      <c r="N22" s="77"/>
      <c r="O22" s="77"/>
      <c r="P22" s="77"/>
    </row>
    <row r="23" spans="1:16" s="6" customFormat="1" ht="30" customHeight="1">
      <c r="A23" s="1">
        <v>4</v>
      </c>
      <c r="B23" s="228" t="s">
        <v>3418</v>
      </c>
      <c r="C23" s="228">
        <v>10014195</v>
      </c>
      <c r="D23" s="228" t="s">
        <v>853</v>
      </c>
      <c r="E23" s="229" t="s">
        <v>3422</v>
      </c>
      <c r="F23" s="228" t="s">
        <v>57</v>
      </c>
      <c r="G23" s="272">
        <v>1</v>
      </c>
      <c r="H23" s="239">
        <v>19439</v>
      </c>
      <c r="I23" s="238">
        <v>19439</v>
      </c>
      <c r="J23" s="238">
        <f t="shared" si="0"/>
        <v>3887.8</v>
      </c>
      <c r="K23" s="238">
        <f t="shared" si="1"/>
        <v>23326.799999999999</v>
      </c>
      <c r="L23" s="227" t="s">
        <v>8</v>
      </c>
    </row>
    <row r="24" spans="1:16" s="6" customFormat="1" ht="30" customHeight="1">
      <c r="A24" s="1">
        <v>5</v>
      </c>
      <c r="B24" s="228" t="s">
        <v>3423</v>
      </c>
      <c r="C24" s="228">
        <v>10015885</v>
      </c>
      <c r="D24" s="228" t="s">
        <v>853</v>
      </c>
      <c r="E24" s="229" t="s">
        <v>3429</v>
      </c>
      <c r="F24" s="228" t="s">
        <v>57</v>
      </c>
      <c r="G24" s="272">
        <v>2</v>
      </c>
      <c r="H24" s="239">
        <v>22600</v>
      </c>
      <c r="I24" s="238">
        <v>45200</v>
      </c>
      <c r="J24" s="238">
        <f t="shared" si="0"/>
        <v>9040</v>
      </c>
      <c r="K24" s="238">
        <f t="shared" si="1"/>
        <v>54240</v>
      </c>
      <c r="L24" s="227" t="s">
        <v>8</v>
      </c>
      <c r="M24" s="77"/>
      <c r="N24" s="77"/>
      <c r="O24" s="77"/>
      <c r="P24" s="77"/>
    </row>
    <row r="25" spans="1:16" s="6" customFormat="1" ht="30" customHeight="1">
      <c r="A25" s="1">
        <v>6</v>
      </c>
      <c r="B25" s="228" t="s">
        <v>3424</v>
      </c>
      <c r="C25" s="228">
        <v>10015892</v>
      </c>
      <c r="D25" s="228" t="s">
        <v>853</v>
      </c>
      <c r="E25" s="229" t="s">
        <v>3430</v>
      </c>
      <c r="F25" s="228" t="s">
        <v>57</v>
      </c>
      <c r="G25" s="272">
        <v>2</v>
      </c>
      <c r="H25" s="239">
        <v>10968</v>
      </c>
      <c r="I25" s="238">
        <v>21936</v>
      </c>
      <c r="J25" s="238">
        <f t="shared" si="0"/>
        <v>4387.2</v>
      </c>
      <c r="K25" s="238">
        <f t="shared" si="1"/>
        <v>26323.200000000001</v>
      </c>
      <c r="L25" s="227" t="s">
        <v>8</v>
      </c>
    </row>
    <row r="26" spans="1:16" s="6" customFormat="1" ht="30" customHeight="1">
      <c r="A26" s="1">
        <v>7</v>
      </c>
      <c r="B26" s="228" t="s">
        <v>3425</v>
      </c>
      <c r="C26" s="228">
        <v>10015917</v>
      </c>
      <c r="D26" s="228" t="s">
        <v>853</v>
      </c>
      <c r="E26" s="229" t="s">
        <v>3431</v>
      </c>
      <c r="F26" s="228" t="s">
        <v>57</v>
      </c>
      <c r="G26" s="272">
        <v>1</v>
      </c>
      <c r="H26" s="239">
        <v>2238</v>
      </c>
      <c r="I26" s="238">
        <v>2238</v>
      </c>
      <c r="J26" s="238">
        <f t="shared" si="0"/>
        <v>447.6</v>
      </c>
      <c r="K26" s="238">
        <f t="shared" si="1"/>
        <v>2685.6</v>
      </c>
      <c r="L26" s="227" t="s">
        <v>8</v>
      </c>
      <c r="M26" s="77"/>
      <c r="N26" s="77"/>
      <c r="O26" s="77"/>
      <c r="P26" s="77"/>
    </row>
    <row r="27" spans="1:16" s="6" customFormat="1" ht="30" customHeight="1">
      <c r="A27" s="1">
        <v>8</v>
      </c>
      <c r="B27" s="228" t="s">
        <v>3426</v>
      </c>
      <c r="C27" s="228">
        <v>10016005</v>
      </c>
      <c r="D27" s="228" t="s">
        <v>853</v>
      </c>
      <c r="E27" s="229" t="s">
        <v>3432</v>
      </c>
      <c r="F27" s="228" t="s">
        <v>57</v>
      </c>
      <c r="G27" s="272">
        <v>1</v>
      </c>
      <c r="H27" s="239">
        <v>7401</v>
      </c>
      <c r="I27" s="238">
        <v>7401</v>
      </c>
      <c r="J27" s="238">
        <f t="shared" si="0"/>
        <v>1480.2</v>
      </c>
      <c r="K27" s="238">
        <f t="shared" si="1"/>
        <v>8881.2000000000007</v>
      </c>
      <c r="L27" s="227" t="s">
        <v>8</v>
      </c>
    </row>
    <row r="28" spans="1:16" s="6" customFormat="1" ht="30" customHeight="1">
      <c r="A28" s="1">
        <v>9</v>
      </c>
      <c r="B28" s="228" t="s">
        <v>3427</v>
      </c>
      <c r="C28" s="228">
        <v>10016040</v>
      </c>
      <c r="D28" s="228" t="s">
        <v>853</v>
      </c>
      <c r="E28" s="229" t="s">
        <v>3433</v>
      </c>
      <c r="F28" s="228" t="s">
        <v>57</v>
      </c>
      <c r="G28" s="272">
        <v>7</v>
      </c>
      <c r="H28" s="239">
        <v>16641</v>
      </c>
      <c r="I28" s="238">
        <v>116487</v>
      </c>
      <c r="J28" s="238">
        <f t="shared" si="0"/>
        <v>23297.4</v>
      </c>
      <c r="K28" s="238">
        <f t="shared" si="1"/>
        <v>139784.4</v>
      </c>
      <c r="L28" s="227" t="s">
        <v>8</v>
      </c>
    </row>
    <row r="29" spans="1:16" s="6" customFormat="1" ht="30" customHeight="1">
      <c r="A29" s="1">
        <v>10</v>
      </c>
      <c r="B29" s="228" t="s">
        <v>3428</v>
      </c>
      <c r="C29" s="228">
        <v>10016114</v>
      </c>
      <c r="D29" s="228" t="s">
        <v>853</v>
      </c>
      <c r="E29" s="229" t="s">
        <v>3434</v>
      </c>
      <c r="F29" s="228" t="s">
        <v>57</v>
      </c>
      <c r="G29" s="272">
        <v>3</v>
      </c>
      <c r="H29" s="239">
        <v>16460</v>
      </c>
      <c r="I29" s="238">
        <v>49380</v>
      </c>
      <c r="J29" s="238">
        <f t="shared" si="0"/>
        <v>9876</v>
      </c>
      <c r="K29" s="238">
        <f t="shared" si="1"/>
        <v>59256</v>
      </c>
      <c r="L29" s="227" t="s">
        <v>8</v>
      </c>
      <c r="M29" s="77"/>
      <c r="N29" s="77"/>
      <c r="O29" s="77"/>
      <c r="P29" s="77"/>
    </row>
    <row r="30" spans="1:16" s="6" customFormat="1" ht="30" customHeight="1">
      <c r="A30" s="1">
        <v>11</v>
      </c>
      <c r="B30" s="228" t="s">
        <v>3435</v>
      </c>
      <c r="C30" s="228">
        <v>20003165</v>
      </c>
      <c r="D30" s="228" t="s">
        <v>853</v>
      </c>
      <c r="E30" s="229" t="s">
        <v>3438</v>
      </c>
      <c r="F30" s="228" t="s">
        <v>57</v>
      </c>
      <c r="G30" s="272">
        <v>1</v>
      </c>
      <c r="H30" s="239">
        <v>4179</v>
      </c>
      <c r="I30" s="238">
        <v>4179</v>
      </c>
      <c r="J30" s="238">
        <f t="shared" si="0"/>
        <v>835.8</v>
      </c>
      <c r="K30" s="238">
        <f t="shared" si="1"/>
        <v>5014.8</v>
      </c>
      <c r="L30" s="227" t="s">
        <v>8</v>
      </c>
      <c r="M30" s="77"/>
      <c r="N30" s="77"/>
      <c r="O30" s="77"/>
      <c r="P30" s="77"/>
    </row>
    <row r="31" spans="1:16" s="6" customFormat="1" ht="30" customHeight="1">
      <c r="A31" s="1">
        <v>12</v>
      </c>
      <c r="B31" s="228" t="s">
        <v>3436</v>
      </c>
      <c r="C31" s="228">
        <v>20003168</v>
      </c>
      <c r="D31" s="228" t="s">
        <v>853</v>
      </c>
      <c r="E31" s="229" t="s">
        <v>3439</v>
      </c>
      <c r="F31" s="228" t="s">
        <v>57</v>
      </c>
      <c r="G31" s="272">
        <v>2</v>
      </c>
      <c r="H31" s="239">
        <v>3992</v>
      </c>
      <c r="I31" s="238">
        <v>7984</v>
      </c>
      <c r="J31" s="238">
        <f t="shared" si="0"/>
        <v>1596.8</v>
      </c>
      <c r="K31" s="238">
        <f t="shared" si="1"/>
        <v>9580.7999999999993</v>
      </c>
      <c r="L31" s="227" t="s">
        <v>8</v>
      </c>
    </row>
    <row r="32" spans="1:16" s="6" customFormat="1" ht="30" customHeight="1">
      <c r="A32" s="1">
        <v>13</v>
      </c>
      <c r="B32" s="228" t="s">
        <v>3437</v>
      </c>
      <c r="C32" s="228">
        <v>20003186</v>
      </c>
      <c r="D32" s="228" t="s">
        <v>853</v>
      </c>
      <c r="E32" s="229" t="s">
        <v>3440</v>
      </c>
      <c r="F32" s="228" t="s">
        <v>57</v>
      </c>
      <c r="G32" s="272">
        <v>3</v>
      </c>
      <c r="H32" s="239">
        <v>13581</v>
      </c>
      <c r="I32" s="238">
        <v>40743</v>
      </c>
      <c r="J32" s="238">
        <f t="shared" si="0"/>
        <v>8148.6</v>
      </c>
      <c r="K32" s="238">
        <f t="shared" si="1"/>
        <v>48891.6</v>
      </c>
      <c r="L32" s="227" t="s">
        <v>8</v>
      </c>
    </row>
    <row r="33" spans="1:16" s="6" customFormat="1" ht="30" customHeight="1">
      <c r="A33" s="1">
        <v>14</v>
      </c>
      <c r="B33" s="228" t="s">
        <v>3441</v>
      </c>
      <c r="C33" s="228">
        <v>20003306</v>
      </c>
      <c r="D33" s="228" t="s">
        <v>853</v>
      </c>
      <c r="E33" s="229" t="s">
        <v>3443</v>
      </c>
      <c r="F33" s="228" t="s">
        <v>57</v>
      </c>
      <c r="G33" s="272">
        <v>2</v>
      </c>
      <c r="H33" s="239">
        <v>13321</v>
      </c>
      <c r="I33" s="238">
        <v>26642</v>
      </c>
      <c r="J33" s="238">
        <f t="shared" si="0"/>
        <v>5328.4</v>
      </c>
      <c r="K33" s="238">
        <f t="shared" si="1"/>
        <v>31970.400000000001</v>
      </c>
      <c r="L33" s="227" t="s">
        <v>8</v>
      </c>
    </row>
    <row r="34" spans="1:16" s="6" customFormat="1" ht="30" customHeight="1">
      <c r="A34" s="1">
        <v>15</v>
      </c>
      <c r="B34" s="228" t="s">
        <v>3442</v>
      </c>
      <c r="C34" s="228">
        <v>20003330</v>
      </c>
      <c r="D34" s="228" t="s">
        <v>853</v>
      </c>
      <c r="E34" s="229" t="s">
        <v>3444</v>
      </c>
      <c r="F34" s="228" t="s">
        <v>57</v>
      </c>
      <c r="G34" s="272">
        <v>3</v>
      </c>
      <c r="H34" s="239">
        <v>20385</v>
      </c>
      <c r="I34" s="238">
        <v>61155</v>
      </c>
      <c r="J34" s="238">
        <f t="shared" si="0"/>
        <v>12231</v>
      </c>
      <c r="K34" s="238">
        <f t="shared" si="1"/>
        <v>73386</v>
      </c>
      <c r="L34" s="227" t="s">
        <v>8</v>
      </c>
      <c r="M34" s="77"/>
      <c r="N34" s="77"/>
      <c r="O34" s="77"/>
      <c r="P34" s="77"/>
    </row>
    <row r="35" spans="1:16" s="6" customFormat="1" ht="30" customHeight="1">
      <c r="A35" s="1">
        <v>16</v>
      </c>
      <c r="B35" s="228" t="s">
        <v>3445</v>
      </c>
      <c r="C35" s="228">
        <v>20003381</v>
      </c>
      <c r="D35" s="228" t="s">
        <v>853</v>
      </c>
      <c r="E35" s="229" t="s">
        <v>3452</v>
      </c>
      <c r="F35" s="228" t="s">
        <v>57</v>
      </c>
      <c r="G35" s="272">
        <v>1</v>
      </c>
      <c r="H35" s="239">
        <v>10914</v>
      </c>
      <c r="I35" s="238">
        <v>10914</v>
      </c>
      <c r="J35" s="238">
        <f t="shared" si="0"/>
        <v>2182.8000000000002</v>
      </c>
      <c r="K35" s="238">
        <f t="shared" si="1"/>
        <v>13096.8</v>
      </c>
      <c r="L35" s="227" t="s">
        <v>8</v>
      </c>
    </row>
    <row r="36" spans="1:16" s="6" customFormat="1" ht="30" customHeight="1">
      <c r="A36" s="1">
        <v>17</v>
      </c>
      <c r="B36" s="228" t="s">
        <v>3446</v>
      </c>
      <c r="C36" s="228">
        <v>20003394</v>
      </c>
      <c r="D36" s="228" t="s">
        <v>853</v>
      </c>
      <c r="E36" s="229" t="s">
        <v>3453</v>
      </c>
      <c r="F36" s="228" t="s">
        <v>57</v>
      </c>
      <c r="G36" s="272">
        <v>4</v>
      </c>
      <c r="H36" s="239">
        <v>12798</v>
      </c>
      <c r="I36" s="238">
        <v>51192</v>
      </c>
      <c r="J36" s="238">
        <f t="shared" si="0"/>
        <v>10238.4</v>
      </c>
      <c r="K36" s="238">
        <f t="shared" si="1"/>
        <v>61430.400000000001</v>
      </c>
      <c r="L36" s="227" t="s">
        <v>8</v>
      </c>
      <c r="M36" s="77"/>
      <c r="N36" s="77"/>
      <c r="O36" s="77"/>
      <c r="P36" s="77"/>
    </row>
    <row r="37" spans="1:16" s="6" customFormat="1" ht="30" customHeight="1">
      <c r="A37" s="1">
        <v>18</v>
      </c>
      <c r="B37" s="228" t="s">
        <v>3447</v>
      </c>
      <c r="C37" s="228">
        <v>20003397</v>
      </c>
      <c r="D37" s="228" t="s">
        <v>853</v>
      </c>
      <c r="E37" s="229" t="s">
        <v>3454</v>
      </c>
      <c r="F37" s="228" t="s">
        <v>57</v>
      </c>
      <c r="G37" s="272">
        <v>9</v>
      </c>
      <c r="H37" s="239">
        <v>9153</v>
      </c>
      <c r="I37" s="238">
        <v>82377</v>
      </c>
      <c r="J37" s="238">
        <f t="shared" si="0"/>
        <v>16475.400000000001</v>
      </c>
      <c r="K37" s="238">
        <f t="shared" si="1"/>
        <v>98852.4</v>
      </c>
      <c r="L37" s="227" t="s">
        <v>8</v>
      </c>
    </row>
    <row r="38" spans="1:16" s="6" customFormat="1" ht="30" customHeight="1">
      <c r="A38" s="1">
        <v>19</v>
      </c>
      <c r="B38" s="228" t="s">
        <v>3448</v>
      </c>
      <c r="C38" s="228">
        <v>20003400</v>
      </c>
      <c r="D38" s="228" t="s">
        <v>853</v>
      </c>
      <c r="E38" s="229" t="s">
        <v>3455</v>
      </c>
      <c r="F38" s="228" t="s">
        <v>57</v>
      </c>
      <c r="G38" s="272">
        <v>1</v>
      </c>
      <c r="H38" s="239">
        <v>1413</v>
      </c>
      <c r="I38" s="238">
        <v>1413</v>
      </c>
      <c r="J38" s="238">
        <f t="shared" si="0"/>
        <v>282.60000000000002</v>
      </c>
      <c r="K38" s="238">
        <f t="shared" si="1"/>
        <v>1695.6</v>
      </c>
      <c r="L38" s="227" t="s">
        <v>8</v>
      </c>
      <c r="M38" s="77"/>
      <c r="N38" s="77"/>
      <c r="O38" s="77"/>
      <c r="P38" s="77"/>
    </row>
    <row r="39" spans="1:16" s="6" customFormat="1" ht="30" customHeight="1">
      <c r="A39" s="1">
        <v>20</v>
      </c>
      <c r="B39" s="228" t="s">
        <v>3449</v>
      </c>
      <c r="C39" s="228">
        <v>20003451</v>
      </c>
      <c r="D39" s="228" t="s">
        <v>853</v>
      </c>
      <c r="E39" s="229" t="s">
        <v>3456</v>
      </c>
      <c r="F39" s="228" t="s">
        <v>57</v>
      </c>
      <c r="G39" s="272">
        <v>1</v>
      </c>
      <c r="H39" s="239">
        <v>17438</v>
      </c>
      <c r="I39" s="238">
        <v>17438</v>
      </c>
      <c r="J39" s="238">
        <f t="shared" si="0"/>
        <v>3487.6</v>
      </c>
      <c r="K39" s="238">
        <f t="shared" si="1"/>
        <v>20925.599999999999</v>
      </c>
      <c r="L39" s="227" t="s">
        <v>8</v>
      </c>
    </row>
    <row r="40" spans="1:16" s="6" customFormat="1" ht="30" customHeight="1">
      <c r="A40" s="1">
        <v>21</v>
      </c>
      <c r="B40" s="228" t="s">
        <v>3450</v>
      </c>
      <c r="C40" s="228">
        <v>20003519</v>
      </c>
      <c r="D40" s="228" t="s">
        <v>853</v>
      </c>
      <c r="E40" s="229" t="s">
        <v>3457</v>
      </c>
      <c r="F40" s="228" t="s">
        <v>57</v>
      </c>
      <c r="G40" s="272">
        <v>4</v>
      </c>
      <c r="H40" s="239">
        <v>14703</v>
      </c>
      <c r="I40" s="238">
        <v>58812</v>
      </c>
      <c r="J40" s="238">
        <f t="shared" si="0"/>
        <v>11762.4</v>
      </c>
      <c r="K40" s="238">
        <f t="shared" si="1"/>
        <v>70574.399999999994</v>
      </c>
      <c r="L40" s="227" t="s">
        <v>8</v>
      </c>
      <c r="M40" s="77"/>
      <c r="N40" s="77"/>
      <c r="O40" s="77"/>
      <c r="P40" s="77"/>
    </row>
    <row r="41" spans="1:16" s="6" customFormat="1" ht="30" customHeight="1">
      <c r="A41" s="1">
        <v>22</v>
      </c>
      <c r="B41" s="228" t="s">
        <v>3451</v>
      </c>
      <c r="C41" s="228">
        <v>20003525</v>
      </c>
      <c r="D41" s="228" t="s">
        <v>853</v>
      </c>
      <c r="E41" s="229" t="s">
        <v>3458</v>
      </c>
      <c r="F41" s="228" t="s">
        <v>57</v>
      </c>
      <c r="G41" s="272">
        <v>2</v>
      </c>
      <c r="H41" s="239">
        <v>2722</v>
      </c>
      <c r="I41" s="238">
        <v>5444</v>
      </c>
      <c r="J41" s="238">
        <f t="shared" si="0"/>
        <v>1088.8</v>
      </c>
      <c r="K41" s="238">
        <f t="shared" si="1"/>
        <v>6532.8</v>
      </c>
      <c r="L41" s="227" t="s">
        <v>8</v>
      </c>
    </row>
    <row r="42" spans="1:16" s="6" customFormat="1" ht="30" customHeight="1">
      <c r="A42" s="1">
        <v>23</v>
      </c>
      <c r="B42" s="228" t="s">
        <v>3459</v>
      </c>
      <c r="C42" s="228">
        <v>10009330</v>
      </c>
      <c r="D42" s="228" t="s">
        <v>853</v>
      </c>
      <c r="E42" s="229" t="s">
        <v>3462</v>
      </c>
      <c r="F42" s="228" t="s">
        <v>57</v>
      </c>
      <c r="G42" s="272">
        <v>1</v>
      </c>
      <c r="H42" s="239">
        <v>150358</v>
      </c>
      <c r="I42" s="238">
        <v>150358</v>
      </c>
      <c r="J42" s="238">
        <f t="shared" si="0"/>
        <v>30071.599999999999</v>
      </c>
      <c r="K42" s="238">
        <f t="shared" si="1"/>
        <v>180429.6</v>
      </c>
      <c r="L42" s="227" t="s">
        <v>8</v>
      </c>
      <c r="M42" s="77"/>
      <c r="N42" s="77"/>
      <c r="O42" s="77"/>
      <c r="P42" s="77"/>
    </row>
    <row r="43" spans="1:16" s="6" customFormat="1" ht="30" customHeight="1">
      <c r="A43" s="1">
        <v>24</v>
      </c>
      <c r="B43" s="228" t="s">
        <v>3460</v>
      </c>
      <c r="C43" s="228">
        <v>10009640</v>
      </c>
      <c r="D43" s="228" t="s">
        <v>853</v>
      </c>
      <c r="E43" s="229" t="s">
        <v>3463</v>
      </c>
      <c r="F43" s="228" t="s">
        <v>57</v>
      </c>
      <c r="G43" s="272">
        <v>3</v>
      </c>
      <c r="H43" s="239">
        <v>6328</v>
      </c>
      <c r="I43" s="238">
        <v>18984</v>
      </c>
      <c r="J43" s="238">
        <f t="shared" si="0"/>
        <v>3796.8</v>
      </c>
      <c r="K43" s="238">
        <f t="shared" si="1"/>
        <v>22780.799999999999</v>
      </c>
      <c r="L43" s="227" t="s">
        <v>8</v>
      </c>
    </row>
    <row r="44" spans="1:16" s="6" customFormat="1" ht="30" customHeight="1">
      <c r="A44" s="1">
        <v>25</v>
      </c>
      <c r="B44" s="228" t="s">
        <v>3461</v>
      </c>
      <c r="C44" s="228">
        <v>10009753</v>
      </c>
      <c r="D44" s="228" t="s">
        <v>853</v>
      </c>
      <c r="E44" s="229" t="s">
        <v>3464</v>
      </c>
      <c r="F44" s="228" t="s">
        <v>57</v>
      </c>
      <c r="G44" s="272">
        <v>5</v>
      </c>
      <c r="H44" s="239">
        <v>2694</v>
      </c>
      <c r="I44" s="238">
        <v>13470</v>
      </c>
      <c r="J44" s="238">
        <f t="shared" si="0"/>
        <v>2694</v>
      </c>
      <c r="K44" s="238">
        <f t="shared" si="1"/>
        <v>16164</v>
      </c>
      <c r="L44" s="227" t="s">
        <v>8</v>
      </c>
      <c r="M44" s="77"/>
      <c r="N44" s="77"/>
      <c r="O44" s="77"/>
      <c r="P44" s="77"/>
    </row>
    <row r="45" spans="1:16" s="6" customFormat="1" ht="30" customHeight="1">
      <c r="A45" s="1">
        <v>26</v>
      </c>
      <c r="B45" s="228" t="s">
        <v>3465</v>
      </c>
      <c r="C45" s="228">
        <v>10015878</v>
      </c>
      <c r="D45" s="228" t="s">
        <v>853</v>
      </c>
      <c r="E45" s="229" t="s">
        <v>3474</v>
      </c>
      <c r="F45" s="228" t="s">
        <v>57</v>
      </c>
      <c r="G45" s="272">
        <v>2</v>
      </c>
      <c r="H45" s="239">
        <v>7225</v>
      </c>
      <c r="I45" s="238">
        <v>14450</v>
      </c>
      <c r="J45" s="238">
        <f t="shared" si="0"/>
        <v>2890</v>
      </c>
      <c r="K45" s="238">
        <f t="shared" si="1"/>
        <v>17340</v>
      </c>
      <c r="L45" s="227" t="s">
        <v>8</v>
      </c>
      <c r="M45" s="77"/>
      <c r="N45" s="77"/>
      <c r="O45" s="77"/>
      <c r="P45" s="77"/>
    </row>
    <row r="46" spans="1:16" s="6" customFormat="1" ht="30" customHeight="1">
      <c r="A46" s="1">
        <v>27</v>
      </c>
      <c r="B46" s="228" t="s">
        <v>3466</v>
      </c>
      <c r="C46" s="228">
        <v>10015959</v>
      </c>
      <c r="D46" s="228" t="s">
        <v>853</v>
      </c>
      <c r="E46" s="229" t="s">
        <v>3475</v>
      </c>
      <c r="F46" s="228" t="s">
        <v>57</v>
      </c>
      <c r="G46" s="272">
        <v>1</v>
      </c>
      <c r="H46" s="239">
        <v>555</v>
      </c>
      <c r="I46" s="238">
        <v>555</v>
      </c>
      <c r="J46" s="238">
        <f t="shared" si="0"/>
        <v>111</v>
      </c>
      <c r="K46" s="238">
        <f t="shared" si="1"/>
        <v>666</v>
      </c>
      <c r="L46" s="227" t="s">
        <v>8</v>
      </c>
    </row>
    <row r="47" spans="1:16" s="6" customFormat="1" ht="30" customHeight="1">
      <c r="A47" s="1">
        <v>28</v>
      </c>
      <c r="B47" s="228" t="s">
        <v>3467</v>
      </c>
      <c r="C47" s="228">
        <v>10016012</v>
      </c>
      <c r="D47" s="228" t="s">
        <v>853</v>
      </c>
      <c r="E47" s="229" t="s">
        <v>3476</v>
      </c>
      <c r="F47" s="228" t="s">
        <v>57</v>
      </c>
      <c r="G47" s="272">
        <v>2</v>
      </c>
      <c r="H47" s="239">
        <v>14067</v>
      </c>
      <c r="I47" s="238">
        <v>28134</v>
      </c>
      <c r="J47" s="238">
        <f t="shared" si="0"/>
        <v>5626.8</v>
      </c>
      <c r="K47" s="238">
        <f t="shared" si="1"/>
        <v>33760.800000000003</v>
      </c>
      <c r="L47" s="227" t="s">
        <v>8</v>
      </c>
    </row>
    <row r="48" spans="1:16" s="6" customFormat="1" ht="30" customHeight="1">
      <c r="A48" s="1">
        <v>29</v>
      </c>
      <c r="B48" s="228" t="s">
        <v>3468</v>
      </c>
      <c r="C48" s="228">
        <v>10016019</v>
      </c>
      <c r="D48" s="228" t="s">
        <v>853</v>
      </c>
      <c r="E48" s="229" t="s">
        <v>3477</v>
      </c>
      <c r="F48" s="228" t="s">
        <v>57</v>
      </c>
      <c r="G48" s="272">
        <v>1</v>
      </c>
      <c r="H48" s="239">
        <v>1202</v>
      </c>
      <c r="I48" s="238">
        <v>1202</v>
      </c>
      <c r="J48" s="238">
        <f t="shared" si="0"/>
        <v>240.4</v>
      </c>
      <c r="K48" s="238">
        <f t="shared" si="1"/>
        <v>1442.4</v>
      </c>
      <c r="L48" s="227" t="s">
        <v>8</v>
      </c>
      <c r="M48" s="77"/>
      <c r="N48" s="77"/>
      <c r="O48" s="77"/>
      <c r="P48" s="77"/>
    </row>
    <row r="49" spans="1:16" s="6" customFormat="1" ht="30" customHeight="1">
      <c r="A49" s="1">
        <v>30</v>
      </c>
      <c r="B49" s="228" t="s">
        <v>3469</v>
      </c>
      <c r="C49" s="228">
        <v>10016047</v>
      </c>
      <c r="D49" s="228" t="s">
        <v>853</v>
      </c>
      <c r="E49" s="229" t="s">
        <v>3478</v>
      </c>
      <c r="F49" s="228" t="s">
        <v>57</v>
      </c>
      <c r="G49" s="272">
        <v>2</v>
      </c>
      <c r="H49" s="239">
        <v>81451</v>
      </c>
      <c r="I49" s="238">
        <v>162902</v>
      </c>
      <c r="J49" s="238">
        <f t="shared" si="0"/>
        <v>32580.400000000001</v>
      </c>
      <c r="K49" s="238">
        <f t="shared" si="1"/>
        <v>195482.4</v>
      </c>
      <c r="L49" s="227" t="s">
        <v>8</v>
      </c>
      <c r="M49" s="77"/>
      <c r="N49" s="77"/>
      <c r="O49" s="77"/>
      <c r="P49" s="77"/>
    </row>
    <row r="50" spans="1:16" s="6" customFormat="1" ht="30" customHeight="1">
      <c r="A50" s="1">
        <v>31</v>
      </c>
      <c r="B50" s="228" t="s">
        <v>3470</v>
      </c>
      <c r="C50" s="228">
        <v>10016120</v>
      </c>
      <c r="D50" s="228" t="s">
        <v>853</v>
      </c>
      <c r="E50" s="229" t="s">
        <v>3479</v>
      </c>
      <c r="F50" s="228" t="s">
        <v>57</v>
      </c>
      <c r="G50" s="272">
        <v>3</v>
      </c>
      <c r="H50" s="239">
        <v>22919</v>
      </c>
      <c r="I50" s="238">
        <v>68757</v>
      </c>
      <c r="J50" s="238">
        <f t="shared" si="0"/>
        <v>13751.4</v>
      </c>
      <c r="K50" s="238">
        <f t="shared" si="1"/>
        <v>82508.399999999994</v>
      </c>
      <c r="L50" s="227" t="s">
        <v>8</v>
      </c>
    </row>
    <row r="51" spans="1:16" s="6" customFormat="1" ht="30" customHeight="1">
      <c r="A51" s="1">
        <v>32</v>
      </c>
      <c r="B51" s="228" t="s">
        <v>3471</v>
      </c>
      <c r="C51" s="228">
        <v>10016151</v>
      </c>
      <c r="D51" s="228" t="s">
        <v>853</v>
      </c>
      <c r="E51" s="229" t="s">
        <v>3480</v>
      </c>
      <c r="F51" s="228" t="s">
        <v>57</v>
      </c>
      <c r="G51" s="272">
        <v>4</v>
      </c>
      <c r="H51" s="239">
        <v>22538</v>
      </c>
      <c r="I51" s="238">
        <v>90152</v>
      </c>
      <c r="J51" s="238">
        <f t="shared" si="0"/>
        <v>18030.400000000001</v>
      </c>
      <c r="K51" s="238">
        <f t="shared" si="1"/>
        <v>108182.39999999999</v>
      </c>
      <c r="L51" s="227" t="s">
        <v>8</v>
      </c>
    </row>
    <row r="52" spans="1:16" s="6" customFormat="1" ht="30" customHeight="1">
      <c r="A52" s="1">
        <v>33</v>
      </c>
      <c r="B52" s="228" t="s">
        <v>3472</v>
      </c>
      <c r="C52" s="228">
        <v>10016159</v>
      </c>
      <c r="D52" s="228" t="s">
        <v>853</v>
      </c>
      <c r="E52" s="229" t="s">
        <v>3481</v>
      </c>
      <c r="F52" s="228" t="s">
        <v>57</v>
      </c>
      <c r="G52" s="272">
        <v>1</v>
      </c>
      <c r="H52" s="239">
        <v>63945</v>
      </c>
      <c r="I52" s="238">
        <v>63945</v>
      </c>
      <c r="J52" s="238">
        <f t="shared" ref="J52:J76" si="2">ROUND(I52*0.2,2)</f>
        <v>12789</v>
      </c>
      <c r="K52" s="238">
        <f t="shared" ref="K52:K76" si="3">ROUND(I52*1.2,2)</f>
        <v>76734</v>
      </c>
      <c r="L52" s="227" t="s">
        <v>8</v>
      </c>
    </row>
    <row r="53" spans="1:16" s="6" customFormat="1" ht="30" customHeight="1">
      <c r="A53" s="1">
        <v>34</v>
      </c>
      <c r="B53" s="228" t="s">
        <v>3473</v>
      </c>
      <c r="C53" s="228">
        <v>10025273</v>
      </c>
      <c r="D53" s="228" t="s">
        <v>853</v>
      </c>
      <c r="E53" s="229" t="s">
        <v>3482</v>
      </c>
      <c r="F53" s="228" t="s">
        <v>57</v>
      </c>
      <c r="G53" s="272">
        <v>3</v>
      </c>
      <c r="H53" s="239">
        <v>573750</v>
      </c>
      <c r="I53" s="238">
        <v>1721250</v>
      </c>
      <c r="J53" s="238">
        <f t="shared" si="2"/>
        <v>344250</v>
      </c>
      <c r="K53" s="238">
        <f t="shared" si="3"/>
        <v>2065500</v>
      </c>
      <c r="L53" s="227" t="s">
        <v>8</v>
      </c>
      <c r="M53" s="77"/>
      <c r="N53" s="77"/>
      <c r="O53" s="77"/>
      <c r="P53" s="77"/>
    </row>
    <row r="54" spans="1:16" s="6" customFormat="1" ht="30" customHeight="1">
      <c r="A54" s="1">
        <v>35</v>
      </c>
      <c r="B54" s="228" t="s">
        <v>3483</v>
      </c>
      <c r="C54" s="228">
        <v>10041699</v>
      </c>
      <c r="D54" s="228" t="s">
        <v>853</v>
      </c>
      <c r="E54" s="229" t="s">
        <v>3485</v>
      </c>
      <c r="F54" s="228" t="s">
        <v>57</v>
      </c>
      <c r="G54" s="272">
        <v>1</v>
      </c>
      <c r="H54" s="239">
        <v>17545</v>
      </c>
      <c r="I54" s="238">
        <v>17545</v>
      </c>
      <c r="J54" s="238">
        <f t="shared" si="2"/>
        <v>3509</v>
      </c>
      <c r="K54" s="238">
        <f t="shared" si="3"/>
        <v>21054</v>
      </c>
      <c r="L54" s="227" t="s">
        <v>8</v>
      </c>
    </row>
    <row r="55" spans="1:16" s="6" customFormat="1" ht="30" customHeight="1">
      <c r="A55" s="1">
        <v>36</v>
      </c>
      <c r="B55" s="228" t="s">
        <v>3484</v>
      </c>
      <c r="C55" s="228">
        <v>10041742</v>
      </c>
      <c r="D55" s="228" t="s">
        <v>853</v>
      </c>
      <c r="E55" s="229" t="s">
        <v>3486</v>
      </c>
      <c r="F55" s="228" t="s">
        <v>57</v>
      </c>
      <c r="G55" s="272">
        <v>2</v>
      </c>
      <c r="H55" s="239">
        <v>41749</v>
      </c>
      <c r="I55" s="238">
        <v>83498</v>
      </c>
      <c r="J55" s="238">
        <f t="shared" si="2"/>
        <v>16699.599999999999</v>
      </c>
      <c r="K55" s="238">
        <f t="shared" si="3"/>
        <v>100197.6</v>
      </c>
      <c r="L55" s="227" t="s">
        <v>8</v>
      </c>
      <c r="M55" s="77"/>
      <c r="N55" s="77"/>
      <c r="O55" s="77"/>
      <c r="P55" s="77"/>
    </row>
    <row r="56" spans="1:16" s="6" customFormat="1" ht="30" customHeight="1">
      <c r="A56" s="1">
        <v>37</v>
      </c>
      <c r="B56" s="228" t="s">
        <v>3487</v>
      </c>
      <c r="C56" s="228">
        <v>20003080</v>
      </c>
      <c r="D56" s="228" t="s">
        <v>853</v>
      </c>
      <c r="E56" s="229" t="s">
        <v>3508</v>
      </c>
      <c r="F56" s="228" t="s">
        <v>57</v>
      </c>
      <c r="G56" s="272">
        <v>1</v>
      </c>
      <c r="H56" s="239">
        <v>167080</v>
      </c>
      <c r="I56" s="238">
        <v>167080</v>
      </c>
      <c r="J56" s="238">
        <f t="shared" si="2"/>
        <v>33416</v>
      </c>
      <c r="K56" s="238">
        <f t="shared" si="3"/>
        <v>200496</v>
      </c>
      <c r="L56" s="227" t="s">
        <v>8</v>
      </c>
    </row>
    <row r="57" spans="1:16" s="6" customFormat="1" ht="30" customHeight="1">
      <c r="A57" s="1">
        <v>38</v>
      </c>
      <c r="B57" s="228" t="s">
        <v>3488</v>
      </c>
      <c r="C57" s="228">
        <v>20003083</v>
      </c>
      <c r="D57" s="228" t="s">
        <v>853</v>
      </c>
      <c r="E57" s="229" t="s">
        <v>3509</v>
      </c>
      <c r="F57" s="228" t="s">
        <v>57</v>
      </c>
      <c r="G57" s="272">
        <v>1</v>
      </c>
      <c r="H57" s="239">
        <v>39338</v>
      </c>
      <c r="I57" s="238">
        <v>39338</v>
      </c>
      <c r="J57" s="238">
        <f t="shared" si="2"/>
        <v>7867.6</v>
      </c>
      <c r="K57" s="238">
        <f t="shared" si="3"/>
        <v>47205.599999999999</v>
      </c>
      <c r="L57" s="227" t="s">
        <v>8</v>
      </c>
      <c r="M57" s="77"/>
      <c r="N57" s="77"/>
      <c r="O57" s="77"/>
      <c r="P57" s="77"/>
    </row>
    <row r="58" spans="1:16" s="6" customFormat="1" ht="30" customHeight="1">
      <c r="A58" s="1">
        <v>39</v>
      </c>
      <c r="B58" s="228" t="s">
        <v>3489</v>
      </c>
      <c r="C58" s="228">
        <v>20003113</v>
      </c>
      <c r="D58" s="228" t="s">
        <v>853</v>
      </c>
      <c r="E58" s="229" t="s">
        <v>3510</v>
      </c>
      <c r="F58" s="228" t="s">
        <v>57</v>
      </c>
      <c r="G58" s="272">
        <v>7</v>
      </c>
      <c r="H58" s="239">
        <v>35251</v>
      </c>
      <c r="I58" s="238">
        <v>246757</v>
      </c>
      <c r="J58" s="238">
        <f t="shared" si="2"/>
        <v>49351.4</v>
      </c>
      <c r="K58" s="238">
        <f t="shared" si="3"/>
        <v>296108.40000000002</v>
      </c>
      <c r="L58" s="227" t="s">
        <v>8</v>
      </c>
    </row>
    <row r="59" spans="1:16" s="6" customFormat="1" ht="30" customHeight="1">
      <c r="A59" s="1">
        <v>40</v>
      </c>
      <c r="B59" s="228" t="s">
        <v>3490</v>
      </c>
      <c r="C59" s="228">
        <v>20003182</v>
      </c>
      <c r="D59" s="228" t="s">
        <v>853</v>
      </c>
      <c r="E59" s="229" t="s">
        <v>3511</v>
      </c>
      <c r="F59" s="228" t="s">
        <v>57</v>
      </c>
      <c r="G59" s="272">
        <v>2</v>
      </c>
      <c r="H59" s="239">
        <v>5952</v>
      </c>
      <c r="I59" s="238">
        <v>11904</v>
      </c>
      <c r="J59" s="238">
        <f t="shared" si="2"/>
        <v>2380.8000000000002</v>
      </c>
      <c r="K59" s="238">
        <f t="shared" si="3"/>
        <v>14284.8</v>
      </c>
      <c r="L59" s="227" t="s">
        <v>8</v>
      </c>
      <c r="M59" s="77"/>
      <c r="N59" s="77"/>
      <c r="O59" s="77"/>
      <c r="P59" s="77"/>
    </row>
    <row r="60" spans="1:16" s="6" customFormat="1" ht="30" customHeight="1">
      <c r="A60" s="1">
        <v>41</v>
      </c>
      <c r="B60" s="228" t="s">
        <v>3491</v>
      </c>
      <c r="C60" s="228">
        <v>20003392</v>
      </c>
      <c r="D60" s="228" t="s">
        <v>853</v>
      </c>
      <c r="E60" s="229" t="s">
        <v>3512</v>
      </c>
      <c r="F60" s="228" t="s">
        <v>57</v>
      </c>
      <c r="G60" s="272">
        <v>3</v>
      </c>
      <c r="H60" s="239">
        <v>4193</v>
      </c>
      <c r="I60" s="238">
        <v>12579</v>
      </c>
      <c r="J60" s="238">
        <f t="shared" si="2"/>
        <v>2515.8000000000002</v>
      </c>
      <c r="K60" s="238">
        <f t="shared" si="3"/>
        <v>15094.8</v>
      </c>
      <c r="L60" s="227" t="s">
        <v>8</v>
      </c>
    </row>
    <row r="61" spans="1:16" s="6" customFormat="1" ht="30" customHeight="1">
      <c r="A61" s="1">
        <v>42</v>
      </c>
      <c r="B61" s="228" t="s">
        <v>3492</v>
      </c>
      <c r="C61" s="228">
        <v>20003402</v>
      </c>
      <c r="D61" s="228" t="s">
        <v>853</v>
      </c>
      <c r="E61" s="229" t="s">
        <v>3513</v>
      </c>
      <c r="F61" s="228" t="s">
        <v>57</v>
      </c>
      <c r="G61" s="272">
        <v>1</v>
      </c>
      <c r="H61" s="239">
        <v>32841</v>
      </c>
      <c r="I61" s="238">
        <v>32841</v>
      </c>
      <c r="J61" s="238">
        <f t="shared" si="2"/>
        <v>6568.2</v>
      </c>
      <c r="K61" s="238">
        <f t="shared" si="3"/>
        <v>39409.199999999997</v>
      </c>
      <c r="L61" s="227" t="s">
        <v>8</v>
      </c>
      <c r="M61" s="77"/>
      <c r="N61" s="77"/>
      <c r="O61" s="77"/>
      <c r="P61" s="77"/>
    </row>
    <row r="62" spans="1:16" s="6" customFormat="1" ht="30" customHeight="1">
      <c r="A62" s="1">
        <v>43</v>
      </c>
      <c r="B62" s="228" t="s">
        <v>3493</v>
      </c>
      <c r="C62" s="228">
        <v>20003413</v>
      </c>
      <c r="D62" s="228" t="s">
        <v>853</v>
      </c>
      <c r="E62" s="229" t="s">
        <v>3514</v>
      </c>
      <c r="F62" s="228" t="s">
        <v>57</v>
      </c>
      <c r="G62" s="272">
        <v>8</v>
      </c>
      <c r="H62" s="239">
        <v>81767</v>
      </c>
      <c r="I62" s="238">
        <v>654136</v>
      </c>
      <c r="J62" s="238">
        <f t="shared" si="2"/>
        <v>130827.2</v>
      </c>
      <c r="K62" s="238">
        <f t="shared" si="3"/>
        <v>784963.2</v>
      </c>
      <c r="L62" s="227" t="s">
        <v>8</v>
      </c>
    </row>
    <row r="63" spans="1:16" s="6" customFormat="1" ht="30" customHeight="1">
      <c r="A63" s="1">
        <v>44</v>
      </c>
      <c r="B63" s="228" t="s">
        <v>3494</v>
      </c>
      <c r="C63" s="228">
        <v>20003424</v>
      </c>
      <c r="D63" s="228" t="s">
        <v>853</v>
      </c>
      <c r="E63" s="229" t="s">
        <v>3515</v>
      </c>
      <c r="F63" s="228" t="s">
        <v>57</v>
      </c>
      <c r="G63" s="272">
        <v>1</v>
      </c>
      <c r="H63" s="239">
        <v>70819</v>
      </c>
      <c r="I63" s="238">
        <v>70819</v>
      </c>
      <c r="J63" s="238">
        <f t="shared" si="2"/>
        <v>14163.8</v>
      </c>
      <c r="K63" s="238">
        <f t="shared" si="3"/>
        <v>84982.8</v>
      </c>
      <c r="L63" s="227" t="s">
        <v>8</v>
      </c>
      <c r="M63" s="77"/>
      <c r="N63" s="77"/>
      <c r="O63" s="77"/>
      <c r="P63" s="77"/>
    </row>
    <row r="64" spans="1:16" s="6" customFormat="1" ht="30" customHeight="1">
      <c r="A64" s="1">
        <v>45</v>
      </c>
      <c r="B64" s="228" t="s">
        <v>3495</v>
      </c>
      <c r="C64" s="228">
        <v>20003475</v>
      </c>
      <c r="D64" s="228" t="s">
        <v>853</v>
      </c>
      <c r="E64" s="229" t="s">
        <v>3516</v>
      </c>
      <c r="F64" s="228" t="s">
        <v>57</v>
      </c>
      <c r="G64" s="272">
        <v>2</v>
      </c>
      <c r="H64" s="239">
        <v>155233</v>
      </c>
      <c r="I64" s="238">
        <v>310466</v>
      </c>
      <c r="J64" s="238">
        <f t="shared" si="2"/>
        <v>62093.2</v>
      </c>
      <c r="K64" s="238">
        <f t="shared" si="3"/>
        <v>372559.2</v>
      </c>
      <c r="L64" s="227" t="s">
        <v>8</v>
      </c>
    </row>
    <row r="65" spans="1:16" s="6" customFormat="1" ht="30" customHeight="1">
      <c r="A65" s="1">
        <v>46</v>
      </c>
      <c r="B65" s="228" t="s">
        <v>3496</v>
      </c>
      <c r="C65" s="228">
        <v>20003478</v>
      </c>
      <c r="D65" s="228" t="s">
        <v>853</v>
      </c>
      <c r="E65" s="229" t="s">
        <v>3517</v>
      </c>
      <c r="F65" s="228" t="s">
        <v>57</v>
      </c>
      <c r="G65" s="272">
        <v>4</v>
      </c>
      <c r="H65" s="239">
        <v>127527</v>
      </c>
      <c r="I65" s="238">
        <v>510108</v>
      </c>
      <c r="J65" s="238">
        <f t="shared" si="2"/>
        <v>102021.6</v>
      </c>
      <c r="K65" s="238">
        <f t="shared" si="3"/>
        <v>612129.6</v>
      </c>
      <c r="L65" s="227" t="s">
        <v>8</v>
      </c>
    </row>
    <row r="66" spans="1:16" s="6" customFormat="1" ht="30" customHeight="1">
      <c r="A66" s="1">
        <v>47</v>
      </c>
      <c r="B66" s="228" t="s">
        <v>3497</v>
      </c>
      <c r="C66" s="228">
        <v>20003483</v>
      </c>
      <c r="D66" s="228" t="s">
        <v>853</v>
      </c>
      <c r="E66" s="229" t="s">
        <v>3518</v>
      </c>
      <c r="F66" s="228" t="s">
        <v>57</v>
      </c>
      <c r="G66" s="272">
        <v>1</v>
      </c>
      <c r="H66" s="239">
        <v>31223</v>
      </c>
      <c r="I66" s="238">
        <v>31223</v>
      </c>
      <c r="J66" s="238">
        <f t="shared" si="2"/>
        <v>6244.6</v>
      </c>
      <c r="K66" s="238">
        <f t="shared" si="3"/>
        <v>37467.599999999999</v>
      </c>
      <c r="L66" s="227" t="s">
        <v>8</v>
      </c>
      <c r="M66" s="77"/>
      <c r="N66" s="77"/>
      <c r="O66" s="77"/>
      <c r="P66" s="77"/>
    </row>
    <row r="67" spans="1:16" s="6" customFormat="1" ht="30" customHeight="1">
      <c r="A67" s="1">
        <v>48</v>
      </c>
      <c r="B67" s="228" t="s">
        <v>3498</v>
      </c>
      <c r="C67" s="228">
        <v>20003486</v>
      </c>
      <c r="D67" s="228" t="s">
        <v>853</v>
      </c>
      <c r="E67" s="229" t="s">
        <v>3519</v>
      </c>
      <c r="F67" s="228" t="s">
        <v>57</v>
      </c>
      <c r="G67" s="272">
        <v>1</v>
      </c>
      <c r="H67" s="239">
        <v>45472</v>
      </c>
      <c r="I67" s="238">
        <v>45472</v>
      </c>
      <c r="J67" s="238">
        <f t="shared" si="2"/>
        <v>9094.4</v>
      </c>
      <c r="K67" s="238">
        <f t="shared" si="3"/>
        <v>54566.400000000001</v>
      </c>
      <c r="L67" s="227" t="s">
        <v>8</v>
      </c>
      <c r="M67" s="77"/>
      <c r="N67" s="77"/>
      <c r="O67" s="77"/>
      <c r="P67" s="77"/>
    </row>
    <row r="68" spans="1:16" s="6" customFormat="1" ht="30" customHeight="1">
      <c r="A68" s="1">
        <v>49</v>
      </c>
      <c r="B68" s="228" t="s">
        <v>3499</v>
      </c>
      <c r="C68" s="228">
        <v>20003513</v>
      </c>
      <c r="D68" s="228" t="s">
        <v>853</v>
      </c>
      <c r="E68" s="229" t="s">
        <v>3520</v>
      </c>
      <c r="F68" s="228" t="s">
        <v>57</v>
      </c>
      <c r="G68" s="272">
        <v>1</v>
      </c>
      <c r="H68" s="239">
        <v>25627</v>
      </c>
      <c r="I68" s="238">
        <v>25627</v>
      </c>
      <c r="J68" s="238">
        <f t="shared" si="2"/>
        <v>5125.3999999999996</v>
      </c>
      <c r="K68" s="238">
        <f t="shared" si="3"/>
        <v>30752.400000000001</v>
      </c>
      <c r="L68" s="227" t="s">
        <v>8</v>
      </c>
    </row>
    <row r="69" spans="1:16" s="6" customFormat="1" ht="30" customHeight="1">
      <c r="A69" s="1">
        <v>50</v>
      </c>
      <c r="B69" s="228" t="s">
        <v>3500</v>
      </c>
      <c r="C69" s="228">
        <v>20003516</v>
      </c>
      <c r="D69" s="228" t="s">
        <v>853</v>
      </c>
      <c r="E69" s="229" t="s">
        <v>3521</v>
      </c>
      <c r="F69" s="228" t="s">
        <v>57</v>
      </c>
      <c r="G69" s="272">
        <v>13</v>
      </c>
      <c r="H69" s="239">
        <v>15854</v>
      </c>
      <c r="I69" s="238">
        <v>206102</v>
      </c>
      <c r="J69" s="238">
        <f t="shared" si="2"/>
        <v>41220.400000000001</v>
      </c>
      <c r="K69" s="238">
        <f t="shared" si="3"/>
        <v>247322.4</v>
      </c>
      <c r="L69" s="227" t="s">
        <v>8</v>
      </c>
    </row>
    <row r="70" spans="1:16" s="6" customFormat="1" ht="30" customHeight="1">
      <c r="A70" s="1">
        <v>51</v>
      </c>
      <c r="B70" s="228" t="s">
        <v>3501</v>
      </c>
      <c r="C70" s="228">
        <v>20003578</v>
      </c>
      <c r="D70" s="228" t="s">
        <v>853</v>
      </c>
      <c r="E70" s="229" t="s">
        <v>3522</v>
      </c>
      <c r="F70" s="228" t="s">
        <v>57</v>
      </c>
      <c r="G70" s="272">
        <v>10</v>
      </c>
      <c r="H70" s="239">
        <v>3919</v>
      </c>
      <c r="I70" s="238">
        <v>39190</v>
      </c>
      <c r="J70" s="238">
        <f t="shared" si="2"/>
        <v>7838</v>
      </c>
      <c r="K70" s="238">
        <f t="shared" si="3"/>
        <v>47028</v>
      </c>
      <c r="L70" s="227" t="s">
        <v>8</v>
      </c>
    </row>
    <row r="71" spans="1:16" s="6" customFormat="1" ht="30" customHeight="1">
      <c r="A71" s="1">
        <v>52</v>
      </c>
      <c r="B71" s="228" t="s">
        <v>3502</v>
      </c>
      <c r="C71" s="228">
        <v>20003587</v>
      </c>
      <c r="D71" s="228" t="s">
        <v>853</v>
      </c>
      <c r="E71" s="229" t="s">
        <v>3523</v>
      </c>
      <c r="F71" s="228" t="s">
        <v>57</v>
      </c>
      <c r="G71" s="272">
        <v>3</v>
      </c>
      <c r="H71" s="239">
        <v>16184</v>
      </c>
      <c r="I71" s="238">
        <v>48552</v>
      </c>
      <c r="J71" s="238">
        <f t="shared" si="2"/>
        <v>9710.4</v>
      </c>
      <c r="K71" s="238">
        <f t="shared" si="3"/>
        <v>58262.400000000001</v>
      </c>
      <c r="L71" s="227" t="s">
        <v>8</v>
      </c>
      <c r="M71" s="77"/>
      <c r="N71" s="77"/>
      <c r="O71" s="77"/>
      <c r="P71" s="77"/>
    </row>
    <row r="72" spans="1:16" s="6" customFormat="1" ht="30" customHeight="1">
      <c r="A72" s="1">
        <v>53</v>
      </c>
      <c r="B72" s="228" t="s">
        <v>3503</v>
      </c>
      <c r="C72" s="228">
        <v>20003589</v>
      </c>
      <c r="D72" s="228" t="s">
        <v>853</v>
      </c>
      <c r="E72" s="229" t="s">
        <v>3524</v>
      </c>
      <c r="F72" s="228" t="s">
        <v>57</v>
      </c>
      <c r="G72" s="272">
        <v>3</v>
      </c>
      <c r="H72" s="239">
        <v>15085</v>
      </c>
      <c r="I72" s="238">
        <v>45255</v>
      </c>
      <c r="J72" s="238">
        <f t="shared" si="2"/>
        <v>9051</v>
      </c>
      <c r="K72" s="238">
        <f t="shared" si="3"/>
        <v>54306</v>
      </c>
      <c r="L72" s="227" t="s">
        <v>8</v>
      </c>
    </row>
    <row r="73" spans="1:16" s="6" customFormat="1" ht="30" customHeight="1">
      <c r="A73" s="1">
        <v>54</v>
      </c>
      <c r="B73" s="228" t="s">
        <v>3504</v>
      </c>
      <c r="C73" s="228">
        <v>20003609</v>
      </c>
      <c r="D73" s="228" t="s">
        <v>853</v>
      </c>
      <c r="E73" s="229" t="s">
        <v>3525</v>
      </c>
      <c r="F73" s="228" t="s">
        <v>57</v>
      </c>
      <c r="G73" s="272">
        <v>6</v>
      </c>
      <c r="H73" s="239">
        <v>25464</v>
      </c>
      <c r="I73" s="238">
        <v>152784</v>
      </c>
      <c r="J73" s="238">
        <f t="shared" si="2"/>
        <v>30556.799999999999</v>
      </c>
      <c r="K73" s="238">
        <f t="shared" si="3"/>
        <v>183340.79999999999</v>
      </c>
      <c r="L73" s="227" t="s">
        <v>8</v>
      </c>
      <c r="M73" s="77"/>
      <c r="N73" s="77"/>
      <c r="O73" s="77"/>
      <c r="P73" s="77"/>
    </row>
    <row r="74" spans="1:16" s="6" customFormat="1" ht="30" customHeight="1">
      <c r="A74" s="1">
        <v>55</v>
      </c>
      <c r="B74" s="228" t="s">
        <v>3505</v>
      </c>
      <c r="C74" s="228">
        <v>20003612</v>
      </c>
      <c r="D74" s="228" t="s">
        <v>853</v>
      </c>
      <c r="E74" s="229" t="s">
        <v>3526</v>
      </c>
      <c r="F74" s="228" t="s">
        <v>57</v>
      </c>
      <c r="G74" s="272">
        <v>2</v>
      </c>
      <c r="H74" s="239">
        <v>24233</v>
      </c>
      <c r="I74" s="238">
        <v>48466</v>
      </c>
      <c r="J74" s="238">
        <f t="shared" si="2"/>
        <v>9693.2000000000007</v>
      </c>
      <c r="K74" s="238">
        <f t="shared" si="3"/>
        <v>58159.199999999997</v>
      </c>
      <c r="L74" s="227" t="s">
        <v>8</v>
      </c>
    </row>
    <row r="75" spans="1:16" s="6" customFormat="1" ht="30" customHeight="1">
      <c r="A75" s="1">
        <v>56</v>
      </c>
      <c r="B75" s="228" t="s">
        <v>3506</v>
      </c>
      <c r="C75" s="228">
        <v>20003616</v>
      </c>
      <c r="D75" s="228" t="s">
        <v>853</v>
      </c>
      <c r="E75" s="229" t="s">
        <v>3527</v>
      </c>
      <c r="F75" s="228" t="s">
        <v>57</v>
      </c>
      <c r="G75" s="272">
        <v>3</v>
      </c>
      <c r="H75" s="239">
        <v>40115</v>
      </c>
      <c r="I75" s="238">
        <v>120345</v>
      </c>
      <c r="J75" s="238">
        <f t="shared" si="2"/>
        <v>24069</v>
      </c>
      <c r="K75" s="238">
        <f t="shared" si="3"/>
        <v>144414</v>
      </c>
      <c r="L75" s="227" t="s">
        <v>8</v>
      </c>
      <c r="M75" s="77"/>
      <c r="N75" s="77"/>
      <c r="O75" s="77"/>
      <c r="P75" s="77"/>
    </row>
    <row r="76" spans="1:16" s="6" customFormat="1" ht="30" customHeight="1">
      <c r="A76" s="1">
        <v>57</v>
      </c>
      <c r="B76" s="228" t="s">
        <v>3507</v>
      </c>
      <c r="C76" s="228">
        <v>20003640</v>
      </c>
      <c r="D76" s="228" t="s">
        <v>853</v>
      </c>
      <c r="E76" s="229" t="s">
        <v>3528</v>
      </c>
      <c r="F76" s="228" t="s">
        <v>57</v>
      </c>
      <c r="G76" s="272">
        <v>3</v>
      </c>
      <c r="H76" s="239">
        <v>12442</v>
      </c>
      <c r="I76" s="238">
        <v>37326</v>
      </c>
      <c r="J76" s="238">
        <f t="shared" si="2"/>
        <v>7465.2</v>
      </c>
      <c r="K76" s="238">
        <f t="shared" si="3"/>
        <v>44791.199999999997</v>
      </c>
      <c r="L76" s="227" t="s">
        <v>8</v>
      </c>
    </row>
    <row r="77" spans="1:16" ht="15.75">
      <c r="A77" s="104"/>
      <c r="B77" s="104"/>
      <c r="C77" s="104"/>
      <c r="D77" s="104"/>
      <c r="E77" s="106"/>
      <c r="F77" s="104"/>
      <c r="G77" s="104"/>
      <c r="H77" s="104"/>
      <c r="I77" s="107">
        <f>SUM(I20:I76)</f>
        <v>6006459</v>
      </c>
      <c r="J77" s="107">
        <f>SUM(J20:J76)</f>
        <v>1201291.7999999996</v>
      </c>
      <c r="K77" s="107">
        <f>SUM(K20:K76)</f>
        <v>7207750.8000000007</v>
      </c>
      <c r="L77" s="104"/>
    </row>
    <row r="79" spans="1:16" ht="18.75">
      <c r="A79" s="67" t="s">
        <v>34</v>
      </c>
      <c r="B79" s="220"/>
      <c r="C79" s="220"/>
      <c r="D79" s="127"/>
      <c r="E79" s="128"/>
      <c r="F79" s="128"/>
      <c r="G79" s="128"/>
      <c r="H79" s="129"/>
      <c r="I79" s="128"/>
      <c r="J79" s="67" t="s">
        <v>35</v>
      </c>
      <c r="K79" s="23"/>
    </row>
    <row r="80" spans="1:16" ht="18.75">
      <c r="A80" s="67" t="s">
        <v>36</v>
      </c>
      <c r="B80" s="67"/>
      <c r="C80" s="67"/>
      <c r="D80" s="127"/>
      <c r="E80" s="128"/>
      <c r="F80" s="128"/>
      <c r="G80" s="128"/>
      <c r="H80" s="129"/>
      <c r="I80" s="128"/>
      <c r="J80" s="204" t="s">
        <v>181</v>
      </c>
      <c r="K80" s="204"/>
    </row>
    <row r="81" spans="1:12" ht="18.75">
      <c r="A81" s="67" t="s">
        <v>37</v>
      </c>
      <c r="B81" s="67"/>
      <c r="C81" s="67"/>
      <c r="D81" s="127"/>
      <c r="E81" s="128"/>
      <c r="F81" s="128"/>
      <c r="G81" s="128"/>
      <c r="H81" s="129"/>
      <c r="I81" s="128"/>
      <c r="J81" s="204" t="s">
        <v>38</v>
      </c>
      <c r="K81" s="204"/>
    </row>
    <row r="82" spans="1:12" ht="18.75">
      <c r="A82" s="67" t="s">
        <v>39</v>
      </c>
      <c r="B82" s="23"/>
      <c r="C82" s="23"/>
      <c r="D82" s="127"/>
      <c r="E82" s="128"/>
      <c r="F82" s="128"/>
      <c r="G82" s="128"/>
      <c r="H82" s="129"/>
      <c r="I82" s="128"/>
      <c r="J82" s="118"/>
      <c r="K82" s="38"/>
    </row>
    <row r="83" spans="1:12" ht="18.75">
      <c r="A83" s="23"/>
      <c r="B83" s="23"/>
      <c r="C83" s="23"/>
      <c r="D83" s="127"/>
      <c r="E83" s="128"/>
      <c r="F83" s="128"/>
      <c r="G83" s="128"/>
      <c r="H83" s="129"/>
      <c r="I83" s="128"/>
      <c r="J83" s="118"/>
      <c r="K83" s="23"/>
    </row>
    <row r="84" spans="1:12" ht="18.75">
      <c r="A84" s="67" t="s">
        <v>41</v>
      </c>
      <c r="B84" s="23"/>
      <c r="C84" s="23"/>
      <c r="D84" s="127"/>
      <c r="E84" s="128"/>
      <c r="F84" s="128"/>
      <c r="G84" s="128"/>
      <c r="H84" s="129"/>
      <c r="I84" s="128"/>
      <c r="J84" s="204" t="s">
        <v>182</v>
      </c>
      <c r="K84" s="204"/>
    </row>
    <row r="85" spans="1:12" ht="18.75">
      <c r="A85" s="364"/>
      <c r="B85" s="364"/>
      <c r="C85" s="364"/>
      <c r="D85" s="127"/>
      <c r="E85" s="128"/>
      <c r="F85" s="128"/>
      <c r="G85" s="128"/>
      <c r="H85" s="129"/>
      <c r="I85" s="128"/>
      <c r="J85" s="118"/>
      <c r="K85" s="118"/>
    </row>
    <row r="86" spans="1:12" ht="18.75">
      <c r="A86" s="67" t="s">
        <v>40</v>
      </c>
      <c r="B86" s="67"/>
      <c r="C86" s="118"/>
      <c r="D86" s="127"/>
      <c r="E86" s="128"/>
      <c r="F86" s="128"/>
      <c r="G86" s="128"/>
      <c r="H86" s="129"/>
      <c r="I86" s="128"/>
      <c r="J86" s="67" t="s">
        <v>40</v>
      </c>
      <c r="K86" s="67"/>
    </row>
    <row r="87" spans="1:12" ht="18.75">
      <c r="A87" s="128"/>
      <c r="B87" s="128"/>
      <c r="C87" s="128"/>
      <c r="D87" s="127"/>
      <c r="E87" s="128"/>
      <c r="F87" s="128"/>
      <c r="G87" s="128"/>
      <c r="H87" s="129"/>
      <c r="I87" s="128"/>
      <c r="J87" s="128"/>
      <c r="K87" s="128"/>
      <c r="L87" s="128"/>
    </row>
  </sheetData>
  <customSheetViews>
    <customSheetView guid="{19774D5F-68EA-4399-BCA1-E2CE392B5002}" showPageBreaks="1" printArea="1" view="pageBreakPreview">
      <selection activeCell="M20" sqref="M20"/>
      <colBreaks count="1" manualBreakCount="1">
        <brk id="16" max="32" man="1"/>
      </colBreaks>
      <pageMargins left="0.70866141732283472" right="0.70866141732283472" top="0.74803149606299213" bottom="0.74803149606299213" header="0.31496062992125984" footer="0.31496062992125984"/>
      <pageSetup scale="63" orientation="landscape" r:id="rId1"/>
    </customSheetView>
    <customSheetView guid="{31AE1515-CC7D-4C1F-9174-673DDAC973ED}" showPageBreaks="1" printArea="1" view="pageBreakPreview">
      <selection activeCell="M20" sqref="M20"/>
      <colBreaks count="1" manualBreakCount="1">
        <brk id="16" max="32" man="1"/>
      </colBreaks>
      <pageMargins left="0.70866141732283472" right="0.70866141732283472" top="0.74803149606299213" bottom="0.74803149606299213" header="0.31496062992125984" footer="0.31496062992125984"/>
      <pageSetup scale="63" orientation="landscape" r:id="rId2"/>
    </customSheetView>
  </customSheetViews>
  <mergeCells count="6">
    <mergeCell ref="A85:C85"/>
    <mergeCell ref="A4:L4"/>
    <mergeCell ref="A5:L5"/>
    <mergeCell ref="A14:M14"/>
    <mergeCell ref="A8:I8"/>
    <mergeCell ref="A10:I10"/>
  </mergeCells>
  <pageMargins left="0.70866141732283472" right="0.70866141732283472" top="0.74803149606299213" bottom="0.74803149606299213" header="0.31496062992125984" footer="0.31496062992125984"/>
  <pageSetup paperSize="9" scale="78" fitToHeight="0" orientation="landscape" r:id="rId3"/>
  <colBreaks count="1" manualBreakCount="1">
    <brk id="12" max="32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70C0"/>
    <pageSetUpPr fitToPage="1"/>
  </sheetPr>
  <dimension ref="A1:P61"/>
  <sheetViews>
    <sheetView view="pageBreakPreview" topLeftCell="A46" zoomScaleNormal="100" zoomScaleSheetLayoutView="100" workbookViewId="0">
      <selection activeCell="A5" sqref="A5:L5"/>
    </sheetView>
  </sheetViews>
  <sheetFormatPr defaultRowHeight="15"/>
  <cols>
    <col min="1" max="1" width="5.140625" style="3" customWidth="1"/>
    <col min="2" max="2" width="8.7109375" style="3" customWidth="1"/>
    <col min="3" max="3" width="12.140625" style="3" customWidth="1"/>
    <col min="4" max="4" width="8.5703125" style="3" customWidth="1"/>
    <col min="5" max="5" width="44.7109375" style="5" customWidth="1"/>
    <col min="6" max="6" width="6.85546875" style="3" customWidth="1"/>
    <col min="7" max="7" width="9.5703125" style="3" customWidth="1"/>
    <col min="8" max="8" width="15.140625" style="3" customWidth="1"/>
    <col min="9" max="9" width="15.140625" style="11" customWidth="1"/>
    <col min="10" max="11" width="15.140625" style="3" customWidth="1"/>
    <col min="12" max="12" width="20.140625" style="3" customWidth="1"/>
    <col min="13" max="16384" width="9.140625" style="3"/>
  </cols>
  <sheetData>
    <row r="1" spans="1:13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54</v>
      </c>
      <c r="K1" s="25"/>
      <c r="L1" s="24"/>
      <c r="M1" s="24"/>
    </row>
    <row r="2" spans="1:13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  <c r="M2" s="27"/>
    </row>
    <row r="3" spans="1:13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25"/>
      <c r="L3" s="20"/>
      <c r="M3" s="20"/>
    </row>
    <row r="4" spans="1:13" ht="16.5" customHeight="1">
      <c r="A4" s="365" t="s">
        <v>26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26"/>
    </row>
    <row r="5" spans="1:13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26"/>
    </row>
    <row r="6" spans="1:13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  <c r="M6" s="20"/>
    </row>
    <row r="7" spans="1:13" ht="15.75">
      <c r="A7" s="18" t="s">
        <v>177</v>
      </c>
      <c r="B7" s="115"/>
      <c r="C7" s="115"/>
      <c r="D7" s="115"/>
      <c r="E7" s="115"/>
      <c r="F7" s="115"/>
      <c r="G7" s="115"/>
      <c r="H7" s="115"/>
      <c r="I7" s="116"/>
      <c r="J7" s="20"/>
      <c r="K7" s="20"/>
      <c r="L7" s="20"/>
      <c r="M7" s="20"/>
    </row>
    <row r="8" spans="1:13" ht="15.75">
      <c r="A8" s="367" t="s">
        <v>178</v>
      </c>
      <c r="B8" s="367"/>
      <c r="C8" s="367"/>
      <c r="D8" s="367"/>
      <c r="E8" s="367"/>
      <c r="F8" s="367"/>
      <c r="G8" s="367"/>
      <c r="H8" s="367"/>
      <c r="I8" s="367"/>
      <c r="J8" s="20"/>
      <c r="K8" s="20"/>
      <c r="L8" s="20"/>
      <c r="M8" s="20"/>
    </row>
    <row r="9" spans="1:13" ht="15.75">
      <c r="A9" s="18" t="s">
        <v>179</v>
      </c>
      <c r="B9" s="18"/>
      <c r="C9" s="18"/>
      <c r="D9" s="18"/>
      <c r="E9" s="18"/>
      <c r="F9" s="18"/>
      <c r="G9" s="18"/>
      <c r="H9" s="18"/>
      <c r="I9" s="116"/>
      <c r="J9" s="20"/>
      <c r="K9" s="20"/>
      <c r="L9" s="20"/>
      <c r="M9" s="20"/>
    </row>
    <row r="10" spans="1:13" ht="15.75">
      <c r="A10" s="367" t="s">
        <v>180</v>
      </c>
      <c r="B10" s="367"/>
      <c r="C10" s="367"/>
      <c r="D10" s="367"/>
      <c r="E10" s="367"/>
      <c r="F10" s="367"/>
      <c r="G10" s="367"/>
      <c r="H10" s="367"/>
      <c r="I10" s="367"/>
      <c r="J10" s="20"/>
      <c r="K10" s="20"/>
      <c r="L10" s="20"/>
      <c r="M10" s="20"/>
    </row>
    <row r="11" spans="1:13" ht="15.7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29"/>
      <c r="L11" s="20"/>
      <c r="M11" s="20"/>
    </row>
    <row r="12" spans="1:13" ht="15.75">
      <c r="A12" s="7" t="s">
        <v>30</v>
      </c>
      <c r="B12" s="88"/>
      <c r="C12" s="88"/>
      <c r="D12" s="88"/>
      <c r="E12" s="88"/>
      <c r="F12" s="88"/>
      <c r="G12" s="88"/>
      <c r="H12" s="88"/>
      <c r="I12" s="88"/>
      <c r="J12" s="88"/>
      <c r="K12" s="29"/>
      <c r="L12" s="20"/>
      <c r="M12" s="20"/>
    </row>
    <row r="13" spans="1:13" ht="15.75">
      <c r="A13" s="7" t="s">
        <v>31</v>
      </c>
      <c r="B13" s="88"/>
      <c r="C13" s="88"/>
      <c r="D13" s="88"/>
      <c r="E13" s="88"/>
      <c r="F13" s="88"/>
      <c r="G13" s="88"/>
      <c r="H13" s="88"/>
      <c r="I13" s="88"/>
      <c r="J13" s="88"/>
      <c r="K13" s="30"/>
      <c r="L13" s="7"/>
      <c r="M13" s="7"/>
    </row>
    <row r="14" spans="1:13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  <c r="M14" s="366"/>
    </row>
    <row r="15" spans="1:13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  <c r="M15" s="31"/>
    </row>
    <row r="16" spans="1:13" ht="7.5" customHeight="1">
      <c r="A16" s="7"/>
      <c r="B16" s="7"/>
      <c r="C16" s="7"/>
      <c r="D16" s="7"/>
      <c r="E16" s="88"/>
      <c r="F16" s="7"/>
      <c r="G16" s="7"/>
      <c r="H16" s="8"/>
      <c r="I16" s="13"/>
      <c r="J16" s="9"/>
      <c r="K16" s="9"/>
      <c r="L16" s="7"/>
    </row>
    <row r="17" spans="1:16" ht="63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s="6" customFormat="1" ht="30" customHeight="1">
      <c r="A19" s="1">
        <v>1</v>
      </c>
      <c r="B19" s="221" t="s">
        <v>3531</v>
      </c>
      <c r="C19" s="221">
        <v>10014381</v>
      </c>
      <c r="D19" s="222" t="s">
        <v>853</v>
      </c>
      <c r="E19" s="223" t="s">
        <v>3532</v>
      </c>
      <c r="F19" s="221" t="s">
        <v>57</v>
      </c>
      <c r="G19" s="271">
        <v>3</v>
      </c>
      <c r="H19" s="239">
        <v>2542</v>
      </c>
      <c r="I19" s="238">
        <v>7626</v>
      </c>
      <c r="J19" s="238">
        <f t="shared" ref="J19:J49" si="0">ROUND(I19*0.2,2)</f>
        <v>1525.2</v>
      </c>
      <c r="K19" s="238">
        <f t="shared" ref="K19:K49" si="1">ROUND(I19*1.2,2)</f>
        <v>9151.2000000000007</v>
      </c>
      <c r="L19" s="227" t="s">
        <v>8</v>
      </c>
      <c r="M19" s="77"/>
      <c r="N19" s="77"/>
      <c r="O19" s="77"/>
      <c r="P19" s="77"/>
    </row>
    <row r="20" spans="1:16" s="6" customFormat="1" ht="30" customHeight="1">
      <c r="A20" s="1">
        <v>2</v>
      </c>
      <c r="B20" s="228" t="s">
        <v>3533</v>
      </c>
      <c r="C20" s="228">
        <v>20002296</v>
      </c>
      <c r="D20" s="228" t="s">
        <v>855</v>
      </c>
      <c r="E20" s="229" t="s">
        <v>3542</v>
      </c>
      <c r="F20" s="228" t="s">
        <v>57</v>
      </c>
      <c r="G20" s="272">
        <v>1</v>
      </c>
      <c r="H20" s="239">
        <v>16229</v>
      </c>
      <c r="I20" s="238">
        <v>16229</v>
      </c>
      <c r="J20" s="238">
        <f t="shared" si="0"/>
        <v>3245.8</v>
      </c>
      <c r="K20" s="238">
        <f t="shared" si="1"/>
        <v>19474.8</v>
      </c>
      <c r="L20" s="227" t="s">
        <v>8</v>
      </c>
    </row>
    <row r="21" spans="1:16" s="6" customFormat="1" ht="30" customHeight="1">
      <c r="A21" s="1">
        <v>3</v>
      </c>
      <c r="B21" s="228" t="s">
        <v>3534</v>
      </c>
      <c r="C21" s="228">
        <v>20002304</v>
      </c>
      <c r="D21" s="228" t="s">
        <v>855</v>
      </c>
      <c r="E21" s="229" t="s">
        <v>3543</v>
      </c>
      <c r="F21" s="228" t="s">
        <v>57</v>
      </c>
      <c r="G21" s="272">
        <v>4</v>
      </c>
      <c r="H21" s="239">
        <v>1213</v>
      </c>
      <c r="I21" s="238">
        <v>4852</v>
      </c>
      <c r="J21" s="238">
        <f t="shared" si="0"/>
        <v>970.4</v>
      </c>
      <c r="K21" s="238">
        <f t="shared" si="1"/>
        <v>5822.4</v>
      </c>
      <c r="L21" s="227" t="s">
        <v>8</v>
      </c>
      <c r="M21" s="77"/>
      <c r="N21" s="77"/>
      <c r="O21" s="77"/>
      <c r="P21" s="77"/>
    </row>
    <row r="22" spans="1:16" s="6" customFormat="1" ht="30" customHeight="1">
      <c r="A22" s="1">
        <v>4</v>
      </c>
      <c r="B22" s="228" t="s">
        <v>3535</v>
      </c>
      <c r="C22" s="228">
        <v>20002353</v>
      </c>
      <c r="D22" s="228" t="s">
        <v>855</v>
      </c>
      <c r="E22" s="229" t="s">
        <v>3544</v>
      </c>
      <c r="F22" s="228" t="s">
        <v>57</v>
      </c>
      <c r="G22" s="272">
        <v>1</v>
      </c>
      <c r="H22" s="239">
        <v>10274</v>
      </c>
      <c r="I22" s="238">
        <v>10274</v>
      </c>
      <c r="J22" s="238">
        <f t="shared" si="0"/>
        <v>2054.8000000000002</v>
      </c>
      <c r="K22" s="238">
        <f t="shared" si="1"/>
        <v>12328.8</v>
      </c>
      <c r="L22" s="227" t="s">
        <v>8</v>
      </c>
    </row>
    <row r="23" spans="1:16" s="6" customFormat="1" ht="30" customHeight="1">
      <c r="A23" s="1">
        <v>5</v>
      </c>
      <c r="B23" s="228" t="s">
        <v>3536</v>
      </c>
      <c r="C23" s="228">
        <v>20002358</v>
      </c>
      <c r="D23" s="228" t="s">
        <v>855</v>
      </c>
      <c r="E23" s="229" t="s">
        <v>3545</v>
      </c>
      <c r="F23" s="228" t="s">
        <v>57</v>
      </c>
      <c r="G23" s="272">
        <v>4</v>
      </c>
      <c r="H23" s="239">
        <v>2076</v>
      </c>
      <c r="I23" s="238">
        <v>8304</v>
      </c>
      <c r="J23" s="238">
        <f t="shared" si="0"/>
        <v>1660.8</v>
      </c>
      <c r="K23" s="238">
        <f t="shared" si="1"/>
        <v>9964.7999999999993</v>
      </c>
      <c r="L23" s="227" t="s">
        <v>8</v>
      </c>
      <c r="M23" s="77"/>
      <c r="N23" s="77"/>
      <c r="O23" s="77"/>
      <c r="P23" s="77"/>
    </row>
    <row r="24" spans="1:16" s="6" customFormat="1" ht="30" customHeight="1">
      <c r="A24" s="1">
        <v>6</v>
      </c>
      <c r="B24" s="228" t="s">
        <v>3537</v>
      </c>
      <c r="C24" s="228">
        <v>20002420</v>
      </c>
      <c r="D24" s="228" t="s">
        <v>855</v>
      </c>
      <c r="E24" s="229" t="s">
        <v>3546</v>
      </c>
      <c r="F24" s="228" t="s">
        <v>57</v>
      </c>
      <c r="G24" s="272">
        <v>2</v>
      </c>
      <c r="H24" s="239">
        <v>14177</v>
      </c>
      <c r="I24" s="238">
        <v>28354</v>
      </c>
      <c r="J24" s="238">
        <f t="shared" si="0"/>
        <v>5670.8</v>
      </c>
      <c r="K24" s="238">
        <f t="shared" si="1"/>
        <v>34024.800000000003</v>
      </c>
      <c r="L24" s="227" t="s">
        <v>8</v>
      </c>
    </row>
    <row r="25" spans="1:16" s="6" customFormat="1" ht="30" customHeight="1">
      <c r="A25" s="1">
        <v>7</v>
      </c>
      <c r="B25" s="228" t="s">
        <v>3538</v>
      </c>
      <c r="C25" s="228">
        <v>20002464</v>
      </c>
      <c r="D25" s="228" t="s">
        <v>855</v>
      </c>
      <c r="E25" s="229" t="s">
        <v>3547</v>
      </c>
      <c r="F25" s="228" t="s">
        <v>57</v>
      </c>
      <c r="G25" s="272">
        <v>1</v>
      </c>
      <c r="H25" s="239">
        <v>11328</v>
      </c>
      <c r="I25" s="238">
        <v>11328</v>
      </c>
      <c r="J25" s="238">
        <f t="shared" si="0"/>
        <v>2265.6</v>
      </c>
      <c r="K25" s="238">
        <f t="shared" si="1"/>
        <v>13593.6</v>
      </c>
      <c r="L25" s="227" t="s">
        <v>8</v>
      </c>
      <c r="M25" s="77"/>
      <c r="N25" s="77"/>
      <c r="O25" s="77"/>
      <c r="P25" s="77"/>
    </row>
    <row r="26" spans="1:16" s="6" customFormat="1" ht="30" customHeight="1">
      <c r="A26" s="1">
        <v>8</v>
      </c>
      <c r="B26" s="228" t="s">
        <v>3539</v>
      </c>
      <c r="C26" s="228">
        <v>20002476</v>
      </c>
      <c r="D26" s="228" t="s">
        <v>855</v>
      </c>
      <c r="E26" s="229" t="s">
        <v>3548</v>
      </c>
      <c r="F26" s="228" t="s">
        <v>57</v>
      </c>
      <c r="G26" s="272">
        <v>4</v>
      </c>
      <c r="H26" s="239">
        <v>6934</v>
      </c>
      <c r="I26" s="238">
        <v>27736</v>
      </c>
      <c r="J26" s="238">
        <f t="shared" si="0"/>
        <v>5547.2</v>
      </c>
      <c r="K26" s="238">
        <f t="shared" si="1"/>
        <v>33283.199999999997</v>
      </c>
      <c r="L26" s="227" t="s">
        <v>8</v>
      </c>
    </row>
    <row r="27" spans="1:16" s="6" customFormat="1" ht="30" customHeight="1">
      <c r="A27" s="1">
        <v>9</v>
      </c>
      <c r="B27" s="228" t="s">
        <v>3540</v>
      </c>
      <c r="C27" s="228">
        <v>20002516</v>
      </c>
      <c r="D27" s="228" t="s">
        <v>855</v>
      </c>
      <c r="E27" s="229" t="s">
        <v>3549</v>
      </c>
      <c r="F27" s="228" t="s">
        <v>57</v>
      </c>
      <c r="G27" s="272">
        <v>7</v>
      </c>
      <c r="H27" s="239">
        <v>55146</v>
      </c>
      <c r="I27" s="238">
        <v>386022</v>
      </c>
      <c r="J27" s="238">
        <f t="shared" si="0"/>
        <v>77204.399999999994</v>
      </c>
      <c r="K27" s="238">
        <f t="shared" si="1"/>
        <v>463226.4</v>
      </c>
      <c r="L27" s="227" t="s">
        <v>8</v>
      </c>
    </row>
    <row r="28" spans="1:16" s="6" customFormat="1" ht="30" customHeight="1">
      <c r="A28" s="1">
        <v>10</v>
      </c>
      <c r="B28" s="228" t="s">
        <v>3541</v>
      </c>
      <c r="C28" s="228">
        <v>20002814</v>
      </c>
      <c r="D28" s="228" t="s">
        <v>855</v>
      </c>
      <c r="E28" s="229" t="s">
        <v>3550</v>
      </c>
      <c r="F28" s="228" t="s">
        <v>57</v>
      </c>
      <c r="G28" s="272">
        <v>6</v>
      </c>
      <c r="H28" s="239">
        <v>8708</v>
      </c>
      <c r="I28" s="238">
        <v>52248</v>
      </c>
      <c r="J28" s="238">
        <f t="shared" si="0"/>
        <v>10449.6</v>
      </c>
      <c r="K28" s="238">
        <f t="shared" si="1"/>
        <v>62697.599999999999</v>
      </c>
      <c r="L28" s="227" t="s">
        <v>8</v>
      </c>
      <c r="M28" s="77"/>
      <c r="N28" s="77"/>
      <c r="O28" s="77"/>
      <c r="P28" s="77"/>
    </row>
    <row r="29" spans="1:16" s="6" customFormat="1" ht="30" customHeight="1">
      <c r="A29" s="1">
        <v>11</v>
      </c>
      <c r="B29" s="228" t="s">
        <v>3551</v>
      </c>
      <c r="C29" s="228">
        <v>20002312</v>
      </c>
      <c r="D29" s="228" t="s">
        <v>853</v>
      </c>
      <c r="E29" s="229" t="s">
        <v>3559</v>
      </c>
      <c r="F29" s="228" t="s">
        <v>57</v>
      </c>
      <c r="G29" s="272">
        <v>2</v>
      </c>
      <c r="H29" s="239">
        <v>5971</v>
      </c>
      <c r="I29" s="238">
        <v>11942</v>
      </c>
      <c r="J29" s="238">
        <f t="shared" si="0"/>
        <v>2388.4</v>
      </c>
      <c r="K29" s="238">
        <f t="shared" si="1"/>
        <v>14330.4</v>
      </c>
      <c r="L29" s="227" t="s">
        <v>8</v>
      </c>
      <c r="M29" s="77"/>
      <c r="N29" s="77"/>
      <c r="O29" s="77"/>
      <c r="P29" s="77"/>
    </row>
    <row r="30" spans="1:16" s="6" customFormat="1" ht="30" customHeight="1">
      <c r="A30" s="1">
        <v>12</v>
      </c>
      <c r="B30" s="228" t="s">
        <v>3552</v>
      </c>
      <c r="C30" s="228">
        <v>20002319</v>
      </c>
      <c r="D30" s="228" t="s">
        <v>853</v>
      </c>
      <c r="E30" s="229" t="s">
        <v>3560</v>
      </c>
      <c r="F30" s="228" t="s">
        <v>57</v>
      </c>
      <c r="G30" s="272">
        <v>2</v>
      </c>
      <c r="H30" s="239">
        <v>5375</v>
      </c>
      <c r="I30" s="238">
        <v>10750</v>
      </c>
      <c r="J30" s="238">
        <f t="shared" si="0"/>
        <v>2150</v>
      </c>
      <c r="K30" s="238">
        <f t="shared" si="1"/>
        <v>12900</v>
      </c>
      <c r="L30" s="227" t="s">
        <v>8</v>
      </c>
    </row>
    <row r="31" spans="1:16" s="6" customFormat="1" ht="30" customHeight="1">
      <c r="A31" s="1">
        <v>13</v>
      </c>
      <c r="B31" s="228" t="s">
        <v>3553</v>
      </c>
      <c r="C31" s="228">
        <v>20002347</v>
      </c>
      <c r="D31" s="228" t="s">
        <v>853</v>
      </c>
      <c r="E31" s="229" t="s">
        <v>3561</v>
      </c>
      <c r="F31" s="228" t="s">
        <v>57</v>
      </c>
      <c r="G31" s="272">
        <v>2</v>
      </c>
      <c r="H31" s="239">
        <v>14293</v>
      </c>
      <c r="I31" s="238">
        <v>28586</v>
      </c>
      <c r="J31" s="238">
        <f t="shared" si="0"/>
        <v>5717.2</v>
      </c>
      <c r="K31" s="238">
        <f t="shared" si="1"/>
        <v>34303.199999999997</v>
      </c>
      <c r="L31" s="227" t="s">
        <v>8</v>
      </c>
    </row>
    <row r="32" spans="1:16" s="6" customFormat="1" ht="30" customHeight="1">
      <c r="A32" s="1">
        <v>14</v>
      </c>
      <c r="B32" s="228" t="s">
        <v>3554</v>
      </c>
      <c r="C32" s="228">
        <v>20002433</v>
      </c>
      <c r="D32" s="228" t="s">
        <v>853</v>
      </c>
      <c r="E32" s="229" t="s">
        <v>3562</v>
      </c>
      <c r="F32" s="228" t="s">
        <v>57</v>
      </c>
      <c r="G32" s="272">
        <v>14</v>
      </c>
      <c r="H32" s="239">
        <v>3364</v>
      </c>
      <c r="I32" s="238">
        <v>47096</v>
      </c>
      <c r="J32" s="238">
        <f t="shared" si="0"/>
        <v>9419.2000000000007</v>
      </c>
      <c r="K32" s="238">
        <f t="shared" si="1"/>
        <v>56515.199999999997</v>
      </c>
      <c r="L32" s="227" t="s">
        <v>8</v>
      </c>
    </row>
    <row r="33" spans="1:16" s="6" customFormat="1" ht="30" customHeight="1">
      <c r="A33" s="1">
        <v>15</v>
      </c>
      <c r="B33" s="228" t="s">
        <v>3555</v>
      </c>
      <c r="C33" s="228">
        <v>20002501</v>
      </c>
      <c r="D33" s="228" t="s">
        <v>853</v>
      </c>
      <c r="E33" s="229" t="s">
        <v>3563</v>
      </c>
      <c r="F33" s="228" t="s">
        <v>57</v>
      </c>
      <c r="G33" s="272">
        <v>2</v>
      </c>
      <c r="H33" s="239">
        <v>137132</v>
      </c>
      <c r="I33" s="238">
        <v>274264</v>
      </c>
      <c r="J33" s="238">
        <f t="shared" si="0"/>
        <v>54852.800000000003</v>
      </c>
      <c r="K33" s="238">
        <f t="shared" si="1"/>
        <v>329116.79999999999</v>
      </c>
      <c r="L33" s="227" t="s">
        <v>8</v>
      </c>
      <c r="M33" s="77"/>
      <c r="N33" s="77"/>
      <c r="O33" s="77"/>
      <c r="P33" s="77"/>
    </row>
    <row r="34" spans="1:16" s="6" customFormat="1" ht="30" customHeight="1">
      <c r="A34" s="1">
        <v>16</v>
      </c>
      <c r="B34" s="228" t="s">
        <v>3556</v>
      </c>
      <c r="C34" s="228">
        <v>20002511</v>
      </c>
      <c r="D34" s="228" t="s">
        <v>853</v>
      </c>
      <c r="E34" s="229" t="s">
        <v>3564</v>
      </c>
      <c r="F34" s="228" t="s">
        <v>57</v>
      </c>
      <c r="G34" s="272">
        <v>1</v>
      </c>
      <c r="H34" s="239">
        <v>7220</v>
      </c>
      <c r="I34" s="238">
        <v>7220</v>
      </c>
      <c r="J34" s="238">
        <f t="shared" si="0"/>
        <v>1444</v>
      </c>
      <c r="K34" s="238">
        <f t="shared" si="1"/>
        <v>8664</v>
      </c>
      <c r="L34" s="227" t="s">
        <v>8</v>
      </c>
    </row>
    <row r="35" spans="1:16" s="6" customFormat="1" ht="30" customHeight="1">
      <c r="A35" s="1">
        <v>17</v>
      </c>
      <c r="B35" s="228" t="s">
        <v>3557</v>
      </c>
      <c r="C35" s="228">
        <v>20002521</v>
      </c>
      <c r="D35" s="228" t="s">
        <v>853</v>
      </c>
      <c r="E35" s="229" t="s">
        <v>3565</v>
      </c>
      <c r="F35" s="228" t="s">
        <v>57</v>
      </c>
      <c r="G35" s="272">
        <v>1</v>
      </c>
      <c r="H35" s="239">
        <v>545487</v>
      </c>
      <c r="I35" s="238">
        <v>545487</v>
      </c>
      <c r="J35" s="238">
        <f t="shared" si="0"/>
        <v>109097.4</v>
      </c>
      <c r="K35" s="238">
        <f t="shared" si="1"/>
        <v>654584.4</v>
      </c>
      <c r="L35" s="227" t="s">
        <v>8</v>
      </c>
      <c r="M35" s="77"/>
      <c r="N35" s="77"/>
      <c r="O35" s="77"/>
      <c r="P35" s="77"/>
    </row>
    <row r="36" spans="1:16" s="6" customFormat="1" ht="30" customHeight="1">
      <c r="A36" s="1">
        <v>18</v>
      </c>
      <c r="B36" s="228" t="s">
        <v>3558</v>
      </c>
      <c r="C36" s="228">
        <v>20002529</v>
      </c>
      <c r="D36" s="228" t="s">
        <v>853</v>
      </c>
      <c r="E36" s="229" t="s">
        <v>3566</v>
      </c>
      <c r="F36" s="228" t="s">
        <v>57</v>
      </c>
      <c r="G36" s="272">
        <v>4</v>
      </c>
      <c r="H36" s="239">
        <v>18858</v>
      </c>
      <c r="I36" s="238">
        <v>75432</v>
      </c>
      <c r="J36" s="238">
        <f t="shared" si="0"/>
        <v>15086.4</v>
      </c>
      <c r="K36" s="238">
        <f t="shared" si="1"/>
        <v>90518.399999999994</v>
      </c>
      <c r="L36" s="227" t="s">
        <v>8</v>
      </c>
    </row>
    <row r="37" spans="1:16" s="6" customFormat="1" ht="30" customHeight="1">
      <c r="A37" s="1">
        <v>19</v>
      </c>
      <c r="B37" s="228" t="s">
        <v>3567</v>
      </c>
      <c r="C37" s="228">
        <v>10020278</v>
      </c>
      <c r="D37" s="228" t="s">
        <v>855</v>
      </c>
      <c r="E37" s="229" t="s">
        <v>3580</v>
      </c>
      <c r="F37" s="228" t="s">
        <v>57</v>
      </c>
      <c r="G37" s="272">
        <v>1</v>
      </c>
      <c r="H37" s="239">
        <v>61421</v>
      </c>
      <c r="I37" s="238">
        <v>61421</v>
      </c>
      <c r="J37" s="238">
        <f t="shared" si="0"/>
        <v>12284.2</v>
      </c>
      <c r="K37" s="238">
        <f t="shared" si="1"/>
        <v>73705.2</v>
      </c>
      <c r="L37" s="227" t="s">
        <v>8</v>
      </c>
      <c r="M37" s="77"/>
      <c r="N37" s="77"/>
      <c r="O37" s="77"/>
      <c r="P37" s="77"/>
    </row>
    <row r="38" spans="1:16" s="6" customFormat="1" ht="30" customHeight="1">
      <c r="A38" s="1">
        <v>20</v>
      </c>
      <c r="B38" s="228" t="s">
        <v>3568</v>
      </c>
      <c r="C38" s="228">
        <v>20002286</v>
      </c>
      <c r="D38" s="228" t="s">
        <v>855</v>
      </c>
      <c r="E38" s="229" t="s">
        <v>3581</v>
      </c>
      <c r="F38" s="228" t="s">
        <v>57</v>
      </c>
      <c r="G38" s="272">
        <v>1</v>
      </c>
      <c r="H38" s="239">
        <v>85072</v>
      </c>
      <c r="I38" s="238">
        <v>85072</v>
      </c>
      <c r="J38" s="238">
        <f t="shared" si="0"/>
        <v>17014.400000000001</v>
      </c>
      <c r="K38" s="238">
        <f t="shared" si="1"/>
        <v>102086.39999999999</v>
      </c>
      <c r="L38" s="227" t="s">
        <v>8</v>
      </c>
    </row>
    <row r="39" spans="1:16" s="6" customFormat="1" ht="30" customHeight="1">
      <c r="A39" s="1">
        <v>21</v>
      </c>
      <c r="B39" s="228" t="s">
        <v>3569</v>
      </c>
      <c r="C39" s="228">
        <v>20002301</v>
      </c>
      <c r="D39" s="228" t="s">
        <v>855</v>
      </c>
      <c r="E39" s="229" t="s">
        <v>3582</v>
      </c>
      <c r="F39" s="228" t="s">
        <v>57</v>
      </c>
      <c r="G39" s="272">
        <v>1</v>
      </c>
      <c r="H39" s="239">
        <v>32471</v>
      </c>
      <c r="I39" s="238">
        <v>32471</v>
      </c>
      <c r="J39" s="238">
        <f t="shared" si="0"/>
        <v>6494.2</v>
      </c>
      <c r="K39" s="238">
        <f t="shared" si="1"/>
        <v>38965.199999999997</v>
      </c>
      <c r="L39" s="227" t="s">
        <v>8</v>
      </c>
      <c r="M39" s="77"/>
      <c r="N39" s="77"/>
      <c r="O39" s="77"/>
      <c r="P39" s="77"/>
    </row>
    <row r="40" spans="1:16" s="6" customFormat="1" ht="30" customHeight="1">
      <c r="A40" s="1">
        <v>22</v>
      </c>
      <c r="B40" s="228" t="s">
        <v>3570</v>
      </c>
      <c r="C40" s="228">
        <v>20002317</v>
      </c>
      <c r="D40" s="228" t="s">
        <v>855</v>
      </c>
      <c r="E40" s="229" t="s">
        <v>3583</v>
      </c>
      <c r="F40" s="228" t="s">
        <v>57</v>
      </c>
      <c r="G40" s="272">
        <v>1</v>
      </c>
      <c r="H40" s="239">
        <v>57136</v>
      </c>
      <c r="I40" s="238">
        <v>57136</v>
      </c>
      <c r="J40" s="238">
        <f t="shared" si="0"/>
        <v>11427.2</v>
      </c>
      <c r="K40" s="238">
        <f t="shared" si="1"/>
        <v>68563.199999999997</v>
      </c>
      <c r="L40" s="227" t="s">
        <v>8</v>
      </c>
    </row>
    <row r="41" spans="1:16" s="6" customFormat="1" ht="30" customHeight="1">
      <c r="A41" s="1">
        <v>23</v>
      </c>
      <c r="B41" s="228" t="s">
        <v>3571</v>
      </c>
      <c r="C41" s="228">
        <v>20002332</v>
      </c>
      <c r="D41" s="228" t="s">
        <v>855</v>
      </c>
      <c r="E41" s="229" t="s">
        <v>3584</v>
      </c>
      <c r="F41" s="228" t="s">
        <v>57</v>
      </c>
      <c r="G41" s="272">
        <v>1</v>
      </c>
      <c r="H41" s="239">
        <v>74549</v>
      </c>
      <c r="I41" s="238">
        <v>74549</v>
      </c>
      <c r="J41" s="238">
        <f t="shared" si="0"/>
        <v>14909.8</v>
      </c>
      <c r="K41" s="238">
        <f t="shared" si="1"/>
        <v>89458.8</v>
      </c>
      <c r="L41" s="227" t="s">
        <v>8</v>
      </c>
      <c r="M41" s="77"/>
      <c r="N41" s="77"/>
      <c r="O41" s="77"/>
      <c r="P41" s="77"/>
    </row>
    <row r="42" spans="1:16" s="6" customFormat="1" ht="30" customHeight="1">
      <c r="A42" s="1">
        <v>24</v>
      </c>
      <c r="B42" s="228" t="s">
        <v>3572</v>
      </c>
      <c r="C42" s="228">
        <v>20002337</v>
      </c>
      <c r="D42" s="228" t="s">
        <v>855</v>
      </c>
      <c r="E42" s="229" t="s">
        <v>3585</v>
      </c>
      <c r="F42" s="228" t="s">
        <v>57</v>
      </c>
      <c r="G42" s="272">
        <v>2</v>
      </c>
      <c r="H42" s="239">
        <v>37008</v>
      </c>
      <c r="I42" s="238">
        <v>74016</v>
      </c>
      <c r="J42" s="238">
        <f t="shared" si="0"/>
        <v>14803.2</v>
      </c>
      <c r="K42" s="238">
        <f t="shared" si="1"/>
        <v>88819.199999999997</v>
      </c>
      <c r="L42" s="227" t="s">
        <v>8</v>
      </c>
    </row>
    <row r="43" spans="1:16" s="6" customFormat="1" ht="30" customHeight="1">
      <c r="A43" s="1">
        <v>25</v>
      </c>
      <c r="B43" s="228" t="s">
        <v>3573</v>
      </c>
      <c r="C43" s="228">
        <v>20002340</v>
      </c>
      <c r="D43" s="228" t="s">
        <v>855</v>
      </c>
      <c r="E43" s="229" t="s">
        <v>3586</v>
      </c>
      <c r="F43" s="228" t="s">
        <v>57</v>
      </c>
      <c r="G43" s="272">
        <v>1</v>
      </c>
      <c r="H43" s="239">
        <v>39251</v>
      </c>
      <c r="I43" s="238">
        <v>39251</v>
      </c>
      <c r="J43" s="238">
        <f t="shared" si="0"/>
        <v>7850.2</v>
      </c>
      <c r="K43" s="238">
        <f t="shared" si="1"/>
        <v>47101.2</v>
      </c>
      <c r="L43" s="227" t="s">
        <v>8</v>
      </c>
      <c r="M43" s="77"/>
      <c r="N43" s="77"/>
      <c r="O43" s="77"/>
      <c r="P43" s="77"/>
    </row>
    <row r="44" spans="1:16" s="6" customFormat="1" ht="30" customHeight="1">
      <c r="A44" s="1">
        <v>26</v>
      </c>
      <c r="B44" s="228" t="s">
        <v>3574</v>
      </c>
      <c r="C44" s="228">
        <v>20002345</v>
      </c>
      <c r="D44" s="228" t="s">
        <v>855</v>
      </c>
      <c r="E44" s="229" t="s">
        <v>3587</v>
      </c>
      <c r="F44" s="228" t="s">
        <v>57</v>
      </c>
      <c r="G44" s="272">
        <v>1</v>
      </c>
      <c r="H44" s="239">
        <v>155889</v>
      </c>
      <c r="I44" s="238">
        <v>155889</v>
      </c>
      <c r="J44" s="238">
        <f t="shared" si="0"/>
        <v>31177.8</v>
      </c>
      <c r="K44" s="238">
        <f t="shared" si="1"/>
        <v>187066.8</v>
      </c>
      <c r="L44" s="227" t="s">
        <v>8</v>
      </c>
      <c r="M44" s="77"/>
      <c r="N44" s="77"/>
      <c r="O44" s="77"/>
      <c r="P44" s="77"/>
    </row>
    <row r="45" spans="1:16" s="6" customFormat="1" ht="30" customHeight="1">
      <c r="A45" s="1">
        <v>27</v>
      </c>
      <c r="B45" s="228" t="s">
        <v>3575</v>
      </c>
      <c r="C45" s="228">
        <v>20002425</v>
      </c>
      <c r="D45" s="228" t="s">
        <v>855</v>
      </c>
      <c r="E45" s="229" t="s">
        <v>3588</v>
      </c>
      <c r="F45" s="228" t="s">
        <v>57</v>
      </c>
      <c r="G45" s="272">
        <v>1</v>
      </c>
      <c r="H45" s="239">
        <v>17492</v>
      </c>
      <c r="I45" s="238">
        <v>17492</v>
      </c>
      <c r="J45" s="238">
        <f t="shared" si="0"/>
        <v>3498.4</v>
      </c>
      <c r="K45" s="238">
        <f t="shared" si="1"/>
        <v>20990.400000000001</v>
      </c>
      <c r="L45" s="227" t="s">
        <v>8</v>
      </c>
    </row>
    <row r="46" spans="1:16" s="6" customFormat="1" ht="30" customHeight="1">
      <c r="A46" s="1">
        <v>28</v>
      </c>
      <c r="B46" s="228" t="s">
        <v>3576</v>
      </c>
      <c r="C46" s="228">
        <v>20002451</v>
      </c>
      <c r="D46" s="228" t="s">
        <v>855</v>
      </c>
      <c r="E46" s="229" t="s">
        <v>3589</v>
      </c>
      <c r="F46" s="228" t="s">
        <v>57</v>
      </c>
      <c r="G46" s="272">
        <v>5</v>
      </c>
      <c r="H46" s="239">
        <v>10063</v>
      </c>
      <c r="I46" s="238">
        <v>50315</v>
      </c>
      <c r="J46" s="238">
        <f t="shared" si="0"/>
        <v>10063</v>
      </c>
      <c r="K46" s="238">
        <f t="shared" si="1"/>
        <v>60378</v>
      </c>
      <c r="L46" s="227" t="s">
        <v>8</v>
      </c>
    </row>
    <row r="47" spans="1:16" s="6" customFormat="1" ht="30" customHeight="1">
      <c r="A47" s="1">
        <v>29</v>
      </c>
      <c r="B47" s="228" t="s">
        <v>3577</v>
      </c>
      <c r="C47" s="228">
        <v>20002466</v>
      </c>
      <c r="D47" s="228" t="s">
        <v>855</v>
      </c>
      <c r="E47" s="229" t="s">
        <v>3590</v>
      </c>
      <c r="F47" s="228" t="s">
        <v>57</v>
      </c>
      <c r="G47" s="272">
        <v>1</v>
      </c>
      <c r="H47" s="239">
        <v>17968</v>
      </c>
      <c r="I47" s="238">
        <v>17968</v>
      </c>
      <c r="J47" s="238">
        <f t="shared" si="0"/>
        <v>3593.6</v>
      </c>
      <c r="K47" s="238">
        <f t="shared" si="1"/>
        <v>21561.599999999999</v>
      </c>
      <c r="L47" s="227" t="s">
        <v>8</v>
      </c>
      <c r="M47" s="77"/>
      <c r="N47" s="77"/>
      <c r="O47" s="77"/>
      <c r="P47" s="77"/>
    </row>
    <row r="48" spans="1:16" s="6" customFormat="1" ht="30" customHeight="1">
      <c r="A48" s="1">
        <v>30</v>
      </c>
      <c r="B48" s="228" t="s">
        <v>3578</v>
      </c>
      <c r="C48" s="228">
        <v>20002469</v>
      </c>
      <c r="D48" s="228" t="s">
        <v>855</v>
      </c>
      <c r="E48" s="229" t="s">
        <v>3591</v>
      </c>
      <c r="F48" s="228" t="s">
        <v>57</v>
      </c>
      <c r="G48" s="272">
        <v>2</v>
      </c>
      <c r="H48" s="239">
        <v>11372</v>
      </c>
      <c r="I48" s="238">
        <v>22744</v>
      </c>
      <c r="J48" s="238">
        <f t="shared" si="0"/>
        <v>4548.8</v>
      </c>
      <c r="K48" s="238">
        <f t="shared" si="1"/>
        <v>27292.799999999999</v>
      </c>
      <c r="L48" s="227" t="s">
        <v>8</v>
      </c>
      <c r="M48" s="77"/>
      <c r="N48" s="77"/>
      <c r="O48" s="77"/>
      <c r="P48" s="77"/>
    </row>
    <row r="49" spans="1:12" s="6" customFormat="1" ht="30" customHeight="1">
      <c r="A49" s="1">
        <v>31</v>
      </c>
      <c r="B49" s="228" t="s">
        <v>3579</v>
      </c>
      <c r="C49" s="228">
        <v>20002482</v>
      </c>
      <c r="D49" s="228" t="s">
        <v>855</v>
      </c>
      <c r="E49" s="229" t="s">
        <v>3592</v>
      </c>
      <c r="F49" s="228" t="s">
        <v>57</v>
      </c>
      <c r="G49" s="272">
        <v>1</v>
      </c>
      <c r="H49" s="239">
        <v>10153</v>
      </c>
      <c r="I49" s="238">
        <v>10153</v>
      </c>
      <c r="J49" s="238">
        <f t="shared" si="0"/>
        <v>2030.6</v>
      </c>
      <c r="K49" s="238">
        <f t="shared" si="1"/>
        <v>12183.6</v>
      </c>
      <c r="L49" s="227" t="s">
        <v>8</v>
      </c>
    </row>
    <row r="50" spans="1:12" ht="15.75">
      <c r="A50" s="104"/>
      <c r="B50" s="104"/>
      <c r="C50" s="104"/>
      <c r="D50" s="104"/>
      <c r="E50" s="106"/>
      <c r="F50" s="104"/>
      <c r="G50" s="104"/>
      <c r="H50" s="104"/>
      <c r="I50" s="107">
        <f>SUM(I19:I49)</f>
        <v>2252227</v>
      </c>
      <c r="J50" s="107">
        <f>SUM(J19:J49)</f>
        <v>450445.4</v>
      </c>
      <c r="K50" s="107">
        <f>SUM(K19:K49)</f>
        <v>2702672.4</v>
      </c>
      <c r="L50" s="104"/>
    </row>
    <row r="53" spans="1:12" ht="18.75">
      <c r="A53" s="67" t="s">
        <v>34</v>
      </c>
      <c r="B53" s="220"/>
      <c r="C53" s="220"/>
      <c r="D53" s="127"/>
      <c r="E53" s="128"/>
      <c r="F53" s="128"/>
      <c r="G53" s="128"/>
      <c r="H53" s="129"/>
      <c r="I53" s="128"/>
      <c r="J53" s="67" t="s">
        <v>35</v>
      </c>
      <c r="L53" s="23"/>
    </row>
    <row r="54" spans="1:12" ht="18.75">
      <c r="A54" s="67" t="s">
        <v>36</v>
      </c>
      <c r="B54" s="67"/>
      <c r="C54" s="67"/>
      <c r="D54" s="127"/>
      <c r="E54" s="128"/>
      <c r="F54" s="128"/>
      <c r="G54" s="128"/>
      <c r="H54" s="129"/>
      <c r="I54" s="128"/>
      <c r="J54" s="67" t="s">
        <v>181</v>
      </c>
      <c r="L54" s="67"/>
    </row>
    <row r="55" spans="1:12" ht="18.75">
      <c r="A55" s="363" t="s">
        <v>37</v>
      </c>
      <c r="B55" s="363"/>
      <c r="C55" s="363"/>
      <c r="D55" s="127"/>
      <c r="E55" s="128"/>
      <c r="F55" s="128"/>
      <c r="G55" s="128"/>
      <c r="H55" s="129"/>
      <c r="I55" s="128"/>
      <c r="J55" s="67" t="s">
        <v>38</v>
      </c>
      <c r="L55" s="67"/>
    </row>
    <row r="56" spans="1:12" ht="18.75">
      <c r="A56" s="67" t="s">
        <v>39</v>
      </c>
      <c r="B56" s="23"/>
      <c r="C56" s="23"/>
      <c r="D56" s="127"/>
      <c r="E56" s="128"/>
      <c r="F56" s="128"/>
      <c r="G56" s="128"/>
      <c r="H56" s="129"/>
      <c r="I56" s="128"/>
      <c r="J56" s="118"/>
      <c r="L56" s="38"/>
    </row>
    <row r="57" spans="1:12" ht="18.75">
      <c r="A57" s="23"/>
      <c r="B57" s="23"/>
      <c r="C57" s="23"/>
      <c r="D57" s="127"/>
      <c r="E57" s="128"/>
      <c r="F57" s="128"/>
      <c r="G57" s="128"/>
      <c r="H57" s="129"/>
      <c r="I57" s="128"/>
      <c r="J57" s="118"/>
      <c r="L57" s="23"/>
    </row>
    <row r="58" spans="1:12" ht="18.75">
      <c r="A58" s="67" t="s">
        <v>41</v>
      </c>
      <c r="B58" s="23"/>
      <c r="C58" s="23"/>
      <c r="D58" s="127"/>
      <c r="E58" s="128"/>
      <c r="F58" s="128"/>
      <c r="G58" s="128"/>
      <c r="H58" s="129"/>
      <c r="I58" s="128"/>
      <c r="J58" s="67" t="s">
        <v>182</v>
      </c>
      <c r="L58" s="67"/>
    </row>
    <row r="59" spans="1:12" ht="18.75">
      <c r="A59" s="364"/>
      <c r="B59" s="364"/>
      <c r="C59" s="364"/>
      <c r="D59" s="127"/>
      <c r="E59" s="128"/>
      <c r="F59" s="128"/>
      <c r="G59" s="128"/>
      <c r="H59" s="129"/>
      <c r="I59" s="128"/>
      <c r="J59" s="118"/>
      <c r="L59" s="118"/>
    </row>
    <row r="60" spans="1:12" ht="18.75">
      <c r="A60" s="67" t="s">
        <v>40</v>
      </c>
      <c r="B60" s="67"/>
      <c r="C60" s="118"/>
      <c r="D60" s="127"/>
      <c r="E60" s="128"/>
      <c r="F60" s="128"/>
      <c r="G60" s="128"/>
      <c r="H60" s="129"/>
      <c r="I60" s="128"/>
      <c r="J60" s="67" t="s">
        <v>40</v>
      </c>
      <c r="L60" s="67"/>
    </row>
    <row r="61" spans="1:12">
      <c r="D61" s="5"/>
      <c r="E61" s="3"/>
      <c r="H61" s="11"/>
      <c r="I61" s="3"/>
    </row>
  </sheetData>
  <autoFilter ref="A18:L18" xr:uid="{00000000-0009-0000-0000-00001B000000}"/>
  <customSheetViews>
    <customSheetView guid="{19774D5F-68EA-4399-BCA1-E2CE392B5002}" showPageBreaks="1" printArea="1" view="pageBreakPreview">
      <selection activeCell="N17" sqref="N17:O17"/>
      <colBreaks count="1" manualBreakCount="1">
        <brk id="16" max="31" man="1"/>
      </colBreaks>
      <pageMargins left="0.70866141732283472" right="0.70866141732283472" top="0.74803149606299213" bottom="0.74803149606299213" header="0.31496062992125984" footer="0.31496062992125984"/>
      <pageSetup scale="62" orientation="landscape" r:id="rId1"/>
    </customSheetView>
    <customSheetView guid="{31AE1515-CC7D-4C1F-9174-673DDAC973ED}" showPageBreaks="1" printArea="1" view="pageBreakPreview">
      <selection activeCell="N17" sqref="N17:O17"/>
      <colBreaks count="1" manualBreakCount="1">
        <brk id="16" max="31" man="1"/>
      </colBreaks>
      <pageMargins left="0.70866141732283472" right="0.70866141732283472" top="0.74803149606299213" bottom="0.74803149606299213" header="0.31496062992125984" footer="0.31496062992125984"/>
      <pageSetup scale="62" orientation="landscape" r:id="rId2"/>
    </customSheetView>
  </customSheetViews>
  <mergeCells count="7">
    <mergeCell ref="A55:C55"/>
    <mergeCell ref="A59:C59"/>
    <mergeCell ref="A4:L4"/>
    <mergeCell ref="A5:L5"/>
    <mergeCell ref="A14:M14"/>
    <mergeCell ref="A8:I8"/>
    <mergeCell ref="A10:I10"/>
  </mergeCells>
  <pageMargins left="0.51181102362204722" right="0.51181102362204722" top="0.94488188976377963" bottom="0.74803149606299213" header="0.31496062992125984" footer="0.31496062992125984"/>
  <pageSetup paperSize="9" scale="77" fitToHeight="0" orientation="landscape" r:id="rId3"/>
  <colBreaks count="1" manualBreakCount="1">
    <brk id="12" max="31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70C0"/>
    <pageSetUpPr fitToPage="1"/>
  </sheetPr>
  <dimension ref="A1:P38"/>
  <sheetViews>
    <sheetView view="pageBreakPreview" topLeftCell="A7" zoomScaleNormal="100" zoomScaleSheetLayoutView="100" workbookViewId="0">
      <selection activeCell="H19" sqref="H19"/>
    </sheetView>
  </sheetViews>
  <sheetFormatPr defaultRowHeight="15"/>
  <cols>
    <col min="1" max="1" width="5.140625" style="3" customWidth="1"/>
    <col min="2" max="2" width="7.7109375" style="3" customWidth="1"/>
    <col min="3" max="3" width="12.140625" style="3" customWidth="1"/>
    <col min="4" max="4" width="7.5703125" style="3" customWidth="1"/>
    <col min="5" max="5" width="31.28515625" style="5" customWidth="1"/>
    <col min="6" max="6" width="6" style="3" customWidth="1"/>
    <col min="7" max="7" width="9.5703125" style="3" customWidth="1"/>
    <col min="8" max="8" width="14.85546875" style="3" customWidth="1"/>
    <col min="9" max="9" width="14.85546875" style="11" customWidth="1"/>
    <col min="10" max="11" width="14.85546875" style="3" customWidth="1"/>
    <col min="12" max="12" width="20" style="3" customWidth="1"/>
    <col min="13" max="16384" width="9.140625" style="3"/>
  </cols>
  <sheetData>
    <row r="1" spans="1:13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61</v>
      </c>
      <c r="K1" s="25"/>
      <c r="L1" s="24"/>
      <c r="M1" s="24"/>
    </row>
    <row r="2" spans="1:13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  <c r="M2" s="27"/>
    </row>
    <row r="3" spans="1:13" ht="14.2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25"/>
      <c r="L3" s="20"/>
      <c r="M3" s="20"/>
    </row>
    <row r="4" spans="1:13" ht="16.5" customHeight="1">
      <c r="A4" s="365" t="s">
        <v>60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26"/>
    </row>
    <row r="5" spans="1:13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26"/>
    </row>
    <row r="6" spans="1:13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  <c r="M6" s="20"/>
    </row>
    <row r="7" spans="1:13" ht="15.75">
      <c r="A7" s="18" t="s">
        <v>177</v>
      </c>
      <c r="B7" s="115"/>
      <c r="C7" s="115"/>
      <c r="D7" s="115"/>
      <c r="E7" s="115"/>
      <c r="F7" s="115"/>
      <c r="G7" s="115"/>
      <c r="H7" s="115"/>
      <c r="I7" s="116"/>
      <c r="J7" s="20"/>
      <c r="K7" s="20"/>
      <c r="L7" s="20"/>
      <c r="M7" s="20"/>
    </row>
    <row r="8" spans="1:13" ht="15.75">
      <c r="A8" s="367" t="s">
        <v>178</v>
      </c>
      <c r="B8" s="367"/>
      <c r="C8" s="367"/>
      <c r="D8" s="367"/>
      <c r="E8" s="367"/>
      <c r="F8" s="367"/>
      <c r="G8" s="367"/>
      <c r="H8" s="367"/>
      <c r="I8" s="367"/>
      <c r="J8" s="20"/>
      <c r="K8" s="20"/>
      <c r="L8" s="20"/>
      <c r="M8" s="20"/>
    </row>
    <row r="9" spans="1:13" ht="15.75">
      <c r="A9" s="18" t="s">
        <v>179</v>
      </c>
      <c r="B9" s="18"/>
      <c r="C9" s="18"/>
      <c r="D9" s="18"/>
      <c r="E9" s="18"/>
      <c r="F9" s="18"/>
      <c r="G9" s="18"/>
      <c r="H9" s="18"/>
      <c r="I9" s="116"/>
      <c r="J9" s="20"/>
      <c r="K9" s="20"/>
      <c r="L9" s="20"/>
      <c r="M9" s="20"/>
    </row>
    <row r="10" spans="1:13" ht="15.75">
      <c r="A10" s="367" t="s">
        <v>180</v>
      </c>
      <c r="B10" s="367"/>
      <c r="C10" s="367"/>
      <c r="D10" s="367"/>
      <c r="E10" s="367"/>
      <c r="F10" s="367"/>
      <c r="G10" s="367"/>
      <c r="H10" s="367"/>
      <c r="I10" s="367"/>
      <c r="J10" s="20"/>
      <c r="K10" s="20"/>
      <c r="L10" s="20"/>
      <c r="M10" s="20"/>
    </row>
    <row r="11" spans="1:13" ht="15.7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29"/>
      <c r="L11" s="20"/>
      <c r="M11" s="20"/>
    </row>
    <row r="12" spans="1:13" ht="15.75">
      <c r="A12" s="7" t="s">
        <v>30</v>
      </c>
      <c r="B12" s="50"/>
      <c r="C12" s="50"/>
      <c r="D12" s="50"/>
      <c r="E12" s="50"/>
      <c r="F12" s="50"/>
      <c r="G12" s="50"/>
      <c r="H12" s="50"/>
      <c r="I12" s="50"/>
      <c r="J12" s="50"/>
      <c r="K12" s="29"/>
      <c r="L12" s="20"/>
      <c r="M12" s="20"/>
    </row>
    <row r="13" spans="1:13" ht="15.75">
      <c r="A13" s="7" t="s">
        <v>31</v>
      </c>
      <c r="B13" s="50"/>
      <c r="C13" s="50"/>
      <c r="D13" s="50"/>
      <c r="E13" s="50"/>
      <c r="F13" s="50"/>
      <c r="G13" s="50"/>
      <c r="H13" s="50"/>
      <c r="I13" s="50"/>
      <c r="J13" s="50"/>
      <c r="K13" s="30"/>
      <c r="L13" s="7"/>
      <c r="M13" s="7"/>
    </row>
    <row r="14" spans="1:13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  <c r="M14" s="366"/>
    </row>
    <row r="15" spans="1:13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  <c r="M15" s="31"/>
    </row>
    <row r="16" spans="1:13" ht="33" customHeight="1">
      <c r="A16" s="7"/>
      <c r="B16" s="7"/>
      <c r="C16" s="7"/>
      <c r="D16" s="7"/>
      <c r="E16" s="50"/>
      <c r="F16" s="7"/>
      <c r="G16" s="7"/>
      <c r="H16" s="8"/>
      <c r="I16" s="13"/>
      <c r="J16" s="9"/>
      <c r="K16" s="9"/>
      <c r="L16" s="7"/>
    </row>
    <row r="17" spans="1:16" ht="71.25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s="6" customFormat="1" ht="30" customHeight="1">
      <c r="A19" s="46">
        <v>1</v>
      </c>
      <c r="B19" s="177" t="s">
        <v>3593</v>
      </c>
      <c r="C19" s="177">
        <v>10012604</v>
      </c>
      <c r="D19" s="178" t="s">
        <v>853</v>
      </c>
      <c r="E19" s="179" t="s">
        <v>3595</v>
      </c>
      <c r="F19" s="177" t="s">
        <v>57</v>
      </c>
      <c r="G19" s="197">
        <v>1</v>
      </c>
      <c r="H19" s="176">
        <v>39229</v>
      </c>
      <c r="I19" s="189">
        <v>39229</v>
      </c>
      <c r="J19" s="189">
        <f t="shared" ref="J19:J26" si="0">ROUND(I19*0.2,2)</f>
        <v>7845.8</v>
      </c>
      <c r="K19" s="189">
        <f t="shared" ref="K19:K26" si="1">ROUND(I19*1.2,2)</f>
        <v>47074.8</v>
      </c>
      <c r="L19" s="45" t="s">
        <v>8</v>
      </c>
      <c r="M19" s="77"/>
      <c r="N19" s="77"/>
      <c r="O19" s="77"/>
      <c r="P19" s="77"/>
    </row>
    <row r="20" spans="1:16" s="6" customFormat="1" ht="30" customHeight="1">
      <c r="A20" s="46">
        <v>2</v>
      </c>
      <c r="B20" s="161" t="s">
        <v>3594</v>
      </c>
      <c r="C20" s="161">
        <v>10012692</v>
      </c>
      <c r="D20" s="161" t="s">
        <v>853</v>
      </c>
      <c r="E20" s="180" t="s">
        <v>3596</v>
      </c>
      <c r="F20" s="161" t="s">
        <v>57</v>
      </c>
      <c r="G20" s="198">
        <v>1</v>
      </c>
      <c r="H20" s="176">
        <v>42045</v>
      </c>
      <c r="I20" s="189">
        <v>42045</v>
      </c>
      <c r="J20" s="189">
        <f t="shared" si="0"/>
        <v>8409</v>
      </c>
      <c r="K20" s="189">
        <f t="shared" si="1"/>
        <v>50454</v>
      </c>
      <c r="L20" s="45" t="s">
        <v>8</v>
      </c>
    </row>
    <row r="21" spans="1:16" s="6" customFormat="1" ht="30" customHeight="1">
      <c r="A21" s="46">
        <v>3</v>
      </c>
      <c r="B21" s="161" t="s">
        <v>3597</v>
      </c>
      <c r="C21" s="161">
        <v>10042303</v>
      </c>
      <c r="D21" s="161" t="s">
        <v>853</v>
      </c>
      <c r="E21" s="180" t="s">
        <v>3600</v>
      </c>
      <c r="F21" s="161" t="s">
        <v>57</v>
      </c>
      <c r="G21" s="198">
        <v>1</v>
      </c>
      <c r="H21" s="176">
        <v>35815</v>
      </c>
      <c r="I21" s="189">
        <v>35815</v>
      </c>
      <c r="J21" s="189">
        <f t="shared" si="0"/>
        <v>7163</v>
      </c>
      <c r="K21" s="189">
        <f t="shared" si="1"/>
        <v>42978</v>
      </c>
      <c r="L21" s="45" t="s">
        <v>8</v>
      </c>
      <c r="M21" s="77"/>
      <c r="N21" s="77"/>
      <c r="O21" s="77"/>
      <c r="P21" s="77"/>
    </row>
    <row r="22" spans="1:16" s="6" customFormat="1" ht="30" customHeight="1">
      <c r="A22" s="46">
        <v>4</v>
      </c>
      <c r="B22" s="161" t="s">
        <v>3598</v>
      </c>
      <c r="C22" s="161">
        <v>10042327</v>
      </c>
      <c r="D22" s="161" t="s">
        <v>853</v>
      </c>
      <c r="E22" s="180" t="s">
        <v>3601</v>
      </c>
      <c r="F22" s="161" t="s">
        <v>57</v>
      </c>
      <c r="G22" s="198">
        <v>3</v>
      </c>
      <c r="H22" s="176">
        <v>14604</v>
      </c>
      <c r="I22" s="189">
        <v>43812</v>
      </c>
      <c r="J22" s="189">
        <f t="shared" si="0"/>
        <v>8762.4</v>
      </c>
      <c r="K22" s="189">
        <f t="shared" si="1"/>
        <v>52574.400000000001</v>
      </c>
      <c r="L22" s="45" t="s">
        <v>8</v>
      </c>
    </row>
    <row r="23" spans="1:16" s="6" customFormat="1" ht="30" customHeight="1">
      <c r="A23" s="46">
        <v>5</v>
      </c>
      <c r="B23" s="161" t="s">
        <v>3599</v>
      </c>
      <c r="C23" s="161">
        <v>10042331</v>
      </c>
      <c r="D23" s="161" t="s">
        <v>853</v>
      </c>
      <c r="E23" s="180" t="s">
        <v>3602</v>
      </c>
      <c r="F23" s="161" t="s">
        <v>57</v>
      </c>
      <c r="G23" s="198">
        <v>5</v>
      </c>
      <c r="H23" s="176">
        <v>14776</v>
      </c>
      <c r="I23" s="189">
        <v>73880</v>
      </c>
      <c r="J23" s="189">
        <f t="shared" si="0"/>
        <v>14776</v>
      </c>
      <c r="K23" s="189">
        <f t="shared" si="1"/>
        <v>88656</v>
      </c>
      <c r="L23" s="45" t="s">
        <v>8</v>
      </c>
      <c r="M23" s="77"/>
      <c r="N23" s="77"/>
      <c r="O23" s="77"/>
      <c r="P23" s="77"/>
    </row>
    <row r="24" spans="1:16" s="6" customFormat="1" ht="30" customHeight="1">
      <c r="A24" s="46">
        <v>6</v>
      </c>
      <c r="B24" s="161" t="s">
        <v>3603</v>
      </c>
      <c r="C24" s="161">
        <v>10012665</v>
      </c>
      <c r="D24" s="161" t="s">
        <v>853</v>
      </c>
      <c r="E24" s="180" t="s">
        <v>3606</v>
      </c>
      <c r="F24" s="161" t="s">
        <v>57</v>
      </c>
      <c r="G24" s="198">
        <v>1</v>
      </c>
      <c r="H24" s="176">
        <v>165837</v>
      </c>
      <c r="I24" s="189">
        <v>165837</v>
      </c>
      <c r="J24" s="189">
        <f t="shared" si="0"/>
        <v>33167.4</v>
      </c>
      <c r="K24" s="189">
        <f t="shared" si="1"/>
        <v>199004.4</v>
      </c>
      <c r="L24" s="45" t="s">
        <v>8</v>
      </c>
    </row>
    <row r="25" spans="1:16" s="6" customFormat="1" ht="30" customHeight="1">
      <c r="A25" s="46">
        <v>7</v>
      </c>
      <c r="B25" s="161" t="s">
        <v>3604</v>
      </c>
      <c r="C25" s="161">
        <v>10012679</v>
      </c>
      <c r="D25" s="161" t="s">
        <v>853</v>
      </c>
      <c r="E25" s="180" t="s">
        <v>3607</v>
      </c>
      <c r="F25" s="161" t="s">
        <v>57</v>
      </c>
      <c r="G25" s="198">
        <v>1</v>
      </c>
      <c r="H25" s="176">
        <v>88428</v>
      </c>
      <c r="I25" s="189">
        <v>88428</v>
      </c>
      <c r="J25" s="189">
        <f t="shared" si="0"/>
        <v>17685.599999999999</v>
      </c>
      <c r="K25" s="189">
        <f t="shared" si="1"/>
        <v>106113.60000000001</v>
      </c>
      <c r="L25" s="45" t="s">
        <v>8</v>
      </c>
      <c r="M25" s="77"/>
      <c r="N25" s="77"/>
      <c r="O25" s="77"/>
      <c r="P25" s="77"/>
    </row>
    <row r="26" spans="1:16" s="6" customFormat="1" ht="30" customHeight="1">
      <c r="A26" s="46">
        <v>8</v>
      </c>
      <c r="B26" s="161" t="s">
        <v>3605</v>
      </c>
      <c r="C26" s="161">
        <v>10012689</v>
      </c>
      <c r="D26" s="161" t="s">
        <v>853</v>
      </c>
      <c r="E26" s="180" t="s">
        <v>3608</v>
      </c>
      <c r="F26" s="161" t="s">
        <v>57</v>
      </c>
      <c r="G26" s="198">
        <v>1</v>
      </c>
      <c r="H26" s="176">
        <v>237177</v>
      </c>
      <c r="I26" s="189">
        <v>237177</v>
      </c>
      <c r="J26" s="189">
        <f t="shared" si="0"/>
        <v>47435.4</v>
      </c>
      <c r="K26" s="189">
        <f t="shared" si="1"/>
        <v>284612.40000000002</v>
      </c>
      <c r="L26" s="45" t="s">
        <v>8</v>
      </c>
    </row>
    <row r="27" spans="1:16" ht="15.75">
      <c r="A27" s="15"/>
      <c r="B27" s="15"/>
      <c r="C27" s="15"/>
      <c r="D27" s="15"/>
      <c r="E27" s="22"/>
      <c r="F27" s="15"/>
      <c r="G27" s="15"/>
      <c r="H27" s="15"/>
      <c r="I27" s="107">
        <f>SUM(I19:I26)</f>
        <v>726223</v>
      </c>
      <c r="J27" s="107">
        <f>SUM(J19:J26)</f>
        <v>145244.6</v>
      </c>
      <c r="K27" s="107">
        <f>SUM(K19:K26)</f>
        <v>871467.6</v>
      </c>
      <c r="L27" s="15"/>
    </row>
    <row r="30" spans="1:16" ht="18.75">
      <c r="A30" s="67" t="s">
        <v>34</v>
      </c>
      <c r="B30" s="126"/>
      <c r="C30" s="126"/>
      <c r="D30" s="127"/>
      <c r="E30" s="128"/>
      <c r="F30" s="128"/>
      <c r="G30" s="128"/>
      <c r="H30" s="129"/>
      <c r="I30" s="128"/>
      <c r="J30" s="68" t="s">
        <v>35</v>
      </c>
      <c r="K30" s="23"/>
    </row>
    <row r="31" spans="1:16" ht="18.75">
      <c r="A31" s="67" t="s">
        <v>36</v>
      </c>
      <c r="B31" s="67"/>
      <c r="C31" s="67"/>
      <c r="D31" s="127"/>
      <c r="E31" s="128"/>
      <c r="F31" s="128"/>
      <c r="G31" s="128"/>
      <c r="H31" s="129"/>
      <c r="I31" s="128"/>
      <c r="J31" s="149" t="s">
        <v>181</v>
      </c>
      <c r="K31" s="149"/>
    </row>
    <row r="32" spans="1:16" ht="18.75">
      <c r="A32" s="141" t="s">
        <v>37</v>
      </c>
      <c r="B32" s="141"/>
      <c r="C32" s="141"/>
      <c r="D32" s="127"/>
      <c r="E32" s="128"/>
      <c r="F32" s="128"/>
      <c r="G32" s="128"/>
      <c r="H32" s="129"/>
      <c r="I32" s="128"/>
      <c r="J32" s="149" t="s">
        <v>38</v>
      </c>
      <c r="K32" s="149"/>
    </row>
    <row r="33" spans="1:12" ht="18.75">
      <c r="A33" s="68" t="s">
        <v>39</v>
      </c>
      <c r="B33" s="23"/>
      <c r="C33" s="23"/>
      <c r="D33" s="127"/>
      <c r="E33" s="128"/>
      <c r="F33" s="128"/>
      <c r="G33" s="128"/>
      <c r="H33" s="129"/>
      <c r="I33" s="128"/>
      <c r="J33" s="118"/>
      <c r="K33" s="38"/>
    </row>
    <row r="34" spans="1:12" ht="18.75">
      <c r="A34" s="23"/>
      <c r="B34" s="23"/>
      <c r="C34" s="23"/>
      <c r="D34" s="127"/>
      <c r="E34" s="128"/>
      <c r="F34" s="128"/>
      <c r="G34" s="128"/>
      <c r="H34" s="129"/>
      <c r="I34" s="128"/>
      <c r="J34" s="118"/>
      <c r="K34" s="23"/>
    </row>
    <row r="35" spans="1:12" ht="18.75">
      <c r="A35" s="67" t="s">
        <v>41</v>
      </c>
      <c r="B35" s="23"/>
      <c r="C35" s="23"/>
      <c r="D35" s="127"/>
      <c r="E35" s="128"/>
      <c r="F35" s="128"/>
      <c r="G35" s="128"/>
      <c r="H35" s="129"/>
      <c r="I35" s="128"/>
      <c r="J35" s="149" t="s">
        <v>182</v>
      </c>
      <c r="K35" s="149"/>
    </row>
    <row r="36" spans="1:12" ht="18.75">
      <c r="A36" s="364"/>
      <c r="B36" s="364"/>
      <c r="C36" s="364"/>
      <c r="D36" s="127"/>
      <c r="E36" s="128"/>
      <c r="F36" s="128"/>
      <c r="G36" s="128"/>
      <c r="H36" s="129"/>
      <c r="I36" s="128"/>
      <c r="J36" s="118"/>
      <c r="K36" s="118"/>
    </row>
    <row r="37" spans="1:12" ht="18.75">
      <c r="A37" s="67" t="s">
        <v>40</v>
      </c>
      <c r="B37" s="67"/>
      <c r="C37" s="118"/>
      <c r="D37" s="127"/>
      <c r="E37" s="128"/>
      <c r="F37" s="128"/>
      <c r="G37" s="128"/>
      <c r="H37" s="129"/>
      <c r="I37" s="128"/>
      <c r="J37" s="67" t="s">
        <v>40</v>
      </c>
      <c r="K37" s="67"/>
    </row>
    <row r="38" spans="1:12" ht="18.75">
      <c r="A38" s="128"/>
      <c r="B38" s="128"/>
      <c r="C38" s="128"/>
      <c r="D38" s="127"/>
      <c r="E38" s="128"/>
      <c r="F38" s="128"/>
      <c r="G38" s="128"/>
      <c r="H38" s="129"/>
      <c r="I38" s="128"/>
      <c r="J38" s="128"/>
      <c r="K38" s="128"/>
      <c r="L38" s="128"/>
    </row>
  </sheetData>
  <autoFilter ref="A18:L18" xr:uid="{00000000-0009-0000-0000-00001C000000}"/>
  <customSheetViews>
    <customSheetView guid="{19774D5F-68EA-4399-BCA1-E2CE392B5002}" showPageBreaks="1" printArea="1" view="pageBreakPreview">
      <selection activeCell="N11" sqref="N11"/>
      <colBreaks count="1" manualBreakCount="1">
        <brk id="16" max="35" man="1"/>
      </colBreaks>
      <pageMargins left="0.70866141732283472" right="0.70866141732283472" top="0.74803149606299213" bottom="0.74803149606299213" header="0.31496062992125984" footer="0.31496062992125984"/>
      <pageSetup scale="63" orientation="landscape" r:id="rId1"/>
    </customSheetView>
    <customSheetView guid="{31AE1515-CC7D-4C1F-9174-673DDAC973ED}" showPageBreaks="1" printArea="1" view="pageBreakPreview">
      <selection activeCell="N11" sqref="N11"/>
      <colBreaks count="1" manualBreakCount="1">
        <brk id="16" max="35" man="1"/>
      </colBreaks>
      <pageMargins left="0.70866141732283472" right="0.70866141732283472" top="0.74803149606299213" bottom="0.74803149606299213" header="0.31496062992125984" footer="0.31496062992125984"/>
      <pageSetup scale="63" orientation="landscape" r:id="rId2"/>
    </customSheetView>
  </customSheetViews>
  <mergeCells count="6">
    <mergeCell ref="A36:C36"/>
    <mergeCell ref="A4:L4"/>
    <mergeCell ref="A5:L5"/>
    <mergeCell ref="A14:M14"/>
    <mergeCell ref="A8:I8"/>
    <mergeCell ref="A10:I10"/>
  </mergeCells>
  <pageMargins left="0.70866141732283472" right="0.70866141732283472" top="0.74803149606299213" bottom="0.74803149606299213" header="0.31496062992125984" footer="0.31496062992125984"/>
  <pageSetup paperSize="9" scale="82" fitToHeight="0" orientation="landscape" r:id="rId3"/>
  <colBreaks count="1" manualBreakCount="1">
    <brk id="12" max="3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0C0"/>
    <pageSetUpPr fitToPage="1"/>
  </sheetPr>
  <dimension ref="A1:P161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3" customWidth="1"/>
    <col min="2" max="2" width="10.42578125" style="3" customWidth="1"/>
    <col min="3" max="3" width="12.140625" style="3" customWidth="1"/>
    <col min="4" max="4" width="10.7109375" style="3" customWidth="1"/>
    <col min="5" max="5" width="35.140625" style="5" customWidth="1"/>
    <col min="6" max="6" width="6.85546875" style="3" customWidth="1"/>
    <col min="7" max="7" width="11" style="55" customWidth="1"/>
    <col min="8" max="8" width="15" style="3" customWidth="1"/>
    <col min="9" max="9" width="15" style="11" customWidth="1"/>
    <col min="10" max="11" width="15" style="3" customWidth="1"/>
    <col min="12" max="12" width="21.140625" style="3" customWidth="1"/>
    <col min="13" max="16384" width="9.140625" style="3"/>
  </cols>
  <sheetData>
    <row r="1" spans="1:12" ht="15" customHeight="1">
      <c r="A1" s="20"/>
      <c r="B1" s="23"/>
      <c r="C1" s="23"/>
      <c r="D1" s="23"/>
      <c r="E1" s="23"/>
      <c r="F1" s="23"/>
      <c r="G1" s="51"/>
      <c r="H1" s="23"/>
      <c r="I1" s="24"/>
      <c r="J1" s="121" t="s">
        <v>136</v>
      </c>
      <c r="K1" s="25"/>
      <c r="L1" s="24"/>
    </row>
    <row r="2" spans="1:12" ht="14.25" customHeight="1">
      <c r="A2" s="20"/>
      <c r="B2" s="26"/>
      <c r="C2" s="26"/>
      <c r="D2" s="26"/>
      <c r="E2" s="26"/>
      <c r="F2" s="26"/>
      <c r="G2" s="28"/>
      <c r="H2" s="26"/>
      <c r="I2" s="27"/>
      <c r="J2" s="125" t="s">
        <v>7592</v>
      </c>
      <c r="K2" s="27"/>
      <c r="L2" s="27"/>
    </row>
    <row r="3" spans="1:12" ht="8.25" customHeight="1">
      <c r="A3" s="20"/>
      <c r="B3" s="26"/>
      <c r="C3" s="26"/>
      <c r="D3" s="26"/>
      <c r="E3" s="26"/>
      <c r="F3" s="26"/>
      <c r="G3" s="28"/>
      <c r="H3" s="26"/>
      <c r="I3" s="27"/>
      <c r="J3" s="27"/>
      <c r="K3" s="25"/>
      <c r="L3" s="20"/>
    </row>
    <row r="4" spans="1:12" ht="18.75">
      <c r="A4" s="365" t="s">
        <v>137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.75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8.75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18" t="s">
        <v>177</v>
      </c>
      <c r="B7" s="115"/>
      <c r="C7" s="115"/>
      <c r="D7" s="115"/>
      <c r="E7" s="115"/>
      <c r="F7" s="115"/>
      <c r="G7" s="115"/>
      <c r="H7" s="115"/>
      <c r="I7" s="116"/>
      <c r="J7" s="20"/>
      <c r="K7" s="20"/>
      <c r="L7" s="20"/>
    </row>
    <row r="8" spans="1:12" ht="15.75">
      <c r="A8" s="367" t="s">
        <v>178</v>
      </c>
      <c r="B8" s="367"/>
      <c r="C8" s="367"/>
      <c r="D8" s="367"/>
      <c r="E8" s="367"/>
      <c r="F8" s="367"/>
      <c r="G8" s="367"/>
      <c r="H8" s="367"/>
      <c r="I8" s="367"/>
      <c r="J8" s="20"/>
      <c r="K8" s="20"/>
      <c r="L8" s="20"/>
    </row>
    <row r="9" spans="1:12" ht="15.75">
      <c r="A9" s="18" t="s">
        <v>179</v>
      </c>
      <c r="B9" s="18"/>
      <c r="C9" s="18"/>
      <c r="D9" s="18"/>
      <c r="E9" s="18"/>
      <c r="F9" s="18"/>
      <c r="G9" s="18"/>
      <c r="H9" s="18"/>
      <c r="I9" s="116"/>
      <c r="J9" s="20"/>
      <c r="K9" s="20"/>
      <c r="L9" s="20"/>
    </row>
    <row r="10" spans="1:12" ht="15.75">
      <c r="A10" s="367" t="s">
        <v>180</v>
      </c>
      <c r="B10" s="367"/>
      <c r="C10" s="367"/>
      <c r="D10" s="367"/>
      <c r="E10" s="367"/>
      <c r="F10" s="367"/>
      <c r="G10" s="367"/>
      <c r="H10" s="367"/>
      <c r="I10" s="367"/>
      <c r="J10" s="20"/>
      <c r="K10" s="20"/>
      <c r="L10" s="20"/>
    </row>
    <row r="11" spans="1:12" ht="11.25" customHeight="1">
      <c r="A11" s="17"/>
      <c r="B11" s="17"/>
      <c r="C11" s="17"/>
      <c r="D11" s="17"/>
      <c r="E11" s="17"/>
      <c r="F11" s="17"/>
      <c r="G11" s="53"/>
      <c r="H11" s="17"/>
      <c r="I11" s="17"/>
      <c r="J11" s="17"/>
      <c r="K11" s="29"/>
      <c r="L11" s="20"/>
    </row>
    <row r="12" spans="1:12" ht="15.75">
      <c r="A12" s="7" t="s">
        <v>30</v>
      </c>
      <c r="B12" s="88"/>
      <c r="C12" s="88"/>
      <c r="D12" s="88"/>
      <c r="E12" s="88"/>
      <c r="F12" s="88"/>
      <c r="G12" s="52"/>
      <c r="H12" s="88"/>
      <c r="I12" s="88"/>
      <c r="J12" s="88"/>
      <c r="K12" s="29"/>
      <c r="L12" s="20"/>
    </row>
    <row r="13" spans="1:12" ht="15.75">
      <c r="A13" s="7" t="s">
        <v>31</v>
      </c>
      <c r="B13" s="88"/>
      <c r="C13" s="88"/>
      <c r="D13" s="88"/>
      <c r="E13" s="88"/>
      <c r="F13" s="88"/>
      <c r="G13" s="52"/>
      <c r="H13" s="88"/>
      <c r="I13" s="88"/>
      <c r="J13" s="88"/>
      <c r="K13" s="30"/>
      <c r="L13" s="7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54"/>
      <c r="H15" s="31"/>
      <c r="I15" s="31"/>
      <c r="J15" s="31"/>
      <c r="K15" s="32"/>
      <c r="L15" s="31"/>
    </row>
    <row r="16" spans="1:12" ht="12" customHeight="1"/>
    <row r="17" spans="1:16" ht="7.5" customHeight="1">
      <c r="A17" s="7"/>
      <c r="B17" s="7"/>
      <c r="C17" s="7"/>
      <c r="D17" s="7"/>
      <c r="E17" s="88"/>
      <c r="F17" s="7"/>
      <c r="G17" s="52"/>
      <c r="H17" s="8"/>
      <c r="I17" s="13"/>
      <c r="J17" s="9"/>
      <c r="K17" s="9"/>
      <c r="L17" s="7"/>
    </row>
    <row r="18" spans="1:16" ht="63">
      <c r="A18" s="10" t="s">
        <v>0</v>
      </c>
      <c r="B18" s="14" t="s">
        <v>9</v>
      </c>
      <c r="C18" s="14" t="s">
        <v>10</v>
      </c>
      <c r="D18" s="14" t="s">
        <v>11</v>
      </c>
      <c r="E18" s="14" t="s">
        <v>1</v>
      </c>
      <c r="F18" s="14" t="s">
        <v>12</v>
      </c>
      <c r="G18" s="14" t="s">
        <v>2</v>
      </c>
      <c r="H18" s="2" t="s">
        <v>7</v>
      </c>
      <c r="I18" s="2" t="s">
        <v>186</v>
      </c>
      <c r="J18" s="2" t="s">
        <v>696</v>
      </c>
      <c r="K18" s="2" t="s">
        <v>185</v>
      </c>
      <c r="L18" s="10" t="s">
        <v>3</v>
      </c>
    </row>
    <row r="19" spans="1:16" ht="15.75">
      <c r="A19" s="10">
        <v>1</v>
      </c>
      <c r="B19" s="10">
        <v>2</v>
      </c>
      <c r="C19" s="10">
        <v>3</v>
      </c>
      <c r="D19" s="10">
        <v>4</v>
      </c>
      <c r="E19" s="10">
        <v>5</v>
      </c>
      <c r="F19" s="10">
        <v>6</v>
      </c>
      <c r="G19" s="10">
        <v>7</v>
      </c>
      <c r="H19" s="10">
        <v>8</v>
      </c>
      <c r="I19" s="10">
        <v>9</v>
      </c>
      <c r="J19" s="10">
        <v>10</v>
      </c>
      <c r="K19" s="10">
        <v>11</v>
      </c>
      <c r="L19" s="10">
        <v>12</v>
      </c>
    </row>
    <row r="20" spans="1:16" s="6" customFormat="1" ht="32.25" customHeight="1">
      <c r="A20" s="1">
        <v>1</v>
      </c>
      <c r="B20" s="221" t="s">
        <v>255</v>
      </c>
      <c r="C20" s="221">
        <v>10031842</v>
      </c>
      <c r="D20" s="222" t="s">
        <v>56</v>
      </c>
      <c r="E20" s="223" t="s">
        <v>386</v>
      </c>
      <c r="F20" s="221" t="s">
        <v>57</v>
      </c>
      <c r="G20" s="224">
        <v>24</v>
      </c>
      <c r="H20" s="239">
        <v>10</v>
      </c>
      <c r="I20" s="227">
        <v>240</v>
      </c>
      <c r="J20" s="227">
        <f>ROUND(I20*0.2,2)</f>
        <v>48</v>
      </c>
      <c r="K20" s="227">
        <f>I20+J20</f>
        <v>288</v>
      </c>
      <c r="L20" s="227" t="s">
        <v>8</v>
      </c>
      <c r="M20" s="77"/>
      <c r="N20" s="77"/>
      <c r="O20" s="77"/>
      <c r="P20" s="77"/>
    </row>
    <row r="21" spans="1:16" s="6" customFormat="1" ht="31.5" customHeight="1">
      <c r="A21" s="1">
        <v>2</v>
      </c>
      <c r="B21" s="228" t="s">
        <v>256</v>
      </c>
      <c r="C21" s="228">
        <v>10000197</v>
      </c>
      <c r="D21" s="228" t="s">
        <v>56</v>
      </c>
      <c r="E21" s="229" t="s">
        <v>387</v>
      </c>
      <c r="F21" s="228" t="s">
        <v>57</v>
      </c>
      <c r="G21" s="230">
        <v>5</v>
      </c>
      <c r="H21" s="239">
        <v>14144</v>
      </c>
      <c r="I21" s="227">
        <v>70720</v>
      </c>
      <c r="J21" s="227">
        <f t="shared" ref="J21:J84" si="0">ROUND(I21*0.2,2)</f>
        <v>14144</v>
      </c>
      <c r="K21" s="227">
        <f t="shared" ref="K21:K84" si="1">I21+J21</f>
        <v>84864</v>
      </c>
      <c r="L21" s="227" t="s">
        <v>8</v>
      </c>
    </row>
    <row r="22" spans="1:16" s="6" customFormat="1" ht="32.25" customHeight="1">
      <c r="A22" s="1">
        <v>3</v>
      </c>
      <c r="B22" s="228" t="s">
        <v>257</v>
      </c>
      <c r="C22" s="228">
        <v>10000208</v>
      </c>
      <c r="D22" s="228" t="s">
        <v>56</v>
      </c>
      <c r="E22" s="229" t="s">
        <v>388</v>
      </c>
      <c r="F22" s="228" t="s">
        <v>57</v>
      </c>
      <c r="G22" s="230">
        <v>99</v>
      </c>
      <c r="H22" s="239">
        <v>3405</v>
      </c>
      <c r="I22" s="227">
        <v>337095</v>
      </c>
      <c r="J22" s="227">
        <f t="shared" si="0"/>
        <v>67419</v>
      </c>
      <c r="K22" s="227">
        <f t="shared" si="1"/>
        <v>404514</v>
      </c>
      <c r="L22" s="227" t="s">
        <v>8</v>
      </c>
      <c r="M22" s="77"/>
      <c r="N22" s="77"/>
      <c r="O22" s="77"/>
      <c r="P22" s="77"/>
    </row>
    <row r="23" spans="1:16" s="6" customFormat="1" ht="32.25" customHeight="1">
      <c r="A23" s="1">
        <v>4</v>
      </c>
      <c r="B23" s="228" t="s">
        <v>258</v>
      </c>
      <c r="C23" s="228">
        <v>10000443</v>
      </c>
      <c r="D23" s="228" t="s">
        <v>56</v>
      </c>
      <c r="E23" s="229" t="s">
        <v>389</v>
      </c>
      <c r="F23" s="228" t="s">
        <v>57</v>
      </c>
      <c r="G23" s="230">
        <v>3</v>
      </c>
      <c r="H23" s="239">
        <v>41422</v>
      </c>
      <c r="I23" s="227">
        <v>124266</v>
      </c>
      <c r="J23" s="227">
        <f t="shared" si="0"/>
        <v>24853.200000000001</v>
      </c>
      <c r="K23" s="227">
        <f t="shared" si="1"/>
        <v>149119.20000000001</v>
      </c>
      <c r="L23" s="227" t="s">
        <v>8</v>
      </c>
    </row>
    <row r="24" spans="1:16" s="6" customFormat="1" ht="32.25" customHeight="1">
      <c r="A24" s="1">
        <v>5</v>
      </c>
      <c r="B24" s="228" t="s">
        <v>259</v>
      </c>
      <c r="C24" s="228">
        <v>10000539</v>
      </c>
      <c r="D24" s="228" t="s">
        <v>56</v>
      </c>
      <c r="E24" s="229" t="s">
        <v>390</v>
      </c>
      <c r="F24" s="228" t="s">
        <v>57</v>
      </c>
      <c r="G24" s="230">
        <v>10</v>
      </c>
      <c r="H24" s="239">
        <v>13745</v>
      </c>
      <c r="I24" s="227">
        <v>137450</v>
      </c>
      <c r="J24" s="227">
        <f t="shared" si="0"/>
        <v>27490</v>
      </c>
      <c r="K24" s="227">
        <f t="shared" si="1"/>
        <v>164940</v>
      </c>
      <c r="L24" s="227" t="s">
        <v>8</v>
      </c>
      <c r="M24" s="77"/>
      <c r="N24" s="77"/>
      <c r="O24" s="77"/>
      <c r="P24" s="77"/>
    </row>
    <row r="25" spans="1:16" s="6" customFormat="1" ht="32.25" customHeight="1">
      <c r="A25" s="1">
        <v>6</v>
      </c>
      <c r="B25" s="228" t="s">
        <v>260</v>
      </c>
      <c r="C25" s="228">
        <v>10000543</v>
      </c>
      <c r="D25" s="228" t="s">
        <v>56</v>
      </c>
      <c r="E25" s="229" t="s">
        <v>391</v>
      </c>
      <c r="F25" s="228" t="s">
        <v>57</v>
      </c>
      <c r="G25" s="230">
        <v>3</v>
      </c>
      <c r="H25" s="239">
        <v>11836</v>
      </c>
      <c r="I25" s="227">
        <v>35508</v>
      </c>
      <c r="J25" s="227">
        <f t="shared" si="0"/>
        <v>7101.6</v>
      </c>
      <c r="K25" s="227">
        <f t="shared" si="1"/>
        <v>42609.599999999999</v>
      </c>
      <c r="L25" s="227" t="s">
        <v>8</v>
      </c>
    </row>
    <row r="26" spans="1:16" s="6" customFormat="1" ht="32.25" customHeight="1">
      <c r="A26" s="1">
        <v>7</v>
      </c>
      <c r="B26" s="228" t="s">
        <v>261</v>
      </c>
      <c r="C26" s="228">
        <v>10000548</v>
      </c>
      <c r="D26" s="228" t="s">
        <v>56</v>
      </c>
      <c r="E26" s="229" t="s">
        <v>392</v>
      </c>
      <c r="F26" s="228" t="s">
        <v>57</v>
      </c>
      <c r="G26" s="230">
        <v>24</v>
      </c>
      <c r="H26" s="239">
        <v>12791</v>
      </c>
      <c r="I26" s="227">
        <v>306984</v>
      </c>
      <c r="J26" s="227">
        <f t="shared" si="0"/>
        <v>61396.800000000003</v>
      </c>
      <c r="K26" s="227">
        <f t="shared" si="1"/>
        <v>368380.8</v>
      </c>
      <c r="L26" s="227" t="s">
        <v>8</v>
      </c>
      <c r="M26" s="77"/>
      <c r="N26" s="77"/>
      <c r="O26" s="77"/>
      <c r="P26" s="77"/>
    </row>
    <row r="27" spans="1:16" s="6" customFormat="1" ht="32.25" customHeight="1">
      <c r="A27" s="1">
        <v>8</v>
      </c>
      <c r="B27" s="228" t="s">
        <v>262</v>
      </c>
      <c r="C27" s="228">
        <v>10003007</v>
      </c>
      <c r="D27" s="228" t="s">
        <v>56</v>
      </c>
      <c r="E27" s="229" t="s">
        <v>393</v>
      </c>
      <c r="F27" s="228" t="s">
        <v>57</v>
      </c>
      <c r="G27" s="230">
        <v>10</v>
      </c>
      <c r="H27" s="239">
        <v>2123</v>
      </c>
      <c r="I27" s="227">
        <v>21230</v>
      </c>
      <c r="J27" s="227">
        <f t="shared" si="0"/>
        <v>4246</v>
      </c>
      <c r="K27" s="227">
        <f t="shared" si="1"/>
        <v>25476</v>
      </c>
      <c r="L27" s="227" t="s">
        <v>8</v>
      </c>
    </row>
    <row r="28" spans="1:16" s="6" customFormat="1" ht="31.5" customHeight="1">
      <c r="A28" s="1">
        <v>9</v>
      </c>
      <c r="B28" s="228" t="s">
        <v>263</v>
      </c>
      <c r="C28" s="228">
        <v>10004441</v>
      </c>
      <c r="D28" s="228" t="s">
        <v>56</v>
      </c>
      <c r="E28" s="229" t="s">
        <v>394</v>
      </c>
      <c r="F28" s="228" t="s">
        <v>57</v>
      </c>
      <c r="G28" s="230">
        <v>1</v>
      </c>
      <c r="H28" s="239">
        <v>2679</v>
      </c>
      <c r="I28" s="227">
        <v>2679</v>
      </c>
      <c r="J28" s="227">
        <f t="shared" si="0"/>
        <v>535.79999999999995</v>
      </c>
      <c r="K28" s="227">
        <f t="shared" si="1"/>
        <v>3214.8</v>
      </c>
      <c r="L28" s="227" t="s">
        <v>8</v>
      </c>
    </row>
    <row r="29" spans="1:16" s="6" customFormat="1" ht="32.25" customHeight="1">
      <c r="A29" s="1">
        <v>10</v>
      </c>
      <c r="B29" s="228" t="s">
        <v>264</v>
      </c>
      <c r="C29" s="228">
        <v>10004575</v>
      </c>
      <c r="D29" s="228" t="s">
        <v>56</v>
      </c>
      <c r="E29" s="229" t="s">
        <v>395</v>
      </c>
      <c r="F29" s="228" t="s">
        <v>57</v>
      </c>
      <c r="G29" s="230">
        <v>6</v>
      </c>
      <c r="H29" s="239">
        <v>1129</v>
      </c>
      <c r="I29" s="227">
        <v>6774</v>
      </c>
      <c r="J29" s="227">
        <f t="shared" si="0"/>
        <v>1354.8</v>
      </c>
      <c r="K29" s="227">
        <f t="shared" si="1"/>
        <v>8128.8</v>
      </c>
      <c r="L29" s="227" t="s">
        <v>8</v>
      </c>
      <c r="M29" s="77"/>
      <c r="N29" s="77"/>
      <c r="O29" s="77"/>
      <c r="P29" s="77"/>
    </row>
    <row r="30" spans="1:16" s="6" customFormat="1" ht="32.25" customHeight="1">
      <c r="A30" s="1">
        <v>11</v>
      </c>
      <c r="B30" s="228" t="s">
        <v>265</v>
      </c>
      <c r="C30" s="228">
        <v>10004598</v>
      </c>
      <c r="D30" s="228" t="s">
        <v>56</v>
      </c>
      <c r="E30" s="229" t="s">
        <v>396</v>
      </c>
      <c r="F30" s="228" t="s">
        <v>57</v>
      </c>
      <c r="G30" s="230">
        <v>2</v>
      </c>
      <c r="H30" s="239">
        <v>3890</v>
      </c>
      <c r="I30" s="227">
        <v>7780</v>
      </c>
      <c r="J30" s="227">
        <f t="shared" si="0"/>
        <v>1556</v>
      </c>
      <c r="K30" s="227">
        <f t="shared" si="1"/>
        <v>9336</v>
      </c>
      <c r="L30" s="227" t="s">
        <v>8</v>
      </c>
      <c r="M30" s="77"/>
      <c r="N30" s="77"/>
      <c r="O30" s="77"/>
      <c r="P30" s="77"/>
    </row>
    <row r="31" spans="1:16" s="6" customFormat="1" ht="32.25" customHeight="1">
      <c r="A31" s="1">
        <v>12</v>
      </c>
      <c r="B31" s="228" t="s">
        <v>266</v>
      </c>
      <c r="C31" s="228">
        <v>10004600</v>
      </c>
      <c r="D31" s="228" t="s">
        <v>56</v>
      </c>
      <c r="E31" s="229" t="s">
        <v>397</v>
      </c>
      <c r="F31" s="228" t="s">
        <v>57</v>
      </c>
      <c r="G31" s="230">
        <v>6</v>
      </c>
      <c r="H31" s="239">
        <v>3941</v>
      </c>
      <c r="I31" s="227">
        <v>23646</v>
      </c>
      <c r="J31" s="227">
        <f t="shared" si="0"/>
        <v>4729.2</v>
      </c>
      <c r="K31" s="227">
        <f t="shared" si="1"/>
        <v>28375.200000000001</v>
      </c>
      <c r="L31" s="227" t="s">
        <v>8</v>
      </c>
    </row>
    <row r="32" spans="1:16" s="6" customFormat="1" ht="31.5" customHeight="1">
      <c r="A32" s="1">
        <v>13</v>
      </c>
      <c r="B32" s="228" t="s">
        <v>267</v>
      </c>
      <c r="C32" s="228">
        <v>10004609</v>
      </c>
      <c r="D32" s="228" t="s">
        <v>56</v>
      </c>
      <c r="E32" s="229" t="s">
        <v>398</v>
      </c>
      <c r="F32" s="228" t="s">
        <v>57</v>
      </c>
      <c r="G32" s="230">
        <v>1</v>
      </c>
      <c r="H32" s="239">
        <v>11923</v>
      </c>
      <c r="I32" s="227">
        <v>11923</v>
      </c>
      <c r="J32" s="227">
        <f t="shared" si="0"/>
        <v>2384.6</v>
      </c>
      <c r="K32" s="227">
        <f t="shared" si="1"/>
        <v>14307.6</v>
      </c>
      <c r="L32" s="227" t="s">
        <v>8</v>
      </c>
    </row>
    <row r="33" spans="1:16" s="6" customFormat="1" ht="31.5" customHeight="1">
      <c r="A33" s="1">
        <v>14</v>
      </c>
      <c r="B33" s="228" t="s">
        <v>268</v>
      </c>
      <c r="C33" s="228">
        <v>10005436</v>
      </c>
      <c r="D33" s="228" t="s">
        <v>56</v>
      </c>
      <c r="E33" s="229" t="s">
        <v>399</v>
      </c>
      <c r="F33" s="228" t="s">
        <v>57</v>
      </c>
      <c r="G33" s="230">
        <v>10</v>
      </c>
      <c r="H33" s="239">
        <v>219</v>
      </c>
      <c r="I33" s="227">
        <v>2190</v>
      </c>
      <c r="J33" s="227">
        <f t="shared" si="0"/>
        <v>438</v>
      </c>
      <c r="K33" s="227">
        <f t="shared" si="1"/>
        <v>2628</v>
      </c>
      <c r="L33" s="227" t="s">
        <v>8</v>
      </c>
    </row>
    <row r="34" spans="1:16" s="6" customFormat="1" ht="32.25" customHeight="1">
      <c r="A34" s="1">
        <v>15</v>
      </c>
      <c r="B34" s="228" t="s">
        <v>269</v>
      </c>
      <c r="C34" s="228">
        <v>10005443</v>
      </c>
      <c r="D34" s="228" t="s">
        <v>56</v>
      </c>
      <c r="E34" s="229" t="s">
        <v>400</v>
      </c>
      <c r="F34" s="228" t="s">
        <v>57</v>
      </c>
      <c r="G34" s="230">
        <v>20</v>
      </c>
      <c r="H34" s="239">
        <v>893</v>
      </c>
      <c r="I34" s="227">
        <v>17860</v>
      </c>
      <c r="J34" s="227">
        <f t="shared" si="0"/>
        <v>3572</v>
      </c>
      <c r="K34" s="227">
        <f t="shared" si="1"/>
        <v>21432</v>
      </c>
      <c r="L34" s="227" t="s">
        <v>8</v>
      </c>
      <c r="M34" s="77"/>
      <c r="N34" s="77"/>
      <c r="O34" s="77"/>
      <c r="P34" s="77"/>
    </row>
    <row r="35" spans="1:16" s="6" customFormat="1" ht="32.25" customHeight="1">
      <c r="A35" s="1">
        <v>16</v>
      </c>
      <c r="B35" s="228" t="s">
        <v>270</v>
      </c>
      <c r="C35" s="228">
        <v>10006320</v>
      </c>
      <c r="D35" s="228" t="s">
        <v>56</v>
      </c>
      <c r="E35" s="229" t="s">
        <v>401</v>
      </c>
      <c r="F35" s="228" t="s">
        <v>57</v>
      </c>
      <c r="G35" s="230">
        <v>5</v>
      </c>
      <c r="H35" s="239">
        <v>14669</v>
      </c>
      <c r="I35" s="227">
        <v>73345</v>
      </c>
      <c r="J35" s="227">
        <f t="shared" si="0"/>
        <v>14669</v>
      </c>
      <c r="K35" s="227">
        <f t="shared" si="1"/>
        <v>88014</v>
      </c>
      <c r="L35" s="227" t="s">
        <v>8</v>
      </c>
    </row>
    <row r="36" spans="1:16" s="6" customFormat="1" ht="32.25" customHeight="1">
      <c r="A36" s="1">
        <v>17</v>
      </c>
      <c r="B36" s="228" t="s">
        <v>271</v>
      </c>
      <c r="C36" s="228">
        <v>10007114</v>
      </c>
      <c r="D36" s="228" t="s">
        <v>56</v>
      </c>
      <c r="E36" s="229" t="s">
        <v>402</v>
      </c>
      <c r="F36" s="228" t="s">
        <v>57</v>
      </c>
      <c r="G36" s="230">
        <v>8</v>
      </c>
      <c r="H36" s="239">
        <v>2517</v>
      </c>
      <c r="I36" s="227">
        <v>20136</v>
      </c>
      <c r="J36" s="227">
        <f t="shared" si="0"/>
        <v>4027.2</v>
      </c>
      <c r="K36" s="227">
        <f t="shared" si="1"/>
        <v>24163.200000000001</v>
      </c>
      <c r="L36" s="227" t="s">
        <v>8</v>
      </c>
      <c r="M36" s="77"/>
      <c r="N36" s="77"/>
      <c r="O36" s="77"/>
      <c r="P36" s="77"/>
    </row>
    <row r="37" spans="1:16" s="6" customFormat="1" ht="32.25" customHeight="1">
      <c r="A37" s="1">
        <v>18</v>
      </c>
      <c r="B37" s="228" t="s">
        <v>272</v>
      </c>
      <c r="C37" s="228">
        <v>10008262</v>
      </c>
      <c r="D37" s="228" t="s">
        <v>56</v>
      </c>
      <c r="E37" s="229" t="s">
        <v>403</v>
      </c>
      <c r="F37" s="228" t="s">
        <v>57</v>
      </c>
      <c r="G37" s="230">
        <v>20</v>
      </c>
      <c r="H37" s="239">
        <v>141</v>
      </c>
      <c r="I37" s="227">
        <v>2820</v>
      </c>
      <c r="J37" s="227">
        <f t="shared" si="0"/>
        <v>564</v>
      </c>
      <c r="K37" s="227">
        <f t="shared" si="1"/>
        <v>3384</v>
      </c>
      <c r="L37" s="227" t="s">
        <v>8</v>
      </c>
    </row>
    <row r="38" spans="1:16" s="6" customFormat="1" ht="32.25" customHeight="1">
      <c r="A38" s="1">
        <v>19</v>
      </c>
      <c r="B38" s="228" t="s">
        <v>273</v>
      </c>
      <c r="C38" s="228">
        <v>10008271</v>
      </c>
      <c r="D38" s="228" t="s">
        <v>56</v>
      </c>
      <c r="E38" s="229" t="s">
        <v>404</v>
      </c>
      <c r="F38" s="228" t="s">
        <v>57</v>
      </c>
      <c r="G38" s="230">
        <v>139</v>
      </c>
      <c r="H38" s="239">
        <v>132</v>
      </c>
      <c r="I38" s="227">
        <v>18348</v>
      </c>
      <c r="J38" s="227">
        <f t="shared" si="0"/>
        <v>3669.6</v>
      </c>
      <c r="K38" s="227">
        <f t="shared" si="1"/>
        <v>22017.599999999999</v>
      </c>
      <c r="L38" s="227" t="s">
        <v>8</v>
      </c>
      <c r="M38" s="77"/>
      <c r="N38" s="77"/>
      <c r="O38" s="77"/>
      <c r="P38" s="77"/>
    </row>
    <row r="39" spans="1:16" s="6" customFormat="1" ht="32.25" customHeight="1">
      <c r="A39" s="1">
        <v>20</v>
      </c>
      <c r="B39" s="228" t="s">
        <v>274</v>
      </c>
      <c r="C39" s="228">
        <v>10009013</v>
      </c>
      <c r="D39" s="228" t="s">
        <v>56</v>
      </c>
      <c r="E39" s="229" t="s">
        <v>405</v>
      </c>
      <c r="F39" s="228" t="s">
        <v>57</v>
      </c>
      <c r="G39" s="230">
        <v>50</v>
      </c>
      <c r="H39" s="239">
        <v>2877</v>
      </c>
      <c r="I39" s="227">
        <v>143850</v>
      </c>
      <c r="J39" s="227">
        <f t="shared" si="0"/>
        <v>28770</v>
      </c>
      <c r="K39" s="227">
        <f t="shared" si="1"/>
        <v>172620</v>
      </c>
      <c r="L39" s="227" t="s">
        <v>8</v>
      </c>
    </row>
    <row r="40" spans="1:16" s="6" customFormat="1" ht="32.25" customHeight="1">
      <c r="A40" s="1">
        <v>21</v>
      </c>
      <c r="B40" s="228" t="s">
        <v>275</v>
      </c>
      <c r="C40" s="228">
        <v>10014828</v>
      </c>
      <c r="D40" s="228" t="s">
        <v>56</v>
      </c>
      <c r="E40" s="229" t="s">
        <v>406</v>
      </c>
      <c r="F40" s="228" t="s">
        <v>57</v>
      </c>
      <c r="G40" s="230">
        <v>10</v>
      </c>
      <c r="H40" s="239">
        <v>3239</v>
      </c>
      <c r="I40" s="227">
        <v>32390</v>
      </c>
      <c r="J40" s="227">
        <f t="shared" si="0"/>
        <v>6478</v>
      </c>
      <c r="K40" s="227">
        <f t="shared" si="1"/>
        <v>38868</v>
      </c>
      <c r="L40" s="227" t="s">
        <v>8</v>
      </c>
      <c r="M40" s="77"/>
      <c r="N40" s="77"/>
      <c r="O40" s="77"/>
      <c r="P40" s="77"/>
    </row>
    <row r="41" spans="1:16" s="6" customFormat="1" ht="32.25" customHeight="1">
      <c r="A41" s="1">
        <v>22</v>
      </c>
      <c r="B41" s="228" t="s">
        <v>276</v>
      </c>
      <c r="C41" s="228">
        <v>10015557</v>
      </c>
      <c r="D41" s="228" t="s">
        <v>56</v>
      </c>
      <c r="E41" s="229" t="s">
        <v>407</v>
      </c>
      <c r="F41" s="228" t="s">
        <v>57</v>
      </c>
      <c r="G41" s="230">
        <v>14</v>
      </c>
      <c r="H41" s="239">
        <v>2888</v>
      </c>
      <c r="I41" s="227">
        <v>40432</v>
      </c>
      <c r="J41" s="227">
        <f t="shared" si="0"/>
        <v>8086.4</v>
      </c>
      <c r="K41" s="227">
        <f t="shared" si="1"/>
        <v>48518.400000000001</v>
      </c>
      <c r="L41" s="227" t="s">
        <v>8</v>
      </c>
    </row>
    <row r="42" spans="1:16" s="6" customFormat="1" ht="32.25" customHeight="1">
      <c r="A42" s="1">
        <v>23</v>
      </c>
      <c r="B42" s="228" t="s">
        <v>277</v>
      </c>
      <c r="C42" s="228">
        <v>10017031</v>
      </c>
      <c r="D42" s="228" t="s">
        <v>56</v>
      </c>
      <c r="E42" s="229" t="s">
        <v>408</v>
      </c>
      <c r="F42" s="228" t="s">
        <v>57</v>
      </c>
      <c r="G42" s="230">
        <v>5</v>
      </c>
      <c r="H42" s="239">
        <v>2393</v>
      </c>
      <c r="I42" s="227">
        <v>11965</v>
      </c>
      <c r="J42" s="227">
        <f t="shared" si="0"/>
        <v>2393</v>
      </c>
      <c r="K42" s="227">
        <f t="shared" si="1"/>
        <v>14358</v>
      </c>
      <c r="L42" s="227" t="s">
        <v>8</v>
      </c>
      <c r="M42" s="77"/>
      <c r="N42" s="77"/>
      <c r="O42" s="77"/>
      <c r="P42" s="77"/>
    </row>
    <row r="43" spans="1:16" s="6" customFormat="1" ht="32.25" customHeight="1">
      <c r="A43" s="1">
        <v>24</v>
      </c>
      <c r="B43" s="228" t="s">
        <v>278</v>
      </c>
      <c r="C43" s="228">
        <v>10017034</v>
      </c>
      <c r="D43" s="228" t="s">
        <v>56</v>
      </c>
      <c r="E43" s="229" t="s">
        <v>409</v>
      </c>
      <c r="F43" s="228" t="s">
        <v>57</v>
      </c>
      <c r="G43" s="230">
        <v>9</v>
      </c>
      <c r="H43" s="239">
        <v>2323</v>
      </c>
      <c r="I43" s="227">
        <v>20907</v>
      </c>
      <c r="J43" s="227">
        <f t="shared" si="0"/>
        <v>4181.3999999999996</v>
      </c>
      <c r="K43" s="227">
        <f t="shared" si="1"/>
        <v>25088.400000000001</v>
      </c>
      <c r="L43" s="227" t="s">
        <v>8</v>
      </c>
    </row>
    <row r="44" spans="1:16" s="6" customFormat="1" ht="32.25" customHeight="1">
      <c r="A44" s="1">
        <v>25</v>
      </c>
      <c r="B44" s="228" t="s">
        <v>279</v>
      </c>
      <c r="C44" s="228">
        <v>10017108</v>
      </c>
      <c r="D44" s="228" t="s">
        <v>56</v>
      </c>
      <c r="E44" s="229" t="s">
        <v>410</v>
      </c>
      <c r="F44" s="228" t="s">
        <v>57</v>
      </c>
      <c r="G44" s="230">
        <v>64</v>
      </c>
      <c r="H44" s="239">
        <v>450</v>
      </c>
      <c r="I44" s="227">
        <v>28800</v>
      </c>
      <c r="J44" s="227">
        <f t="shared" si="0"/>
        <v>5760</v>
      </c>
      <c r="K44" s="227">
        <f t="shared" si="1"/>
        <v>34560</v>
      </c>
      <c r="L44" s="227" t="s">
        <v>8</v>
      </c>
      <c r="M44" s="77"/>
      <c r="N44" s="77"/>
      <c r="O44" s="77"/>
      <c r="P44" s="77"/>
    </row>
    <row r="45" spans="1:16" s="6" customFormat="1" ht="32.25" customHeight="1">
      <c r="A45" s="1">
        <v>26</v>
      </c>
      <c r="B45" s="228" t="s">
        <v>280</v>
      </c>
      <c r="C45" s="228">
        <v>10018218</v>
      </c>
      <c r="D45" s="228" t="s">
        <v>56</v>
      </c>
      <c r="E45" s="229" t="s">
        <v>411</v>
      </c>
      <c r="F45" s="228" t="s">
        <v>57</v>
      </c>
      <c r="G45" s="230">
        <v>3</v>
      </c>
      <c r="H45" s="239">
        <v>2530</v>
      </c>
      <c r="I45" s="227">
        <v>7590</v>
      </c>
      <c r="J45" s="227">
        <f t="shared" si="0"/>
        <v>1518</v>
      </c>
      <c r="K45" s="227">
        <f t="shared" si="1"/>
        <v>9108</v>
      </c>
      <c r="L45" s="227" t="s">
        <v>8</v>
      </c>
      <c r="M45" s="77"/>
      <c r="N45" s="77"/>
      <c r="O45" s="77"/>
      <c r="P45" s="77"/>
    </row>
    <row r="46" spans="1:16" s="6" customFormat="1" ht="32.25" customHeight="1">
      <c r="A46" s="1">
        <v>27</v>
      </c>
      <c r="B46" s="228" t="s">
        <v>281</v>
      </c>
      <c r="C46" s="228">
        <v>10018303</v>
      </c>
      <c r="D46" s="228" t="s">
        <v>56</v>
      </c>
      <c r="E46" s="229" t="s">
        <v>412</v>
      </c>
      <c r="F46" s="228" t="s">
        <v>57</v>
      </c>
      <c r="G46" s="230">
        <v>1</v>
      </c>
      <c r="H46" s="239">
        <v>9188</v>
      </c>
      <c r="I46" s="227">
        <v>9188</v>
      </c>
      <c r="J46" s="227">
        <f t="shared" si="0"/>
        <v>1837.6</v>
      </c>
      <c r="K46" s="227">
        <f t="shared" si="1"/>
        <v>11025.6</v>
      </c>
      <c r="L46" s="227" t="s">
        <v>8</v>
      </c>
    </row>
    <row r="47" spans="1:16" s="6" customFormat="1" ht="31.5" customHeight="1">
      <c r="A47" s="1">
        <v>28</v>
      </c>
      <c r="B47" s="228" t="s">
        <v>282</v>
      </c>
      <c r="C47" s="228">
        <v>10018309</v>
      </c>
      <c r="D47" s="228" t="s">
        <v>56</v>
      </c>
      <c r="E47" s="229" t="s">
        <v>413</v>
      </c>
      <c r="F47" s="228" t="s">
        <v>57</v>
      </c>
      <c r="G47" s="230">
        <v>7</v>
      </c>
      <c r="H47" s="239">
        <v>2892</v>
      </c>
      <c r="I47" s="227">
        <v>20244</v>
      </c>
      <c r="J47" s="227">
        <f t="shared" si="0"/>
        <v>4048.8</v>
      </c>
      <c r="K47" s="227">
        <f t="shared" si="1"/>
        <v>24292.799999999999</v>
      </c>
      <c r="L47" s="227" t="s">
        <v>8</v>
      </c>
    </row>
    <row r="48" spans="1:16" s="6" customFormat="1" ht="32.25" customHeight="1">
      <c r="A48" s="1">
        <v>29</v>
      </c>
      <c r="B48" s="228" t="s">
        <v>283</v>
      </c>
      <c r="C48" s="228">
        <v>10018314</v>
      </c>
      <c r="D48" s="228" t="s">
        <v>56</v>
      </c>
      <c r="E48" s="229" t="s">
        <v>414</v>
      </c>
      <c r="F48" s="228" t="s">
        <v>57</v>
      </c>
      <c r="G48" s="230">
        <v>21</v>
      </c>
      <c r="H48" s="239">
        <v>2889</v>
      </c>
      <c r="I48" s="227">
        <v>60669</v>
      </c>
      <c r="J48" s="227">
        <f t="shared" si="0"/>
        <v>12133.8</v>
      </c>
      <c r="K48" s="227">
        <f t="shared" si="1"/>
        <v>72802.8</v>
      </c>
      <c r="L48" s="227" t="s">
        <v>8</v>
      </c>
      <c r="M48" s="77"/>
      <c r="N48" s="77"/>
      <c r="O48" s="77"/>
      <c r="P48" s="77"/>
    </row>
    <row r="49" spans="1:16" s="6" customFormat="1" ht="32.25" customHeight="1">
      <c r="A49" s="1">
        <v>30</v>
      </c>
      <c r="B49" s="228" t="s">
        <v>284</v>
      </c>
      <c r="C49" s="228">
        <v>10018320</v>
      </c>
      <c r="D49" s="228" t="s">
        <v>56</v>
      </c>
      <c r="E49" s="229" t="s">
        <v>415</v>
      </c>
      <c r="F49" s="228" t="s">
        <v>57</v>
      </c>
      <c r="G49" s="230">
        <v>32</v>
      </c>
      <c r="H49" s="239">
        <v>2891</v>
      </c>
      <c r="I49" s="227">
        <v>92512</v>
      </c>
      <c r="J49" s="227">
        <f t="shared" si="0"/>
        <v>18502.400000000001</v>
      </c>
      <c r="K49" s="227">
        <f t="shared" si="1"/>
        <v>111014.39999999999</v>
      </c>
      <c r="L49" s="227" t="s">
        <v>8</v>
      </c>
      <c r="M49" s="77"/>
      <c r="N49" s="77"/>
      <c r="O49" s="77"/>
      <c r="P49" s="77"/>
    </row>
    <row r="50" spans="1:16" s="6" customFormat="1" ht="32.25" customHeight="1">
      <c r="A50" s="1">
        <v>31</v>
      </c>
      <c r="B50" s="228" t="s">
        <v>285</v>
      </c>
      <c r="C50" s="228">
        <v>10018421</v>
      </c>
      <c r="D50" s="228" t="s">
        <v>56</v>
      </c>
      <c r="E50" s="229" t="s">
        <v>416</v>
      </c>
      <c r="F50" s="228" t="s">
        <v>57</v>
      </c>
      <c r="G50" s="230">
        <v>6</v>
      </c>
      <c r="H50" s="239">
        <v>3182</v>
      </c>
      <c r="I50" s="227">
        <v>19092</v>
      </c>
      <c r="J50" s="227">
        <f t="shared" si="0"/>
        <v>3818.4</v>
      </c>
      <c r="K50" s="227">
        <f t="shared" si="1"/>
        <v>22910.400000000001</v>
      </c>
      <c r="L50" s="227" t="s">
        <v>8</v>
      </c>
    </row>
    <row r="51" spans="1:16" s="6" customFormat="1" ht="31.5" customHeight="1">
      <c r="A51" s="1">
        <v>32</v>
      </c>
      <c r="B51" s="228" t="s">
        <v>286</v>
      </c>
      <c r="C51" s="228">
        <v>10018430</v>
      </c>
      <c r="D51" s="228" t="s">
        <v>56</v>
      </c>
      <c r="E51" s="229" t="s">
        <v>417</v>
      </c>
      <c r="F51" s="228" t="s">
        <v>57</v>
      </c>
      <c r="G51" s="230">
        <v>12</v>
      </c>
      <c r="H51" s="239">
        <v>2310</v>
      </c>
      <c r="I51" s="227">
        <v>27720</v>
      </c>
      <c r="J51" s="227">
        <f t="shared" si="0"/>
        <v>5544</v>
      </c>
      <c r="K51" s="227">
        <f t="shared" si="1"/>
        <v>33264</v>
      </c>
      <c r="L51" s="227" t="s">
        <v>8</v>
      </c>
    </row>
    <row r="52" spans="1:16" s="6" customFormat="1" ht="31.5" customHeight="1">
      <c r="A52" s="1">
        <v>33</v>
      </c>
      <c r="B52" s="228" t="s">
        <v>287</v>
      </c>
      <c r="C52" s="228">
        <v>10018503</v>
      </c>
      <c r="D52" s="228" t="s">
        <v>56</v>
      </c>
      <c r="E52" s="229" t="s">
        <v>418</v>
      </c>
      <c r="F52" s="228" t="s">
        <v>57</v>
      </c>
      <c r="G52" s="230">
        <v>4</v>
      </c>
      <c r="H52" s="239">
        <v>35809</v>
      </c>
      <c r="I52" s="227">
        <v>143236</v>
      </c>
      <c r="J52" s="227">
        <f t="shared" si="0"/>
        <v>28647.200000000001</v>
      </c>
      <c r="K52" s="227">
        <f t="shared" si="1"/>
        <v>171883.2</v>
      </c>
      <c r="L52" s="227" t="s">
        <v>8</v>
      </c>
    </row>
    <row r="53" spans="1:16" s="6" customFormat="1" ht="32.25" customHeight="1">
      <c r="A53" s="1">
        <v>34</v>
      </c>
      <c r="B53" s="228" t="s">
        <v>288</v>
      </c>
      <c r="C53" s="228">
        <v>10018562</v>
      </c>
      <c r="D53" s="228" t="s">
        <v>56</v>
      </c>
      <c r="E53" s="229" t="s">
        <v>419</v>
      </c>
      <c r="F53" s="228" t="s">
        <v>57</v>
      </c>
      <c r="G53" s="230">
        <v>9</v>
      </c>
      <c r="H53" s="239">
        <v>2904</v>
      </c>
      <c r="I53" s="227">
        <v>26136</v>
      </c>
      <c r="J53" s="227">
        <f t="shared" si="0"/>
        <v>5227.2</v>
      </c>
      <c r="K53" s="227">
        <f t="shared" si="1"/>
        <v>31363.200000000001</v>
      </c>
      <c r="L53" s="227" t="s">
        <v>8</v>
      </c>
      <c r="M53" s="77"/>
      <c r="N53" s="77"/>
      <c r="O53" s="77"/>
      <c r="P53" s="77"/>
    </row>
    <row r="54" spans="1:16" s="6" customFormat="1" ht="32.25" customHeight="1">
      <c r="A54" s="1">
        <v>35</v>
      </c>
      <c r="B54" s="228" t="s">
        <v>289</v>
      </c>
      <c r="C54" s="228">
        <v>10018568</v>
      </c>
      <c r="D54" s="228" t="s">
        <v>56</v>
      </c>
      <c r="E54" s="229" t="s">
        <v>420</v>
      </c>
      <c r="F54" s="228" t="s">
        <v>57</v>
      </c>
      <c r="G54" s="230">
        <v>5</v>
      </c>
      <c r="H54" s="239">
        <v>2310</v>
      </c>
      <c r="I54" s="227">
        <v>11550</v>
      </c>
      <c r="J54" s="227">
        <f t="shared" si="0"/>
        <v>2310</v>
      </c>
      <c r="K54" s="227">
        <f t="shared" si="1"/>
        <v>13860</v>
      </c>
      <c r="L54" s="227" t="s">
        <v>8</v>
      </c>
    </row>
    <row r="55" spans="1:16" s="6" customFormat="1" ht="32.25" customHeight="1">
      <c r="A55" s="1">
        <v>36</v>
      </c>
      <c r="B55" s="228" t="s">
        <v>290</v>
      </c>
      <c r="C55" s="228">
        <v>10018586</v>
      </c>
      <c r="D55" s="228" t="s">
        <v>56</v>
      </c>
      <c r="E55" s="229" t="s">
        <v>421</v>
      </c>
      <c r="F55" s="228" t="s">
        <v>57</v>
      </c>
      <c r="G55" s="230">
        <v>17</v>
      </c>
      <c r="H55" s="239">
        <v>2310</v>
      </c>
      <c r="I55" s="227">
        <v>39270</v>
      </c>
      <c r="J55" s="227">
        <f t="shared" si="0"/>
        <v>7854</v>
      </c>
      <c r="K55" s="227">
        <f t="shared" si="1"/>
        <v>47124</v>
      </c>
      <c r="L55" s="227" t="s">
        <v>8</v>
      </c>
      <c r="M55" s="77"/>
      <c r="N55" s="77"/>
      <c r="O55" s="77"/>
      <c r="P55" s="77"/>
    </row>
    <row r="56" spans="1:16" s="6" customFormat="1" ht="32.25" customHeight="1">
      <c r="A56" s="1">
        <v>37</v>
      </c>
      <c r="B56" s="228" t="s">
        <v>291</v>
      </c>
      <c r="C56" s="228">
        <v>10018671</v>
      </c>
      <c r="D56" s="228" t="s">
        <v>56</v>
      </c>
      <c r="E56" s="229" t="s">
        <v>422</v>
      </c>
      <c r="F56" s="228" t="s">
        <v>57</v>
      </c>
      <c r="G56" s="230">
        <v>6000</v>
      </c>
      <c r="H56" s="239">
        <v>2</v>
      </c>
      <c r="I56" s="227">
        <v>12000</v>
      </c>
      <c r="J56" s="227">
        <f t="shared" si="0"/>
        <v>2400</v>
      </c>
      <c r="K56" s="227">
        <f t="shared" si="1"/>
        <v>14400</v>
      </c>
      <c r="L56" s="227" t="s">
        <v>8</v>
      </c>
    </row>
    <row r="57" spans="1:16" s="6" customFormat="1" ht="32.25" customHeight="1">
      <c r="A57" s="1">
        <v>38</v>
      </c>
      <c r="B57" s="228" t="s">
        <v>292</v>
      </c>
      <c r="C57" s="228">
        <v>10018821</v>
      </c>
      <c r="D57" s="228" t="s">
        <v>56</v>
      </c>
      <c r="E57" s="229" t="s">
        <v>423</v>
      </c>
      <c r="F57" s="228" t="s">
        <v>57</v>
      </c>
      <c r="G57" s="230">
        <v>2</v>
      </c>
      <c r="H57" s="239">
        <v>13549</v>
      </c>
      <c r="I57" s="227">
        <v>27098</v>
      </c>
      <c r="J57" s="227">
        <f t="shared" si="0"/>
        <v>5419.6</v>
      </c>
      <c r="K57" s="227">
        <f t="shared" si="1"/>
        <v>32517.599999999999</v>
      </c>
      <c r="L57" s="227" t="s">
        <v>8</v>
      </c>
      <c r="M57" s="77"/>
      <c r="N57" s="77"/>
      <c r="O57" s="77"/>
      <c r="P57" s="77"/>
    </row>
    <row r="58" spans="1:16" s="6" customFormat="1" ht="32.25" customHeight="1">
      <c r="A58" s="1">
        <v>39</v>
      </c>
      <c r="B58" s="228" t="s">
        <v>293</v>
      </c>
      <c r="C58" s="228">
        <v>10018850</v>
      </c>
      <c r="D58" s="228" t="s">
        <v>56</v>
      </c>
      <c r="E58" s="229" t="s">
        <v>424</v>
      </c>
      <c r="F58" s="228" t="s">
        <v>57</v>
      </c>
      <c r="G58" s="230">
        <v>1</v>
      </c>
      <c r="H58" s="239">
        <v>12940</v>
      </c>
      <c r="I58" s="227">
        <v>12940</v>
      </c>
      <c r="J58" s="227">
        <f t="shared" si="0"/>
        <v>2588</v>
      </c>
      <c r="K58" s="227">
        <f t="shared" si="1"/>
        <v>15528</v>
      </c>
      <c r="L58" s="227" t="s">
        <v>8</v>
      </c>
    </row>
    <row r="59" spans="1:16" s="6" customFormat="1" ht="32.25" customHeight="1">
      <c r="A59" s="1">
        <v>40</v>
      </c>
      <c r="B59" s="228" t="s">
        <v>294</v>
      </c>
      <c r="C59" s="228">
        <v>10018890</v>
      </c>
      <c r="D59" s="228" t="s">
        <v>56</v>
      </c>
      <c r="E59" s="229" t="s">
        <v>425</v>
      </c>
      <c r="F59" s="228" t="s">
        <v>57</v>
      </c>
      <c r="G59" s="230">
        <v>5</v>
      </c>
      <c r="H59" s="239">
        <v>9311</v>
      </c>
      <c r="I59" s="227">
        <v>46555</v>
      </c>
      <c r="J59" s="227">
        <f t="shared" si="0"/>
        <v>9311</v>
      </c>
      <c r="K59" s="227">
        <f t="shared" si="1"/>
        <v>55866</v>
      </c>
      <c r="L59" s="227" t="s">
        <v>8</v>
      </c>
      <c r="M59" s="77"/>
      <c r="N59" s="77"/>
      <c r="O59" s="77"/>
      <c r="P59" s="77"/>
    </row>
    <row r="60" spans="1:16" s="6" customFormat="1" ht="32.25" customHeight="1">
      <c r="A60" s="1">
        <v>41</v>
      </c>
      <c r="B60" s="228" t="s">
        <v>295</v>
      </c>
      <c r="C60" s="228">
        <v>10020674</v>
      </c>
      <c r="D60" s="228" t="s">
        <v>56</v>
      </c>
      <c r="E60" s="229" t="s">
        <v>426</v>
      </c>
      <c r="F60" s="228" t="s">
        <v>57</v>
      </c>
      <c r="G60" s="230">
        <v>1</v>
      </c>
      <c r="H60" s="239">
        <v>10750</v>
      </c>
      <c r="I60" s="227">
        <v>10750</v>
      </c>
      <c r="J60" s="227">
        <f t="shared" si="0"/>
        <v>2150</v>
      </c>
      <c r="K60" s="227">
        <f t="shared" si="1"/>
        <v>12900</v>
      </c>
      <c r="L60" s="227" t="s">
        <v>8</v>
      </c>
    </row>
    <row r="61" spans="1:16" s="6" customFormat="1" ht="32.25" customHeight="1">
      <c r="A61" s="1">
        <v>42</v>
      </c>
      <c r="B61" s="228" t="s">
        <v>296</v>
      </c>
      <c r="C61" s="228">
        <v>10020682</v>
      </c>
      <c r="D61" s="228" t="s">
        <v>56</v>
      </c>
      <c r="E61" s="229" t="s">
        <v>427</v>
      </c>
      <c r="F61" s="228" t="s">
        <v>57</v>
      </c>
      <c r="G61" s="230">
        <v>2</v>
      </c>
      <c r="H61" s="239">
        <v>6595</v>
      </c>
      <c r="I61" s="227">
        <v>13190</v>
      </c>
      <c r="J61" s="227">
        <f t="shared" si="0"/>
        <v>2638</v>
      </c>
      <c r="K61" s="227">
        <f t="shared" si="1"/>
        <v>15828</v>
      </c>
      <c r="L61" s="227" t="s">
        <v>8</v>
      </c>
      <c r="M61" s="77"/>
      <c r="N61" s="77"/>
      <c r="O61" s="77"/>
      <c r="P61" s="77"/>
    </row>
    <row r="62" spans="1:16" s="6" customFormat="1" ht="32.25" customHeight="1">
      <c r="A62" s="1">
        <v>43</v>
      </c>
      <c r="B62" s="228" t="s">
        <v>297</v>
      </c>
      <c r="C62" s="228">
        <v>10020687</v>
      </c>
      <c r="D62" s="228" t="s">
        <v>56</v>
      </c>
      <c r="E62" s="229" t="s">
        <v>428</v>
      </c>
      <c r="F62" s="228" t="s">
        <v>57</v>
      </c>
      <c r="G62" s="230">
        <v>7</v>
      </c>
      <c r="H62" s="239">
        <v>6595</v>
      </c>
      <c r="I62" s="227">
        <v>46165</v>
      </c>
      <c r="J62" s="227">
        <f t="shared" si="0"/>
        <v>9233</v>
      </c>
      <c r="K62" s="227">
        <f t="shared" si="1"/>
        <v>55398</v>
      </c>
      <c r="L62" s="227" t="s">
        <v>8</v>
      </c>
    </row>
    <row r="63" spans="1:16" s="6" customFormat="1" ht="32.25" customHeight="1">
      <c r="A63" s="1">
        <v>44</v>
      </c>
      <c r="B63" s="228" t="s">
        <v>298</v>
      </c>
      <c r="C63" s="228">
        <v>10020714</v>
      </c>
      <c r="D63" s="228" t="s">
        <v>56</v>
      </c>
      <c r="E63" s="229" t="s">
        <v>429</v>
      </c>
      <c r="F63" s="228" t="s">
        <v>57</v>
      </c>
      <c r="G63" s="230">
        <v>11</v>
      </c>
      <c r="H63" s="239">
        <v>1563</v>
      </c>
      <c r="I63" s="227">
        <v>17193</v>
      </c>
      <c r="J63" s="227">
        <f t="shared" si="0"/>
        <v>3438.6</v>
      </c>
      <c r="K63" s="227">
        <f t="shared" si="1"/>
        <v>20631.599999999999</v>
      </c>
      <c r="L63" s="227" t="s">
        <v>8</v>
      </c>
      <c r="M63" s="77"/>
      <c r="N63" s="77"/>
      <c r="O63" s="77"/>
      <c r="P63" s="77"/>
    </row>
    <row r="64" spans="1:16" s="6" customFormat="1" ht="32.25" customHeight="1">
      <c r="A64" s="1">
        <v>45</v>
      </c>
      <c r="B64" s="228" t="s">
        <v>299</v>
      </c>
      <c r="C64" s="228">
        <v>10020756</v>
      </c>
      <c r="D64" s="228" t="s">
        <v>56</v>
      </c>
      <c r="E64" s="229" t="s">
        <v>430</v>
      </c>
      <c r="F64" s="228" t="s">
        <v>57</v>
      </c>
      <c r="G64" s="230">
        <v>3930</v>
      </c>
      <c r="H64" s="239">
        <v>16</v>
      </c>
      <c r="I64" s="227">
        <v>62880</v>
      </c>
      <c r="J64" s="227">
        <f t="shared" si="0"/>
        <v>12576</v>
      </c>
      <c r="K64" s="227">
        <f t="shared" si="1"/>
        <v>75456</v>
      </c>
      <c r="L64" s="227" t="s">
        <v>8</v>
      </c>
    </row>
    <row r="65" spans="1:16" s="6" customFormat="1" ht="31.5" customHeight="1">
      <c r="A65" s="1">
        <v>46</v>
      </c>
      <c r="B65" s="228" t="s">
        <v>300</v>
      </c>
      <c r="C65" s="228">
        <v>10020834</v>
      </c>
      <c r="D65" s="228" t="s">
        <v>56</v>
      </c>
      <c r="E65" s="229" t="s">
        <v>431</v>
      </c>
      <c r="F65" s="228" t="s">
        <v>57</v>
      </c>
      <c r="G65" s="230">
        <v>10</v>
      </c>
      <c r="H65" s="239">
        <v>1684</v>
      </c>
      <c r="I65" s="227">
        <v>16840</v>
      </c>
      <c r="J65" s="227">
        <f t="shared" si="0"/>
        <v>3368</v>
      </c>
      <c r="K65" s="227">
        <f t="shared" si="1"/>
        <v>20208</v>
      </c>
      <c r="L65" s="227" t="s">
        <v>8</v>
      </c>
    </row>
    <row r="66" spans="1:16" s="6" customFormat="1" ht="32.25" customHeight="1">
      <c r="A66" s="1">
        <v>47</v>
      </c>
      <c r="B66" s="228" t="s">
        <v>301</v>
      </c>
      <c r="C66" s="228">
        <v>10020889</v>
      </c>
      <c r="D66" s="228" t="s">
        <v>56</v>
      </c>
      <c r="E66" s="229" t="s">
        <v>432</v>
      </c>
      <c r="F66" s="228" t="s">
        <v>57</v>
      </c>
      <c r="G66" s="230">
        <v>20</v>
      </c>
      <c r="H66" s="239">
        <v>2949</v>
      </c>
      <c r="I66" s="227">
        <v>58980</v>
      </c>
      <c r="J66" s="227">
        <f t="shared" si="0"/>
        <v>11796</v>
      </c>
      <c r="K66" s="227">
        <f t="shared" si="1"/>
        <v>70776</v>
      </c>
      <c r="L66" s="227" t="s">
        <v>8</v>
      </c>
      <c r="M66" s="77"/>
      <c r="N66" s="77"/>
      <c r="O66" s="77"/>
      <c r="P66" s="77"/>
    </row>
    <row r="67" spans="1:16" s="6" customFormat="1" ht="32.25" customHeight="1">
      <c r="A67" s="1">
        <v>48</v>
      </c>
      <c r="B67" s="228" t="s">
        <v>302</v>
      </c>
      <c r="C67" s="228">
        <v>10021022</v>
      </c>
      <c r="D67" s="228" t="s">
        <v>56</v>
      </c>
      <c r="E67" s="229" t="s">
        <v>433</v>
      </c>
      <c r="F67" s="228" t="s">
        <v>57</v>
      </c>
      <c r="G67" s="230">
        <v>40</v>
      </c>
      <c r="H67" s="239">
        <v>850</v>
      </c>
      <c r="I67" s="227">
        <v>34000</v>
      </c>
      <c r="J67" s="227">
        <f t="shared" si="0"/>
        <v>6800</v>
      </c>
      <c r="K67" s="227">
        <f t="shared" si="1"/>
        <v>40800</v>
      </c>
      <c r="L67" s="227" t="s">
        <v>8</v>
      </c>
      <c r="M67" s="77"/>
      <c r="N67" s="77"/>
      <c r="O67" s="77"/>
      <c r="P67" s="77"/>
    </row>
    <row r="68" spans="1:16" s="6" customFormat="1" ht="32.25" customHeight="1">
      <c r="A68" s="1">
        <v>49</v>
      </c>
      <c r="B68" s="228" t="s">
        <v>303</v>
      </c>
      <c r="C68" s="228">
        <v>10021148</v>
      </c>
      <c r="D68" s="228" t="s">
        <v>56</v>
      </c>
      <c r="E68" s="229" t="s">
        <v>434</v>
      </c>
      <c r="F68" s="228" t="s">
        <v>57</v>
      </c>
      <c r="G68" s="230">
        <v>4</v>
      </c>
      <c r="H68" s="239">
        <v>490</v>
      </c>
      <c r="I68" s="227">
        <v>1960</v>
      </c>
      <c r="J68" s="227">
        <f t="shared" si="0"/>
        <v>392</v>
      </c>
      <c r="K68" s="227">
        <f t="shared" si="1"/>
        <v>2352</v>
      </c>
      <c r="L68" s="227" t="s">
        <v>8</v>
      </c>
    </row>
    <row r="69" spans="1:16" s="6" customFormat="1" ht="31.5" customHeight="1">
      <c r="A69" s="1">
        <v>50</v>
      </c>
      <c r="B69" s="228" t="s">
        <v>304</v>
      </c>
      <c r="C69" s="228">
        <v>10021263</v>
      </c>
      <c r="D69" s="228" t="s">
        <v>56</v>
      </c>
      <c r="E69" s="229" t="s">
        <v>435</v>
      </c>
      <c r="F69" s="228" t="s">
        <v>57</v>
      </c>
      <c r="G69" s="230">
        <v>11</v>
      </c>
      <c r="H69" s="239">
        <v>1583</v>
      </c>
      <c r="I69" s="227">
        <v>17413</v>
      </c>
      <c r="J69" s="227">
        <f t="shared" si="0"/>
        <v>3482.6</v>
      </c>
      <c r="K69" s="227">
        <f t="shared" si="1"/>
        <v>20895.599999999999</v>
      </c>
      <c r="L69" s="227" t="s">
        <v>8</v>
      </c>
    </row>
    <row r="70" spans="1:16" s="6" customFormat="1" ht="31.5" customHeight="1">
      <c r="A70" s="1">
        <v>51</v>
      </c>
      <c r="B70" s="228" t="s">
        <v>305</v>
      </c>
      <c r="C70" s="228">
        <v>10021295</v>
      </c>
      <c r="D70" s="228" t="s">
        <v>56</v>
      </c>
      <c r="E70" s="229" t="s">
        <v>436</v>
      </c>
      <c r="F70" s="228" t="s">
        <v>57</v>
      </c>
      <c r="G70" s="230">
        <v>6</v>
      </c>
      <c r="H70" s="239">
        <v>218</v>
      </c>
      <c r="I70" s="227">
        <v>1308</v>
      </c>
      <c r="J70" s="227">
        <f t="shared" si="0"/>
        <v>261.60000000000002</v>
      </c>
      <c r="K70" s="227">
        <f t="shared" si="1"/>
        <v>1569.6</v>
      </c>
      <c r="L70" s="227" t="s">
        <v>8</v>
      </c>
    </row>
    <row r="71" spans="1:16" s="6" customFormat="1" ht="32.25" customHeight="1">
      <c r="A71" s="1">
        <v>52</v>
      </c>
      <c r="B71" s="228" t="s">
        <v>306</v>
      </c>
      <c r="C71" s="228">
        <v>10021313</v>
      </c>
      <c r="D71" s="228" t="s">
        <v>56</v>
      </c>
      <c r="E71" s="229" t="s">
        <v>437</v>
      </c>
      <c r="F71" s="228" t="s">
        <v>57</v>
      </c>
      <c r="G71" s="230">
        <v>20</v>
      </c>
      <c r="H71" s="239">
        <v>900</v>
      </c>
      <c r="I71" s="227">
        <v>18000</v>
      </c>
      <c r="J71" s="227">
        <f t="shared" si="0"/>
        <v>3600</v>
      </c>
      <c r="K71" s="227">
        <f t="shared" si="1"/>
        <v>21600</v>
      </c>
      <c r="L71" s="227" t="s">
        <v>8</v>
      </c>
      <c r="M71" s="77"/>
      <c r="N71" s="77"/>
      <c r="O71" s="77"/>
      <c r="P71" s="77"/>
    </row>
    <row r="72" spans="1:16" s="6" customFormat="1" ht="32.25" customHeight="1">
      <c r="A72" s="1">
        <v>53</v>
      </c>
      <c r="B72" s="228" t="s">
        <v>307</v>
      </c>
      <c r="C72" s="228">
        <v>10021341</v>
      </c>
      <c r="D72" s="228" t="s">
        <v>56</v>
      </c>
      <c r="E72" s="229" t="s">
        <v>438</v>
      </c>
      <c r="F72" s="228" t="s">
        <v>57</v>
      </c>
      <c r="G72" s="230">
        <v>42</v>
      </c>
      <c r="H72" s="239">
        <v>538</v>
      </c>
      <c r="I72" s="227">
        <v>22596</v>
      </c>
      <c r="J72" s="227">
        <f t="shared" si="0"/>
        <v>4519.2</v>
      </c>
      <c r="K72" s="227">
        <f t="shared" si="1"/>
        <v>27115.200000000001</v>
      </c>
      <c r="L72" s="227" t="s">
        <v>8</v>
      </c>
    </row>
    <row r="73" spans="1:16" s="6" customFormat="1" ht="32.25" customHeight="1">
      <c r="A73" s="1">
        <v>54</v>
      </c>
      <c r="B73" s="228" t="s">
        <v>308</v>
      </c>
      <c r="C73" s="228">
        <v>10021365</v>
      </c>
      <c r="D73" s="228" t="s">
        <v>56</v>
      </c>
      <c r="E73" s="229" t="s">
        <v>439</v>
      </c>
      <c r="F73" s="228" t="s">
        <v>57</v>
      </c>
      <c r="G73" s="230">
        <v>34</v>
      </c>
      <c r="H73" s="239">
        <v>211</v>
      </c>
      <c r="I73" s="227">
        <v>7174</v>
      </c>
      <c r="J73" s="227">
        <f t="shared" si="0"/>
        <v>1434.8</v>
      </c>
      <c r="K73" s="227">
        <f t="shared" si="1"/>
        <v>8608.7999999999993</v>
      </c>
      <c r="L73" s="227" t="s">
        <v>8</v>
      </c>
      <c r="M73" s="77"/>
      <c r="N73" s="77"/>
      <c r="O73" s="77"/>
      <c r="P73" s="77"/>
    </row>
    <row r="74" spans="1:16" s="6" customFormat="1" ht="32.25" customHeight="1">
      <c r="A74" s="1">
        <v>55</v>
      </c>
      <c r="B74" s="228" t="s">
        <v>309</v>
      </c>
      <c r="C74" s="228">
        <v>10021664</v>
      </c>
      <c r="D74" s="228" t="s">
        <v>56</v>
      </c>
      <c r="E74" s="229" t="s">
        <v>440</v>
      </c>
      <c r="F74" s="228" t="s">
        <v>57</v>
      </c>
      <c r="G74" s="230">
        <v>10</v>
      </c>
      <c r="H74" s="239">
        <v>2615</v>
      </c>
      <c r="I74" s="227">
        <v>26150</v>
      </c>
      <c r="J74" s="227">
        <f t="shared" si="0"/>
        <v>5230</v>
      </c>
      <c r="K74" s="227">
        <f t="shared" si="1"/>
        <v>31380</v>
      </c>
      <c r="L74" s="227" t="s">
        <v>8</v>
      </c>
    </row>
    <row r="75" spans="1:16" s="6" customFormat="1" ht="32.25" customHeight="1">
      <c r="A75" s="1">
        <v>56</v>
      </c>
      <c r="B75" s="228" t="s">
        <v>310</v>
      </c>
      <c r="C75" s="228">
        <v>10021697</v>
      </c>
      <c r="D75" s="228" t="s">
        <v>56</v>
      </c>
      <c r="E75" s="229" t="s">
        <v>441</v>
      </c>
      <c r="F75" s="228" t="s">
        <v>57</v>
      </c>
      <c r="G75" s="230">
        <v>34</v>
      </c>
      <c r="H75" s="239">
        <v>1057</v>
      </c>
      <c r="I75" s="227">
        <v>35938</v>
      </c>
      <c r="J75" s="227">
        <f t="shared" si="0"/>
        <v>7187.6</v>
      </c>
      <c r="K75" s="227">
        <f t="shared" si="1"/>
        <v>43125.599999999999</v>
      </c>
      <c r="L75" s="227" t="s">
        <v>8</v>
      </c>
      <c r="M75" s="77"/>
      <c r="N75" s="77"/>
      <c r="O75" s="77"/>
      <c r="P75" s="77"/>
    </row>
    <row r="76" spans="1:16" s="6" customFormat="1" ht="32.25" customHeight="1">
      <c r="A76" s="1">
        <v>57</v>
      </c>
      <c r="B76" s="228" t="s">
        <v>311</v>
      </c>
      <c r="C76" s="228">
        <v>10022354</v>
      </c>
      <c r="D76" s="228" t="s">
        <v>56</v>
      </c>
      <c r="E76" s="229" t="s">
        <v>442</v>
      </c>
      <c r="F76" s="228" t="s">
        <v>57</v>
      </c>
      <c r="G76" s="230">
        <v>2</v>
      </c>
      <c r="H76" s="239">
        <v>1463</v>
      </c>
      <c r="I76" s="227">
        <v>2926</v>
      </c>
      <c r="J76" s="227">
        <f t="shared" si="0"/>
        <v>585.20000000000005</v>
      </c>
      <c r="K76" s="227">
        <f t="shared" si="1"/>
        <v>3511.2</v>
      </c>
      <c r="L76" s="227" t="s">
        <v>8</v>
      </c>
    </row>
    <row r="77" spans="1:16" s="6" customFormat="1" ht="32.25" customHeight="1">
      <c r="A77" s="1">
        <v>58</v>
      </c>
      <c r="B77" s="228" t="s">
        <v>312</v>
      </c>
      <c r="C77" s="228">
        <v>10022457</v>
      </c>
      <c r="D77" s="228" t="s">
        <v>56</v>
      </c>
      <c r="E77" s="229" t="s">
        <v>443</v>
      </c>
      <c r="F77" s="228" t="s">
        <v>57</v>
      </c>
      <c r="G77" s="230">
        <v>2</v>
      </c>
      <c r="H77" s="239">
        <v>5077</v>
      </c>
      <c r="I77" s="227">
        <v>10154</v>
      </c>
      <c r="J77" s="227">
        <f t="shared" si="0"/>
        <v>2030.8</v>
      </c>
      <c r="K77" s="227">
        <f t="shared" si="1"/>
        <v>12184.8</v>
      </c>
      <c r="L77" s="227" t="s">
        <v>8</v>
      </c>
      <c r="M77" s="77"/>
      <c r="N77" s="77"/>
      <c r="O77" s="77"/>
      <c r="P77" s="77"/>
    </row>
    <row r="78" spans="1:16" s="6" customFormat="1" ht="32.25" customHeight="1">
      <c r="A78" s="1">
        <v>59</v>
      </c>
      <c r="B78" s="228" t="s">
        <v>313</v>
      </c>
      <c r="C78" s="228">
        <v>10022460</v>
      </c>
      <c r="D78" s="228" t="s">
        <v>56</v>
      </c>
      <c r="E78" s="229" t="s">
        <v>444</v>
      </c>
      <c r="F78" s="228" t="s">
        <v>57</v>
      </c>
      <c r="G78" s="230">
        <v>2</v>
      </c>
      <c r="H78" s="239">
        <v>5077</v>
      </c>
      <c r="I78" s="227">
        <v>10154</v>
      </c>
      <c r="J78" s="227">
        <f t="shared" si="0"/>
        <v>2030.8</v>
      </c>
      <c r="K78" s="227">
        <f t="shared" si="1"/>
        <v>12184.8</v>
      </c>
      <c r="L78" s="227" t="s">
        <v>8</v>
      </c>
    </row>
    <row r="79" spans="1:16" s="6" customFormat="1" ht="31.5" customHeight="1">
      <c r="A79" s="1">
        <v>60</v>
      </c>
      <c r="B79" s="228" t="s">
        <v>314</v>
      </c>
      <c r="C79" s="228">
        <v>10022464</v>
      </c>
      <c r="D79" s="228" t="s">
        <v>56</v>
      </c>
      <c r="E79" s="229" t="s">
        <v>445</v>
      </c>
      <c r="F79" s="228" t="s">
        <v>57</v>
      </c>
      <c r="G79" s="230">
        <v>24</v>
      </c>
      <c r="H79" s="239">
        <v>5294</v>
      </c>
      <c r="I79" s="227">
        <v>127056</v>
      </c>
      <c r="J79" s="227">
        <f t="shared" si="0"/>
        <v>25411.200000000001</v>
      </c>
      <c r="K79" s="227">
        <f t="shared" si="1"/>
        <v>152467.20000000001</v>
      </c>
      <c r="L79" s="227" t="s">
        <v>8</v>
      </c>
    </row>
    <row r="80" spans="1:16" s="6" customFormat="1" ht="32.25" customHeight="1">
      <c r="A80" s="1">
        <v>61</v>
      </c>
      <c r="B80" s="228" t="s">
        <v>315</v>
      </c>
      <c r="C80" s="228">
        <v>10022466</v>
      </c>
      <c r="D80" s="228" t="s">
        <v>56</v>
      </c>
      <c r="E80" s="229" t="s">
        <v>446</v>
      </c>
      <c r="F80" s="228" t="s">
        <v>57</v>
      </c>
      <c r="G80" s="230">
        <v>14</v>
      </c>
      <c r="H80" s="239">
        <v>5217</v>
      </c>
      <c r="I80" s="227">
        <v>73038</v>
      </c>
      <c r="J80" s="227">
        <f t="shared" si="0"/>
        <v>14607.6</v>
      </c>
      <c r="K80" s="227">
        <f t="shared" si="1"/>
        <v>87645.6</v>
      </c>
      <c r="L80" s="227" t="s">
        <v>8</v>
      </c>
      <c r="M80" s="77"/>
      <c r="N80" s="77"/>
      <c r="O80" s="77"/>
      <c r="P80" s="77"/>
    </row>
    <row r="81" spans="1:16" s="6" customFormat="1" ht="32.25" customHeight="1">
      <c r="A81" s="1">
        <v>62</v>
      </c>
      <c r="B81" s="228" t="s">
        <v>316</v>
      </c>
      <c r="C81" s="228">
        <v>10022473</v>
      </c>
      <c r="D81" s="228" t="s">
        <v>56</v>
      </c>
      <c r="E81" s="229" t="s">
        <v>447</v>
      </c>
      <c r="F81" s="228" t="s">
        <v>57</v>
      </c>
      <c r="G81" s="230">
        <v>11</v>
      </c>
      <c r="H81" s="239">
        <v>11030</v>
      </c>
      <c r="I81" s="227">
        <v>121330</v>
      </c>
      <c r="J81" s="227">
        <f t="shared" si="0"/>
        <v>24266</v>
      </c>
      <c r="K81" s="227">
        <f t="shared" si="1"/>
        <v>145596</v>
      </c>
      <c r="L81" s="227" t="s">
        <v>8</v>
      </c>
      <c r="M81" s="77"/>
      <c r="N81" s="77"/>
      <c r="O81" s="77"/>
      <c r="P81" s="77"/>
    </row>
    <row r="82" spans="1:16" s="6" customFormat="1" ht="32.25" customHeight="1">
      <c r="A82" s="1">
        <v>63</v>
      </c>
      <c r="B82" s="228" t="s">
        <v>317</v>
      </c>
      <c r="C82" s="228">
        <v>10022477</v>
      </c>
      <c r="D82" s="228" t="s">
        <v>56</v>
      </c>
      <c r="E82" s="229" t="s">
        <v>448</v>
      </c>
      <c r="F82" s="228" t="s">
        <v>57</v>
      </c>
      <c r="G82" s="230">
        <v>14</v>
      </c>
      <c r="H82" s="239">
        <v>10792</v>
      </c>
      <c r="I82" s="227">
        <v>151088</v>
      </c>
      <c r="J82" s="227">
        <f t="shared" si="0"/>
        <v>30217.599999999999</v>
      </c>
      <c r="K82" s="227">
        <f t="shared" si="1"/>
        <v>181305.60000000001</v>
      </c>
      <c r="L82" s="227" t="s">
        <v>8</v>
      </c>
    </row>
    <row r="83" spans="1:16" s="6" customFormat="1" ht="31.5" customHeight="1">
      <c r="A83" s="1">
        <v>64</v>
      </c>
      <c r="B83" s="228" t="s">
        <v>318</v>
      </c>
      <c r="C83" s="228">
        <v>10022800</v>
      </c>
      <c r="D83" s="228" t="s">
        <v>56</v>
      </c>
      <c r="E83" s="229" t="s">
        <v>449</v>
      </c>
      <c r="F83" s="228" t="s">
        <v>57</v>
      </c>
      <c r="G83" s="230">
        <v>4</v>
      </c>
      <c r="H83" s="239">
        <v>10094</v>
      </c>
      <c r="I83" s="227">
        <v>40376</v>
      </c>
      <c r="J83" s="227">
        <f t="shared" si="0"/>
        <v>8075.2</v>
      </c>
      <c r="K83" s="227">
        <f t="shared" si="1"/>
        <v>48451.199999999997</v>
      </c>
      <c r="L83" s="227" t="s">
        <v>8</v>
      </c>
    </row>
    <row r="84" spans="1:16" s="6" customFormat="1" ht="32.25" customHeight="1">
      <c r="A84" s="1">
        <v>65</v>
      </c>
      <c r="B84" s="228" t="s">
        <v>319</v>
      </c>
      <c r="C84" s="228">
        <v>10022821</v>
      </c>
      <c r="D84" s="228" t="s">
        <v>56</v>
      </c>
      <c r="E84" s="229" t="s">
        <v>450</v>
      </c>
      <c r="F84" s="228" t="s">
        <v>57</v>
      </c>
      <c r="G84" s="230">
        <v>30</v>
      </c>
      <c r="H84" s="239">
        <v>3309</v>
      </c>
      <c r="I84" s="227">
        <v>99270</v>
      </c>
      <c r="J84" s="227">
        <f t="shared" si="0"/>
        <v>19854</v>
      </c>
      <c r="K84" s="227">
        <f t="shared" si="1"/>
        <v>119124</v>
      </c>
      <c r="L84" s="227" t="s">
        <v>8</v>
      </c>
    </row>
    <row r="85" spans="1:16" s="6" customFormat="1" ht="31.5" customHeight="1">
      <c r="A85" s="1">
        <v>66</v>
      </c>
      <c r="B85" s="228" t="s">
        <v>320</v>
      </c>
      <c r="C85" s="228">
        <v>10022913</v>
      </c>
      <c r="D85" s="228" t="s">
        <v>56</v>
      </c>
      <c r="E85" s="229" t="s">
        <v>451</v>
      </c>
      <c r="F85" s="228" t="s">
        <v>57</v>
      </c>
      <c r="G85" s="230">
        <v>10</v>
      </c>
      <c r="H85" s="239">
        <v>18178</v>
      </c>
      <c r="I85" s="227">
        <v>181780</v>
      </c>
      <c r="J85" s="227">
        <f t="shared" ref="J85:J148" si="2">ROUND(I85*0.2,2)</f>
        <v>36356</v>
      </c>
      <c r="K85" s="227">
        <f t="shared" ref="K85:K148" si="3">I85+J85</f>
        <v>218136</v>
      </c>
      <c r="L85" s="227" t="s">
        <v>8</v>
      </c>
    </row>
    <row r="86" spans="1:16" s="6" customFormat="1" ht="32.25" customHeight="1">
      <c r="A86" s="1">
        <v>67</v>
      </c>
      <c r="B86" s="228" t="s">
        <v>321</v>
      </c>
      <c r="C86" s="228">
        <v>10022926</v>
      </c>
      <c r="D86" s="228" t="s">
        <v>56</v>
      </c>
      <c r="E86" s="229" t="s">
        <v>452</v>
      </c>
      <c r="F86" s="228" t="s">
        <v>57</v>
      </c>
      <c r="G86" s="230">
        <v>1</v>
      </c>
      <c r="H86" s="239">
        <v>18178</v>
      </c>
      <c r="I86" s="227">
        <v>18178</v>
      </c>
      <c r="J86" s="227">
        <f t="shared" si="2"/>
        <v>3635.6</v>
      </c>
      <c r="K86" s="227">
        <f t="shared" si="3"/>
        <v>21813.599999999999</v>
      </c>
      <c r="L86" s="227" t="s">
        <v>8</v>
      </c>
      <c r="M86" s="77"/>
      <c r="N86" s="77"/>
      <c r="O86" s="77"/>
      <c r="P86" s="77"/>
    </row>
    <row r="87" spans="1:16" s="6" customFormat="1" ht="32.25" customHeight="1">
      <c r="A87" s="1">
        <v>68</v>
      </c>
      <c r="B87" s="228" t="s">
        <v>322</v>
      </c>
      <c r="C87" s="228">
        <v>10023157</v>
      </c>
      <c r="D87" s="228" t="s">
        <v>56</v>
      </c>
      <c r="E87" s="229" t="s">
        <v>453</v>
      </c>
      <c r="F87" s="228" t="s">
        <v>57</v>
      </c>
      <c r="G87" s="230">
        <v>10</v>
      </c>
      <c r="H87" s="239">
        <v>17483</v>
      </c>
      <c r="I87" s="227">
        <v>174830</v>
      </c>
      <c r="J87" s="227">
        <f t="shared" si="2"/>
        <v>34966</v>
      </c>
      <c r="K87" s="227">
        <f t="shared" si="3"/>
        <v>209796</v>
      </c>
      <c r="L87" s="227" t="s">
        <v>8</v>
      </c>
    </row>
    <row r="88" spans="1:16" s="6" customFormat="1" ht="32.25" customHeight="1">
      <c r="A88" s="1">
        <v>69</v>
      </c>
      <c r="B88" s="228" t="s">
        <v>323</v>
      </c>
      <c r="C88" s="228">
        <v>10023160</v>
      </c>
      <c r="D88" s="228" t="s">
        <v>56</v>
      </c>
      <c r="E88" s="229" t="s">
        <v>454</v>
      </c>
      <c r="F88" s="228" t="s">
        <v>57</v>
      </c>
      <c r="G88" s="230">
        <v>6</v>
      </c>
      <c r="H88" s="239">
        <v>14534</v>
      </c>
      <c r="I88" s="227">
        <v>87204</v>
      </c>
      <c r="J88" s="227">
        <f t="shared" si="2"/>
        <v>17440.8</v>
      </c>
      <c r="K88" s="227">
        <f t="shared" si="3"/>
        <v>104644.8</v>
      </c>
      <c r="L88" s="227" t="s">
        <v>8</v>
      </c>
      <c r="M88" s="77"/>
      <c r="N88" s="77"/>
      <c r="O88" s="77"/>
      <c r="P88" s="77"/>
    </row>
    <row r="89" spans="1:16" s="6" customFormat="1" ht="32.25" customHeight="1">
      <c r="A89" s="1">
        <v>70</v>
      </c>
      <c r="B89" s="228" t="s">
        <v>324</v>
      </c>
      <c r="C89" s="228">
        <v>10023164</v>
      </c>
      <c r="D89" s="228" t="s">
        <v>56</v>
      </c>
      <c r="E89" s="229" t="s">
        <v>455</v>
      </c>
      <c r="F89" s="228" t="s">
        <v>57</v>
      </c>
      <c r="G89" s="230">
        <v>30</v>
      </c>
      <c r="H89" s="239">
        <v>16160</v>
      </c>
      <c r="I89" s="227">
        <v>484800</v>
      </c>
      <c r="J89" s="227">
        <f t="shared" si="2"/>
        <v>96960</v>
      </c>
      <c r="K89" s="227">
        <f t="shared" si="3"/>
        <v>581760</v>
      </c>
      <c r="L89" s="227" t="s">
        <v>8</v>
      </c>
    </row>
    <row r="90" spans="1:16" s="6" customFormat="1" ht="32.25" customHeight="1">
      <c r="A90" s="1">
        <v>71</v>
      </c>
      <c r="B90" s="228" t="s">
        <v>325</v>
      </c>
      <c r="C90" s="228">
        <v>10023449</v>
      </c>
      <c r="D90" s="228" t="s">
        <v>56</v>
      </c>
      <c r="E90" s="229" t="s">
        <v>456</v>
      </c>
      <c r="F90" s="228" t="s">
        <v>57</v>
      </c>
      <c r="G90" s="230">
        <v>1</v>
      </c>
      <c r="H90" s="239">
        <v>24026</v>
      </c>
      <c r="I90" s="227">
        <v>24026</v>
      </c>
      <c r="J90" s="227">
        <f t="shared" si="2"/>
        <v>4805.2</v>
      </c>
      <c r="K90" s="227">
        <f t="shared" si="3"/>
        <v>28831.200000000001</v>
      </c>
      <c r="L90" s="227" t="s">
        <v>8</v>
      </c>
      <c r="M90" s="77"/>
      <c r="N90" s="77"/>
      <c r="O90" s="77"/>
      <c r="P90" s="77"/>
    </row>
    <row r="91" spans="1:16" s="6" customFormat="1" ht="32.25" customHeight="1">
      <c r="A91" s="1">
        <v>72</v>
      </c>
      <c r="B91" s="228" t="s">
        <v>326</v>
      </c>
      <c r="C91" s="228">
        <v>10023492</v>
      </c>
      <c r="D91" s="228" t="s">
        <v>56</v>
      </c>
      <c r="E91" s="229" t="s">
        <v>457</v>
      </c>
      <c r="F91" s="228" t="s">
        <v>57</v>
      </c>
      <c r="G91" s="230">
        <v>7</v>
      </c>
      <c r="H91" s="239">
        <v>17661</v>
      </c>
      <c r="I91" s="227">
        <v>123627</v>
      </c>
      <c r="J91" s="227">
        <f t="shared" si="2"/>
        <v>24725.4</v>
      </c>
      <c r="K91" s="227">
        <f t="shared" si="3"/>
        <v>148352.4</v>
      </c>
      <c r="L91" s="227" t="s">
        <v>8</v>
      </c>
    </row>
    <row r="92" spans="1:16" s="6" customFormat="1" ht="32.25" customHeight="1">
      <c r="A92" s="1">
        <v>73</v>
      </c>
      <c r="B92" s="228" t="s">
        <v>327</v>
      </c>
      <c r="C92" s="228">
        <v>10023513</v>
      </c>
      <c r="D92" s="228" t="s">
        <v>56</v>
      </c>
      <c r="E92" s="229" t="s">
        <v>458</v>
      </c>
      <c r="F92" s="228" t="s">
        <v>57</v>
      </c>
      <c r="G92" s="230">
        <v>10</v>
      </c>
      <c r="H92" s="239">
        <v>16393</v>
      </c>
      <c r="I92" s="227">
        <v>163930</v>
      </c>
      <c r="J92" s="227">
        <f t="shared" si="2"/>
        <v>32786</v>
      </c>
      <c r="K92" s="227">
        <f t="shared" si="3"/>
        <v>196716</v>
      </c>
      <c r="L92" s="227" t="s">
        <v>8</v>
      </c>
      <c r="M92" s="77"/>
      <c r="N92" s="77"/>
      <c r="O92" s="77"/>
      <c r="P92" s="77"/>
    </row>
    <row r="93" spans="1:16" s="6" customFormat="1" ht="32.25" customHeight="1">
      <c r="A93" s="1">
        <v>74</v>
      </c>
      <c r="B93" s="228" t="s">
        <v>328</v>
      </c>
      <c r="C93" s="228">
        <v>10023516</v>
      </c>
      <c r="D93" s="228" t="s">
        <v>56</v>
      </c>
      <c r="E93" s="229" t="s">
        <v>459</v>
      </c>
      <c r="F93" s="228" t="s">
        <v>57</v>
      </c>
      <c r="G93" s="230">
        <v>10</v>
      </c>
      <c r="H93" s="239">
        <v>16393</v>
      </c>
      <c r="I93" s="227">
        <v>163930</v>
      </c>
      <c r="J93" s="227">
        <f t="shared" si="2"/>
        <v>32786</v>
      </c>
      <c r="K93" s="227">
        <f t="shared" si="3"/>
        <v>196716</v>
      </c>
      <c r="L93" s="227" t="s">
        <v>8</v>
      </c>
    </row>
    <row r="94" spans="1:16" s="6" customFormat="1" ht="31.5" customHeight="1">
      <c r="A94" s="1">
        <v>75</v>
      </c>
      <c r="B94" s="228" t="s">
        <v>329</v>
      </c>
      <c r="C94" s="228">
        <v>10023606</v>
      </c>
      <c r="D94" s="228" t="s">
        <v>56</v>
      </c>
      <c r="E94" s="229" t="s">
        <v>460</v>
      </c>
      <c r="F94" s="228" t="s">
        <v>57</v>
      </c>
      <c r="G94" s="230">
        <v>47</v>
      </c>
      <c r="H94" s="239">
        <v>10851</v>
      </c>
      <c r="I94" s="227">
        <v>509997</v>
      </c>
      <c r="J94" s="227">
        <f t="shared" si="2"/>
        <v>101999.4</v>
      </c>
      <c r="K94" s="227">
        <f t="shared" si="3"/>
        <v>611996.4</v>
      </c>
      <c r="L94" s="227" t="s">
        <v>8</v>
      </c>
    </row>
    <row r="95" spans="1:16" s="6" customFormat="1" ht="32.25" customHeight="1">
      <c r="A95" s="1">
        <v>76</v>
      </c>
      <c r="B95" s="228" t="s">
        <v>330</v>
      </c>
      <c r="C95" s="228">
        <v>10024995</v>
      </c>
      <c r="D95" s="228" t="s">
        <v>56</v>
      </c>
      <c r="E95" s="229" t="s">
        <v>461</v>
      </c>
      <c r="F95" s="228" t="s">
        <v>57</v>
      </c>
      <c r="G95" s="230">
        <v>21</v>
      </c>
      <c r="H95" s="239">
        <v>812</v>
      </c>
      <c r="I95" s="227">
        <v>17052</v>
      </c>
      <c r="J95" s="227">
        <f t="shared" si="2"/>
        <v>3410.4</v>
      </c>
      <c r="K95" s="227">
        <f t="shared" si="3"/>
        <v>20462.400000000001</v>
      </c>
      <c r="L95" s="227" t="s">
        <v>8</v>
      </c>
      <c r="M95" s="77"/>
      <c r="N95" s="77"/>
      <c r="O95" s="77"/>
      <c r="P95" s="77"/>
    </row>
    <row r="96" spans="1:16" s="6" customFormat="1" ht="32.25" customHeight="1">
      <c r="A96" s="1">
        <v>77</v>
      </c>
      <c r="B96" s="228" t="s">
        <v>331</v>
      </c>
      <c r="C96" s="228">
        <v>10026640</v>
      </c>
      <c r="D96" s="228" t="s">
        <v>56</v>
      </c>
      <c r="E96" s="229" t="s">
        <v>462</v>
      </c>
      <c r="F96" s="228" t="s">
        <v>57</v>
      </c>
      <c r="G96" s="230">
        <v>2</v>
      </c>
      <c r="H96" s="239">
        <v>29557</v>
      </c>
      <c r="I96" s="227">
        <v>59114</v>
      </c>
      <c r="J96" s="227">
        <f t="shared" si="2"/>
        <v>11822.8</v>
      </c>
      <c r="K96" s="227">
        <f t="shared" si="3"/>
        <v>70936.800000000003</v>
      </c>
      <c r="L96" s="227" t="s">
        <v>8</v>
      </c>
      <c r="M96" s="77"/>
      <c r="N96" s="77"/>
      <c r="O96" s="77"/>
      <c r="P96" s="77"/>
    </row>
    <row r="97" spans="1:16" s="6" customFormat="1" ht="32.25" customHeight="1">
      <c r="A97" s="1">
        <v>78</v>
      </c>
      <c r="B97" s="228" t="s">
        <v>332</v>
      </c>
      <c r="C97" s="228">
        <v>10038717</v>
      </c>
      <c r="D97" s="228" t="s">
        <v>56</v>
      </c>
      <c r="E97" s="229" t="s">
        <v>463</v>
      </c>
      <c r="F97" s="228" t="s">
        <v>57</v>
      </c>
      <c r="G97" s="230">
        <v>200</v>
      </c>
      <c r="H97" s="239">
        <v>83</v>
      </c>
      <c r="I97" s="227">
        <v>16600</v>
      </c>
      <c r="J97" s="227">
        <f t="shared" si="2"/>
        <v>3320</v>
      </c>
      <c r="K97" s="227">
        <f t="shared" si="3"/>
        <v>19920</v>
      </c>
      <c r="L97" s="227" t="s">
        <v>8</v>
      </c>
    </row>
    <row r="98" spans="1:16" s="6" customFormat="1" ht="31.5" customHeight="1">
      <c r="A98" s="1">
        <v>79</v>
      </c>
      <c r="B98" s="228" t="s">
        <v>333</v>
      </c>
      <c r="C98" s="228">
        <v>10118303</v>
      </c>
      <c r="D98" s="228" t="s">
        <v>56</v>
      </c>
      <c r="E98" s="229" t="s">
        <v>464</v>
      </c>
      <c r="F98" s="228" t="s">
        <v>57</v>
      </c>
      <c r="G98" s="230">
        <v>24</v>
      </c>
      <c r="H98" s="239">
        <v>43</v>
      </c>
      <c r="I98" s="227">
        <v>1032</v>
      </c>
      <c r="J98" s="227">
        <f t="shared" si="2"/>
        <v>206.4</v>
      </c>
      <c r="K98" s="227">
        <f t="shared" si="3"/>
        <v>1238.4000000000001</v>
      </c>
      <c r="L98" s="227" t="s">
        <v>8</v>
      </c>
    </row>
    <row r="99" spans="1:16" s="6" customFormat="1" ht="32.25" customHeight="1">
      <c r="A99" s="1">
        <v>80</v>
      </c>
      <c r="B99" s="228" t="s">
        <v>334</v>
      </c>
      <c r="C99" s="228">
        <v>10118598</v>
      </c>
      <c r="D99" s="228" t="s">
        <v>56</v>
      </c>
      <c r="E99" s="229" t="s">
        <v>465</v>
      </c>
      <c r="F99" s="228" t="s">
        <v>57</v>
      </c>
      <c r="G99" s="230">
        <v>3</v>
      </c>
      <c r="H99" s="239">
        <v>21442</v>
      </c>
      <c r="I99" s="227">
        <v>64326</v>
      </c>
      <c r="J99" s="227">
        <f t="shared" si="2"/>
        <v>12865.2</v>
      </c>
      <c r="K99" s="227">
        <f t="shared" si="3"/>
        <v>77191.199999999997</v>
      </c>
      <c r="L99" s="227" t="s">
        <v>8</v>
      </c>
      <c r="M99" s="77"/>
      <c r="N99" s="77"/>
      <c r="O99" s="77"/>
      <c r="P99" s="77"/>
    </row>
    <row r="100" spans="1:16" s="6" customFormat="1" ht="32.25" customHeight="1">
      <c r="A100" s="1">
        <v>81</v>
      </c>
      <c r="B100" s="228" t="s">
        <v>335</v>
      </c>
      <c r="C100" s="228">
        <v>10118770</v>
      </c>
      <c r="D100" s="228" t="s">
        <v>56</v>
      </c>
      <c r="E100" s="229" t="s">
        <v>466</v>
      </c>
      <c r="F100" s="228" t="s">
        <v>57</v>
      </c>
      <c r="G100" s="230">
        <v>8</v>
      </c>
      <c r="H100" s="239">
        <v>129</v>
      </c>
      <c r="I100" s="227">
        <v>1032</v>
      </c>
      <c r="J100" s="227">
        <f t="shared" si="2"/>
        <v>206.4</v>
      </c>
      <c r="K100" s="227">
        <f t="shared" si="3"/>
        <v>1238.4000000000001</v>
      </c>
      <c r="L100" s="227" t="s">
        <v>8</v>
      </c>
      <c r="M100" s="77"/>
      <c r="N100" s="77"/>
      <c r="O100" s="77"/>
      <c r="P100" s="77"/>
    </row>
    <row r="101" spans="1:16" s="6" customFormat="1" ht="32.25" customHeight="1">
      <c r="A101" s="1">
        <v>82</v>
      </c>
      <c r="B101" s="228" t="s">
        <v>336</v>
      </c>
      <c r="C101" s="228">
        <v>10135950</v>
      </c>
      <c r="D101" s="228" t="s">
        <v>56</v>
      </c>
      <c r="E101" s="229" t="s">
        <v>467</v>
      </c>
      <c r="F101" s="228" t="s">
        <v>57</v>
      </c>
      <c r="G101" s="230">
        <v>24</v>
      </c>
      <c r="H101" s="239">
        <v>867</v>
      </c>
      <c r="I101" s="227">
        <v>20808</v>
      </c>
      <c r="J101" s="227">
        <f t="shared" si="2"/>
        <v>4161.6000000000004</v>
      </c>
      <c r="K101" s="227">
        <f t="shared" si="3"/>
        <v>24969.599999999999</v>
      </c>
      <c r="L101" s="227" t="s">
        <v>8</v>
      </c>
    </row>
    <row r="102" spans="1:16" s="6" customFormat="1" ht="31.5" customHeight="1">
      <c r="A102" s="1">
        <v>83</v>
      </c>
      <c r="B102" s="228" t="s">
        <v>337</v>
      </c>
      <c r="C102" s="228">
        <v>10135953</v>
      </c>
      <c r="D102" s="228" t="s">
        <v>56</v>
      </c>
      <c r="E102" s="229" t="s">
        <v>468</v>
      </c>
      <c r="F102" s="228" t="s">
        <v>57</v>
      </c>
      <c r="G102" s="230">
        <v>1</v>
      </c>
      <c r="H102" s="239">
        <v>289</v>
      </c>
      <c r="I102" s="227">
        <v>289</v>
      </c>
      <c r="J102" s="227">
        <f t="shared" si="2"/>
        <v>57.8</v>
      </c>
      <c r="K102" s="227">
        <f t="shared" si="3"/>
        <v>346.8</v>
      </c>
      <c r="L102" s="227" t="s">
        <v>8</v>
      </c>
    </row>
    <row r="103" spans="1:16" s="6" customFormat="1" ht="32.25" customHeight="1">
      <c r="A103" s="1">
        <v>84</v>
      </c>
      <c r="B103" s="228" t="s">
        <v>338</v>
      </c>
      <c r="C103" s="228">
        <v>10135959</v>
      </c>
      <c r="D103" s="228" t="s">
        <v>56</v>
      </c>
      <c r="E103" s="229" t="s">
        <v>469</v>
      </c>
      <c r="F103" s="228" t="s">
        <v>57</v>
      </c>
      <c r="G103" s="230">
        <v>10</v>
      </c>
      <c r="H103" s="239">
        <v>177</v>
      </c>
      <c r="I103" s="227">
        <v>1770</v>
      </c>
      <c r="J103" s="227">
        <f t="shared" si="2"/>
        <v>354</v>
      </c>
      <c r="K103" s="227">
        <f t="shared" si="3"/>
        <v>2124</v>
      </c>
      <c r="L103" s="227" t="s">
        <v>8</v>
      </c>
      <c r="M103" s="77"/>
      <c r="N103" s="77"/>
      <c r="O103" s="77"/>
      <c r="P103" s="77"/>
    </row>
    <row r="104" spans="1:16" s="6" customFormat="1" ht="32.25" customHeight="1">
      <c r="A104" s="1">
        <v>85</v>
      </c>
      <c r="B104" s="228" t="s">
        <v>339</v>
      </c>
      <c r="C104" s="228">
        <v>10135976</v>
      </c>
      <c r="D104" s="228" t="s">
        <v>56</v>
      </c>
      <c r="E104" s="229" t="s">
        <v>470</v>
      </c>
      <c r="F104" s="228" t="s">
        <v>57</v>
      </c>
      <c r="G104" s="230">
        <v>10</v>
      </c>
      <c r="H104" s="239">
        <v>12190</v>
      </c>
      <c r="I104" s="227">
        <v>121900</v>
      </c>
      <c r="J104" s="227">
        <f t="shared" si="2"/>
        <v>24380</v>
      </c>
      <c r="K104" s="227">
        <f t="shared" si="3"/>
        <v>146280</v>
      </c>
      <c r="L104" s="227" t="s">
        <v>8</v>
      </c>
    </row>
    <row r="105" spans="1:16" s="6" customFormat="1" ht="32.25" customHeight="1">
      <c r="A105" s="1">
        <v>86</v>
      </c>
      <c r="B105" s="228" t="s">
        <v>340</v>
      </c>
      <c r="C105" s="228">
        <v>10135981</v>
      </c>
      <c r="D105" s="228" t="s">
        <v>56</v>
      </c>
      <c r="E105" s="229" t="s">
        <v>471</v>
      </c>
      <c r="F105" s="228" t="s">
        <v>57</v>
      </c>
      <c r="G105" s="230">
        <v>38</v>
      </c>
      <c r="H105" s="239">
        <v>7015</v>
      </c>
      <c r="I105" s="227">
        <v>266570</v>
      </c>
      <c r="J105" s="227">
        <f t="shared" si="2"/>
        <v>53314</v>
      </c>
      <c r="K105" s="227">
        <f t="shared" si="3"/>
        <v>319884</v>
      </c>
      <c r="L105" s="227" t="s">
        <v>8</v>
      </c>
      <c r="M105" s="77"/>
      <c r="N105" s="77"/>
      <c r="O105" s="77"/>
      <c r="P105" s="77"/>
    </row>
    <row r="106" spans="1:16" s="6" customFormat="1" ht="32.25" customHeight="1">
      <c r="A106" s="1">
        <v>87</v>
      </c>
      <c r="B106" s="228" t="s">
        <v>341</v>
      </c>
      <c r="C106" s="228">
        <v>10135993</v>
      </c>
      <c r="D106" s="228" t="s">
        <v>56</v>
      </c>
      <c r="E106" s="229" t="s">
        <v>472</v>
      </c>
      <c r="F106" s="228" t="s">
        <v>57</v>
      </c>
      <c r="G106" s="230">
        <v>2</v>
      </c>
      <c r="H106" s="239">
        <v>1061</v>
      </c>
      <c r="I106" s="227">
        <v>2122</v>
      </c>
      <c r="J106" s="227">
        <f t="shared" si="2"/>
        <v>424.4</v>
      </c>
      <c r="K106" s="227">
        <f t="shared" si="3"/>
        <v>2546.4</v>
      </c>
      <c r="L106" s="227" t="s">
        <v>8</v>
      </c>
    </row>
    <row r="107" spans="1:16" s="6" customFormat="1" ht="32.25" customHeight="1">
      <c r="A107" s="1">
        <v>88</v>
      </c>
      <c r="B107" s="228" t="s">
        <v>342</v>
      </c>
      <c r="C107" s="228">
        <v>10135994</v>
      </c>
      <c r="D107" s="228" t="s">
        <v>56</v>
      </c>
      <c r="E107" s="229" t="s">
        <v>473</v>
      </c>
      <c r="F107" s="228" t="s">
        <v>57</v>
      </c>
      <c r="G107" s="230">
        <v>18</v>
      </c>
      <c r="H107" s="239">
        <v>1245</v>
      </c>
      <c r="I107" s="227">
        <v>22410</v>
      </c>
      <c r="J107" s="227">
        <f t="shared" si="2"/>
        <v>4482</v>
      </c>
      <c r="K107" s="227">
        <f t="shared" si="3"/>
        <v>26892</v>
      </c>
      <c r="L107" s="227" t="s">
        <v>8</v>
      </c>
      <c r="M107" s="77"/>
      <c r="N107" s="77"/>
      <c r="O107" s="77"/>
      <c r="P107" s="77"/>
    </row>
    <row r="108" spans="1:16" s="6" customFormat="1" ht="32.25" customHeight="1">
      <c r="A108" s="1">
        <v>89</v>
      </c>
      <c r="B108" s="228" t="s">
        <v>343</v>
      </c>
      <c r="C108" s="228">
        <v>10136029</v>
      </c>
      <c r="D108" s="228" t="s">
        <v>56</v>
      </c>
      <c r="E108" s="229" t="s">
        <v>474</v>
      </c>
      <c r="F108" s="228" t="s">
        <v>57</v>
      </c>
      <c r="G108" s="230">
        <v>1</v>
      </c>
      <c r="H108" s="239">
        <v>1874</v>
      </c>
      <c r="I108" s="227">
        <v>1874</v>
      </c>
      <c r="J108" s="227">
        <f t="shared" si="2"/>
        <v>374.8</v>
      </c>
      <c r="K108" s="227">
        <f t="shared" si="3"/>
        <v>2248.8000000000002</v>
      </c>
      <c r="L108" s="227" t="s">
        <v>8</v>
      </c>
    </row>
    <row r="109" spans="1:16" s="6" customFormat="1" ht="32.25" customHeight="1">
      <c r="A109" s="1">
        <v>90</v>
      </c>
      <c r="B109" s="228" t="s">
        <v>344</v>
      </c>
      <c r="C109" s="228">
        <v>10136035</v>
      </c>
      <c r="D109" s="228" t="s">
        <v>56</v>
      </c>
      <c r="E109" s="229" t="s">
        <v>475</v>
      </c>
      <c r="F109" s="228" t="s">
        <v>57</v>
      </c>
      <c r="G109" s="230">
        <v>13</v>
      </c>
      <c r="H109" s="239">
        <v>5697</v>
      </c>
      <c r="I109" s="227">
        <v>74061</v>
      </c>
      <c r="J109" s="227">
        <f t="shared" si="2"/>
        <v>14812.2</v>
      </c>
      <c r="K109" s="227">
        <f t="shared" si="3"/>
        <v>88873.2</v>
      </c>
      <c r="L109" s="227" t="s">
        <v>8</v>
      </c>
      <c r="M109" s="77"/>
      <c r="N109" s="77"/>
      <c r="O109" s="77"/>
      <c r="P109" s="77"/>
    </row>
    <row r="110" spans="1:16" s="6" customFormat="1" ht="32.25" customHeight="1">
      <c r="A110" s="1">
        <v>91</v>
      </c>
      <c r="B110" s="228" t="s">
        <v>345</v>
      </c>
      <c r="C110" s="228">
        <v>10136043</v>
      </c>
      <c r="D110" s="228" t="s">
        <v>56</v>
      </c>
      <c r="E110" s="229" t="s">
        <v>476</v>
      </c>
      <c r="F110" s="228" t="s">
        <v>57</v>
      </c>
      <c r="G110" s="230">
        <v>10</v>
      </c>
      <c r="H110" s="239">
        <v>4303</v>
      </c>
      <c r="I110" s="227">
        <v>43030</v>
      </c>
      <c r="J110" s="227">
        <f t="shared" si="2"/>
        <v>8606</v>
      </c>
      <c r="K110" s="227">
        <f t="shared" si="3"/>
        <v>51636</v>
      </c>
      <c r="L110" s="227" t="s">
        <v>8</v>
      </c>
    </row>
    <row r="111" spans="1:16" s="6" customFormat="1" ht="31.5" customHeight="1">
      <c r="A111" s="1">
        <v>92</v>
      </c>
      <c r="B111" s="228" t="s">
        <v>346</v>
      </c>
      <c r="C111" s="228">
        <v>10136057</v>
      </c>
      <c r="D111" s="228" t="s">
        <v>56</v>
      </c>
      <c r="E111" s="229" t="s">
        <v>477</v>
      </c>
      <c r="F111" s="228" t="s">
        <v>57</v>
      </c>
      <c r="G111" s="230">
        <v>6</v>
      </c>
      <c r="H111" s="239">
        <v>15728</v>
      </c>
      <c r="I111" s="227">
        <v>94368</v>
      </c>
      <c r="J111" s="227">
        <f t="shared" si="2"/>
        <v>18873.599999999999</v>
      </c>
      <c r="K111" s="227">
        <f t="shared" si="3"/>
        <v>113241.60000000001</v>
      </c>
      <c r="L111" s="227" t="s">
        <v>8</v>
      </c>
    </row>
    <row r="112" spans="1:16" s="6" customFormat="1" ht="32.25" customHeight="1">
      <c r="A112" s="1">
        <v>93</v>
      </c>
      <c r="B112" s="228" t="s">
        <v>347</v>
      </c>
      <c r="C112" s="228">
        <v>20000199</v>
      </c>
      <c r="D112" s="228" t="s">
        <v>56</v>
      </c>
      <c r="E112" s="229" t="s">
        <v>478</v>
      </c>
      <c r="F112" s="228" t="s">
        <v>57</v>
      </c>
      <c r="G112" s="230">
        <v>1</v>
      </c>
      <c r="H112" s="239">
        <v>296</v>
      </c>
      <c r="I112" s="227">
        <v>296</v>
      </c>
      <c r="J112" s="227">
        <f t="shared" si="2"/>
        <v>59.2</v>
      </c>
      <c r="K112" s="227">
        <f t="shared" si="3"/>
        <v>355.2</v>
      </c>
      <c r="L112" s="227" t="s">
        <v>8</v>
      </c>
      <c r="M112" s="77"/>
      <c r="N112" s="77"/>
      <c r="O112" s="77"/>
      <c r="P112" s="77"/>
    </row>
    <row r="113" spans="1:16" s="6" customFormat="1" ht="32.25" customHeight="1">
      <c r="A113" s="1">
        <v>94</v>
      </c>
      <c r="B113" s="228" t="s">
        <v>348</v>
      </c>
      <c r="C113" s="228">
        <v>20000481</v>
      </c>
      <c r="D113" s="228" t="s">
        <v>56</v>
      </c>
      <c r="E113" s="229" t="s">
        <v>479</v>
      </c>
      <c r="F113" s="228" t="s">
        <v>57</v>
      </c>
      <c r="G113" s="230">
        <v>13</v>
      </c>
      <c r="H113" s="239">
        <v>9345</v>
      </c>
      <c r="I113" s="227">
        <v>121485</v>
      </c>
      <c r="J113" s="227">
        <f t="shared" si="2"/>
        <v>24297</v>
      </c>
      <c r="K113" s="227">
        <f t="shared" si="3"/>
        <v>145782</v>
      </c>
      <c r="L113" s="227" t="s">
        <v>8</v>
      </c>
      <c r="M113" s="77"/>
      <c r="N113" s="77"/>
      <c r="O113" s="77"/>
      <c r="P113" s="77"/>
    </row>
    <row r="114" spans="1:16" s="6" customFormat="1" ht="32.25" customHeight="1">
      <c r="A114" s="1">
        <v>95</v>
      </c>
      <c r="B114" s="228" t="s">
        <v>349</v>
      </c>
      <c r="C114" s="228">
        <v>20000781</v>
      </c>
      <c r="D114" s="228" t="s">
        <v>56</v>
      </c>
      <c r="E114" s="229" t="s">
        <v>480</v>
      </c>
      <c r="F114" s="228" t="s">
        <v>57</v>
      </c>
      <c r="G114" s="230">
        <v>4</v>
      </c>
      <c r="H114" s="239">
        <v>6541</v>
      </c>
      <c r="I114" s="227">
        <v>26164</v>
      </c>
      <c r="J114" s="227">
        <f t="shared" si="2"/>
        <v>5232.8</v>
      </c>
      <c r="K114" s="227">
        <f t="shared" si="3"/>
        <v>31396.799999999999</v>
      </c>
      <c r="L114" s="227" t="s">
        <v>8</v>
      </c>
    </row>
    <row r="115" spans="1:16" s="6" customFormat="1" ht="31.5" customHeight="1">
      <c r="A115" s="1">
        <v>96</v>
      </c>
      <c r="B115" s="228" t="s">
        <v>350</v>
      </c>
      <c r="C115" s="228">
        <v>20000783</v>
      </c>
      <c r="D115" s="228" t="s">
        <v>56</v>
      </c>
      <c r="E115" s="229" t="s">
        <v>481</v>
      </c>
      <c r="F115" s="228" t="s">
        <v>57</v>
      </c>
      <c r="G115" s="230">
        <v>3</v>
      </c>
      <c r="H115" s="239">
        <v>8674</v>
      </c>
      <c r="I115" s="227">
        <v>26022</v>
      </c>
      <c r="J115" s="227">
        <f t="shared" si="2"/>
        <v>5204.3999999999996</v>
      </c>
      <c r="K115" s="227">
        <f t="shared" si="3"/>
        <v>31226.400000000001</v>
      </c>
      <c r="L115" s="227" t="s">
        <v>8</v>
      </c>
    </row>
    <row r="116" spans="1:16" s="6" customFormat="1" ht="32.25" customHeight="1">
      <c r="A116" s="1">
        <v>97</v>
      </c>
      <c r="B116" s="228" t="s">
        <v>351</v>
      </c>
      <c r="C116" s="228">
        <v>20000784</v>
      </c>
      <c r="D116" s="228" t="s">
        <v>56</v>
      </c>
      <c r="E116" s="229" t="s">
        <v>482</v>
      </c>
      <c r="F116" s="228" t="s">
        <v>57</v>
      </c>
      <c r="G116" s="230">
        <v>2</v>
      </c>
      <c r="H116" s="239">
        <v>8676</v>
      </c>
      <c r="I116" s="227">
        <v>17352</v>
      </c>
      <c r="J116" s="227">
        <f t="shared" si="2"/>
        <v>3470.4</v>
      </c>
      <c r="K116" s="227">
        <f t="shared" si="3"/>
        <v>20822.400000000001</v>
      </c>
      <c r="L116" s="227" t="s">
        <v>8</v>
      </c>
    </row>
    <row r="117" spans="1:16" s="6" customFormat="1" ht="32.25" customHeight="1">
      <c r="A117" s="1">
        <v>98</v>
      </c>
      <c r="B117" s="228" t="s">
        <v>352</v>
      </c>
      <c r="C117" s="228">
        <v>20000827</v>
      </c>
      <c r="D117" s="228" t="s">
        <v>56</v>
      </c>
      <c r="E117" s="229" t="s">
        <v>483</v>
      </c>
      <c r="F117" s="228" t="s">
        <v>57</v>
      </c>
      <c r="G117" s="230">
        <v>26</v>
      </c>
      <c r="H117" s="239">
        <v>1164</v>
      </c>
      <c r="I117" s="227">
        <v>30264</v>
      </c>
      <c r="J117" s="227">
        <f t="shared" si="2"/>
        <v>6052.8</v>
      </c>
      <c r="K117" s="227">
        <f t="shared" si="3"/>
        <v>36316.800000000003</v>
      </c>
      <c r="L117" s="227" t="s">
        <v>8</v>
      </c>
      <c r="M117" s="77"/>
      <c r="N117" s="77"/>
      <c r="O117" s="77"/>
      <c r="P117" s="77"/>
    </row>
    <row r="118" spans="1:16" s="6" customFormat="1" ht="32.25" customHeight="1">
      <c r="A118" s="1">
        <v>99</v>
      </c>
      <c r="B118" s="228" t="s">
        <v>353</v>
      </c>
      <c r="C118" s="228">
        <v>20000851</v>
      </c>
      <c r="D118" s="228" t="s">
        <v>56</v>
      </c>
      <c r="E118" s="229" t="s">
        <v>484</v>
      </c>
      <c r="F118" s="228" t="s">
        <v>57</v>
      </c>
      <c r="G118" s="230">
        <v>7</v>
      </c>
      <c r="H118" s="239">
        <v>1451</v>
      </c>
      <c r="I118" s="227">
        <v>10157</v>
      </c>
      <c r="J118" s="227">
        <f t="shared" si="2"/>
        <v>2031.4</v>
      </c>
      <c r="K118" s="227">
        <f t="shared" si="3"/>
        <v>12188.4</v>
      </c>
      <c r="L118" s="227" t="s">
        <v>8</v>
      </c>
    </row>
    <row r="119" spans="1:16" s="6" customFormat="1" ht="32.25" customHeight="1">
      <c r="A119" s="1">
        <v>100</v>
      </c>
      <c r="B119" s="228" t="s">
        <v>354</v>
      </c>
      <c r="C119" s="228">
        <v>20000863</v>
      </c>
      <c r="D119" s="228" t="s">
        <v>56</v>
      </c>
      <c r="E119" s="229" t="s">
        <v>485</v>
      </c>
      <c r="F119" s="228" t="s">
        <v>57</v>
      </c>
      <c r="G119" s="230">
        <v>17</v>
      </c>
      <c r="H119" s="239">
        <v>342</v>
      </c>
      <c r="I119" s="227">
        <v>5814</v>
      </c>
      <c r="J119" s="227">
        <f t="shared" si="2"/>
        <v>1162.8</v>
      </c>
      <c r="K119" s="227">
        <f t="shared" si="3"/>
        <v>6976.8</v>
      </c>
      <c r="L119" s="227" t="s">
        <v>8</v>
      </c>
      <c r="M119" s="77"/>
      <c r="N119" s="77"/>
      <c r="O119" s="77"/>
      <c r="P119" s="77"/>
    </row>
    <row r="120" spans="1:16" s="6" customFormat="1" ht="32.25" customHeight="1">
      <c r="A120" s="1">
        <v>101</v>
      </c>
      <c r="B120" s="228" t="s">
        <v>355</v>
      </c>
      <c r="C120" s="228">
        <v>20000866</v>
      </c>
      <c r="D120" s="228" t="s">
        <v>56</v>
      </c>
      <c r="E120" s="229" t="s">
        <v>486</v>
      </c>
      <c r="F120" s="228" t="s">
        <v>57</v>
      </c>
      <c r="G120" s="230">
        <v>2</v>
      </c>
      <c r="H120" s="239">
        <v>1422</v>
      </c>
      <c r="I120" s="227">
        <v>2844</v>
      </c>
      <c r="J120" s="227">
        <f t="shared" si="2"/>
        <v>568.79999999999995</v>
      </c>
      <c r="K120" s="227">
        <f t="shared" si="3"/>
        <v>3412.8</v>
      </c>
      <c r="L120" s="227" t="s">
        <v>8</v>
      </c>
    </row>
    <row r="121" spans="1:16" s="6" customFormat="1" ht="32.25" customHeight="1">
      <c r="A121" s="1">
        <v>102</v>
      </c>
      <c r="B121" s="228" t="s">
        <v>356</v>
      </c>
      <c r="C121" s="228">
        <v>20000872</v>
      </c>
      <c r="D121" s="228" t="s">
        <v>56</v>
      </c>
      <c r="E121" s="229" t="s">
        <v>487</v>
      </c>
      <c r="F121" s="228" t="s">
        <v>57</v>
      </c>
      <c r="G121" s="230">
        <v>15</v>
      </c>
      <c r="H121" s="239">
        <v>1118</v>
      </c>
      <c r="I121" s="227">
        <v>16770</v>
      </c>
      <c r="J121" s="227">
        <f t="shared" si="2"/>
        <v>3354</v>
      </c>
      <c r="K121" s="227">
        <f t="shared" si="3"/>
        <v>20124</v>
      </c>
      <c r="L121" s="227" t="s">
        <v>8</v>
      </c>
      <c r="M121" s="77"/>
      <c r="N121" s="77"/>
      <c r="O121" s="77"/>
      <c r="P121" s="77"/>
    </row>
    <row r="122" spans="1:16" s="6" customFormat="1" ht="32.25" customHeight="1">
      <c r="A122" s="1">
        <v>103</v>
      </c>
      <c r="B122" s="228" t="s">
        <v>357</v>
      </c>
      <c r="C122" s="228">
        <v>20000873</v>
      </c>
      <c r="D122" s="228" t="s">
        <v>56</v>
      </c>
      <c r="E122" s="229" t="s">
        <v>488</v>
      </c>
      <c r="F122" s="228" t="s">
        <v>57</v>
      </c>
      <c r="G122" s="230">
        <v>16</v>
      </c>
      <c r="H122" s="239">
        <v>1131</v>
      </c>
      <c r="I122" s="227">
        <v>18096</v>
      </c>
      <c r="J122" s="227">
        <f t="shared" si="2"/>
        <v>3619.2</v>
      </c>
      <c r="K122" s="227">
        <f t="shared" si="3"/>
        <v>21715.200000000001</v>
      </c>
      <c r="L122" s="227" t="s">
        <v>8</v>
      </c>
    </row>
    <row r="123" spans="1:16" s="6" customFormat="1" ht="31.5" customHeight="1">
      <c r="A123" s="1">
        <v>104</v>
      </c>
      <c r="B123" s="228" t="s">
        <v>358</v>
      </c>
      <c r="C123" s="228">
        <v>20000874</v>
      </c>
      <c r="D123" s="228" t="s">
        <v>56</v>
      </c>
      <c r="E123" s="229" t="s">
        <v>489</v>
      </c>
      <c r="F123" s="228" t="s">
        <v>57</v>
      </c>
      <c r="G123" s="230">
        <v>32</v>
      </c>
      <c r="H123" s="239">
        <v>1161</v>
      </c>
      <c r="I123" s="227">
        <v>37152</v>
      </c>
      <c r="J123" s="227">
        <f t="shared" si="2"/>
        <v>7430.4</v>
      </c>
      <c r="K123" s="227">
        <f t="shared" si="3"/>
        <v>44582.400000000001</v>
      </c>
      <c r="L123" s="227" t="s">
        <v>8</v>
      </c>
    </row>
    <row r="124" spans="1:16" s="6" customFormat="1" ht="32.25" customHeight="1">
      <c r="A124" s="1">
        <v>105</v>
      </c>
      <c r="B124" s="228" t="s">
        <v>359</v>
      </c>
      <c r="C124" s="228">
        <v>20000929</v>
      </c>
      <c r="D124" s="228" t="s">
        <v>56</v>
      </c>
      <c r="E124" s="229" t="s">
        <v>490</v>
      </c>
      <c r="F124" s="228" t="s">
        <v>57</v>
      </c>
      <c r="G124" s="230">
        <v>12</v>
      </c>
      <c r="H124" s="239">
        <v>168</v>
      </c>
      <c r="I124" s="227">
        <v>2016</v>
      </c>
      <c r="J124" s="227">
        <f t="shared" si="2"/>
        <v>403.2</v>
      </c>
      <c r="K124" s="227">
        <f t="shared" si="3"/>
        <v>2419.1999999999998</v>
      </c>
      <c r="L124" s="227" t="s">
        <v>8</v>
      </c>
      <c r="M124" s="77"/>
      <c r="N124" s="77"/>
      <c r="O124" s="77"/>
      <c r="P124" s="77"/>
    </row>
    <row r="125" spans="1:16" s="6" customFormat="1" ht="32.25" customHeight="1">
      <c r="A125" s="1">
        <v>106</v>
      </c>
      <c r="B125" s="228" t="s">
        <v>360</v>
      </c>
      <c r="C125" s="228">
        <v>20000931</v>
      </c>
      <c r="D125" s="228" t="s">
        <v>56</v>
      </c>
      <c r="E125" s="229" t="s">
        <v>491</v>
      </c>
      <c r="F125" s="228" t="s">
        <v>57</v>
      </c>
      <c r="G125" s="230">
        <v>84</v>
      </c>
      <c r="H125" s="239">
        <v>169</v>
      </c>
      <c r="I125" s="227">
        <v>14196</v>
      </c>
      <c r="J125" s="227">
        <f t="shared" si="2"/>
        <v>2839.2</v>
      </c>
      <c r="K125" s="227">
        <f t="shared" si="3"/>
        <v>17035.2</v>
      </c>
      <c r="L125" s="227" t="s">
        <v>8</v>
      </c>
    </row>
    <row r="126" spans="1:16" s="6" customFormat="1" ht="32.25" customHeight="1">
      <c r="A126" s="1">
        <v>107</v>
      </c>
      <c r="B126" s="228" t="s">
        <v>361</v>
      </c>
      <c r="C126" s="228">
        <v>20000996</v>
      </c>
      <c r="D126" s="228" t="s">
        <v>56</v>
      </c>
      <c r="E126" s="229" t="s">
        <v>492</v>
      </c>
      <c r="F126" s="228" t="s">
        <v>57</v>
      </c>
      <c r="G126" s="230">
        <v>20</v>
      </c>
      <c r="H126" s="239">
        <v>233</v>
      </c>
      <c r="I126" s="227">
        <v>4660</v>
      </c>
      <c r="J126" s="227">
        <f t="shared" si="2"/>
        <v>932</v>
      </c>
      <c r="K126" s="227">
        <f t="shared" si="3"/>
        <v>5592</v>
      </c>
      <c r="L126" s="227" t="s">
        <v>8</v>
      </c>
      <c r="M126" s="77"/>
      <c r="N126" s="77"/>
      <c r="O126" s="77"/>
      <c r="P126" s="77"/>
    </row>
    <row r="127" spans="1:16" s="6" customFormat="1" ht="32.25" customHeight="1">
      <c r="A127" s="1">
        <v>108</v>
      </c>
      <c r="B127" s="228" t="s">
        <v>362</v>
      </c>
      <c r="C127" s="228">
        <v>20000999</v>
      </c>
      <c r="D127" s="228" t="s">
        <v>56</v>
      </c>
      <c r="E127" s="229" t="s">
        <v>493</v>
      </c>
      <c r="F127" s="228" t="s">
        <v>57</v>
      </c>
      <c r="G127" s="230">
        <v>143</v>
      </c>
      <c r="H127" s="239">
        <v>283</v>
      </c>
      <c r="I127" s="227">
        <v>40469</v>
      </c>
      <c r="J127" s="227">
        <f t="shared" si="2"/>
        <v>8093.8</v>
      </c>
      <c r="K127" s="227">
        <f t="shared" si="3"/>
        <v>48562.8</v>
      </c>
      <c r="L127" s="227" t="s">
        <v>8</v>
      </c>
    </row>
    <row r="128" spans="1:16" s="6" customFormat="1" ht="31.5" customHeight="1">
      <c r="A128" s="1">
        <v>109</v>
      </c>
      <c r="B128" s="228" t="s">
        <v>363</v>
      </c>
      <c r="C128" s="228">
        <v>20001001</v>
      </c>
      <c r="D128" s="228" t="s">
        <v>56</v>
      </c>
      <c r="E128" s="229" t="s">
        <v>494</v>
      </c>
      <c r="F128" s="228" t="s">
        <v>57</v>
      </c>
      <c r="G128" s="230">
        <v>38</v>
      </c>
      <c r="H128" s="239">
        <v>228</v>
      </c>
      <c r="I128" s="227">
        <v>8664</v>
      </c>
      <c r="J128" s="227">
        <f t="shared" si="2"/>
        <v>1732.8</v>
      </c>
      <c r="K128" s="227">
        <f t="shared" si="3"/>
        <v>10396.799999999999</v>
      </c>
      <c r="L128" s="227" t="s">
        <v>8</v>
      </c>
    </row>
    <row r="129" spans="1:16" s="6" customFormat="1" ht="32.25" customHeight="1">
      <c r="A129" s="1">
        <v>110</v>
      </c>
      <c r="B129" s="228" t="s">
        <v>364</v>
      </c>
      <c r="C129" s="228">
        <v>20001015</v>
      </c>
      <c r="D129" s="228" t="s">
        <v>56</v>
      </c>
      <c r="E129" s="229" t="s">
        <v>495</v>
      </c>
      <c r="F129" s="228" t="s">
        <v>57</v>
      </c>
      <c r="G129" s="230">
        <v>3</v>
      </c>
      <c r="H129" s="239">
        <v>513</v>
      </c>
      <c r="I129" s="227">
        <v>1539</v>
      </c>
      <c r="J129" s="227">
        <f t="shared" si="2"/>
        <v>307.8</v>
      </c>
      <c r="K129" s="227">
        <f t="shared" si="3"/>
        <v>1846.8</v>
      </c>
      <c r="L129" s="227" t="s">
        <v>8</v>
      </c>
      <c r="M129" s="77"/>
      <c r="N129" s="77"/>
      <c r="O129" s="77"/>
      <c r="P129" s="77"/>
    </row>
    <row r="130" spans="1:16" s="6" customFormat="1" ht="32.25" customHeight="1">
      <c r="A130" s="1">
        <v>111</v>
      </c>
      <c r="B130" s="228" t="s">
        <v>365</v>
      </c>
      <c r="C130" s="228">
        <v>20001023</v>
      </c>
      <c r="D130" s="228" t="s">
        <v>56</v>
      </c>
      <c r="E130" s="229" t="s">
        <v>496</v>
      </c>
      <c r="F130" s="228" t="s">
        <v>57</v>
      </c>
      <c r="G130" s="230">
        <v>4</v>
      </c>
      <c r="H130" s="239">
        <v>687</v>
      </c>
      <c r="I130" s="227">
        <v>2748</v>
      </c>
      <c r="J130" s="227">
        <f t="shared" si="2"/>
        <v>549.6</v>
      </c>
      <c r="K130" s="227">
        <f t="shared" si="3"/>
        <v>3297.6</v>
      </c>
      <c r="L130" s="227" t="s">
        <v>8</v>
      </c>
    </row>
    <row r="131" spans="1:16" s="6" customFormat="1" ht="32.25" customHeight="1">
      <c r="A131" s="1">
        <v>112</v>
      </c>
      <c r="B131" s="228" t="s">
        <v>366</v>
      </c>
      <c r="C131" s="228">
        <v>20001079</v>
      </c>
      <c r="D131" s="228" t="s">
        <v>56</v>
      </c>
      <c r="E131" s="229" t="s">
        <v>497</v>
      </c>
      <c r="F131" s="228" t="s">
        <v>57</v>
      </c>
      <c r="G131" s="230">
        <v>6</v>
      </c>
      <c r="H131" s="239">
        <v>580</v>
      </c>
      <c r="I131" s="227">
        <v>3480</v>
      </c>
      <c r="J131" s="227">
        <f t="shared" si="2"/>
        <v>696</v>
      </c>
      <c r="K131" s="227">
        <f t="shared" si="3"/>
        <v>4176</v>
      </c>
      <c r="L131" s="227" t="s">
        <v>8</v>
      </c>
      <c r="M131" s="77"/>
      <c r="N131" s="77"/>
      <c r="O131" s="77"/>
      <c r="P131" s="77"/>
    </row>
    <row r="132" spans="1:16" s="6" customFormat="1" ht="32.25" customHeight="1">
      <c r="A132" s="1">
        <v>113</v>
      </c>
      <c r="B132" s="228" t="s">
        <v>367</v>
      </c>
      <c r="C132" s="228">
        <v>20001171</v>
      </c>
      <c r="D132" s="228" t="s">
        <v>56</v>
      </c>
      <c r="E132" s="229" t="s">
        <v>498</v>
      </c>
      <c r="F132" s="228" t="s">
        <v>57</v>
      </c>
      <c r="G132" s="230">
        <v>34</v>
      </c>
      <c r="H132" s="239">
        <v>131</v>
      </c>
      <c r="I132" s="227">
        <v>4454</v>
      </c>
      <c r="J132" s="227">
        <f t="shared" si="2"/>
        <v>890.8</v>
      </c>
      <c r="K132" s="227">
        <f t="shared" si="3"/>
        <v>5344.8</v>
      </c>
      <c r="L132" s="227" t="s">
        <v>8</v>
      </c>
    </row>
    <row r="133" spans="1:16" s="6" customFormat="1" ht="32.25" customHeight="1">
      <c r="A133" s="1">
        <v>114</v>
      </c>
      <c r="B133" s="228" t="s">
        <v>368</v>
      </c>
      <c r="C133" s="228">
        <v>20001530</v>
      </c>
      <c r="D133" s="228" t="s">
        <v>56</v>
      </c>
      <c r="E133" s="229" t="s">
        <v>499</v>
      </c>
      <c r="F133" s="228" t="s">
        <v>57</v>
      </c>
      <c r="G133" s="230">
        <v>53</v>
      </c>
      <c r="H133" s="239">
        <v>4928</v>
      </c>
      <c r="I133" s="227">
        <v>261184</v>
      </c>
      <c r="J133" s="227">
        <f t="shared" si="2"/>
        <v>52236.800000000003</v>
      </c>
      <c r="K133" s="227">
        <f t="shared" si="3"/>
        <v>313420.79999999999</v>
      </c>
      <c r="L133" s="227" t="s">
        <v>8</v>
      </c>
      <c r="M133" s="77"/>
      <c r="N133" s="77"/>
      <c r="O133" s="77"/>
      <c r="P133" s="77"/>
    </row>
    <row r="134" spans="1:16" s="6" customFormat="1" ht="32.25" customHeight="1">
      <c r="A134" s="1">
        <v>115</v>
      </c>
      <c r="B134" s="228" t="s">
        <v>369</v>
      </c>
      <c r="C134" s="228">
        <v>20001534</v>
      </c>
      <c r="D134" s="228" t="s">
        <v>56</v>
      </c>
      <c r="E134" s="229" t="s">
        <v>500</v>
      </c>
      <c r="F134" s="228" t="s">
        <v>57</v>
      </c>
      <c r="G134" s="230">
        <v>29</v>
      </c>
      <c r="H134" s="239">
        <v>5325</v>
      </c>
      <c r="I134" s="227">
        <v>154425</v>
      </c>
      <c r="J134" s="227">
        <f t="shared" si="2"/>
        <v>30885</v>
      </c>
      <c r="K134" s="227">
        <f t="shared" si="3"/>
        <v>185310</v>
      </c>
      <c r="L134" s="227" t="s">
        <v>8</v>
      </c>
    </row>
    <row r="135" spans="1:16" s="6" customFormat="1" ht="32.25" customHeight="1">
      <c r="A135" s="1">
        <v>116</v>
      </c>
      <c r="B135" s="228" t="s">
        <v>370</v>
      </c>
      <c r="C135" s="228">
        <v>20001537</v>
      </c>
      <c r="D135" s="228" t="s">
        <v>56</v>
      </c>
      <c r="E135" s="229" t="s">
        <v>501</v>
      </c>
      <c r="F135" s="228" t="s">
        <v>57</v>
      </c>
      <c r="G135" s="230">
        <v>13</v>
      </c>
      <c r="H135" s="239">
        <v>5325</v>
      </c>
      <c r="I135" s="227">
        <v>69225</v>
      </c>
      <c r="J135" s="227">
        <f t="shared" si="2"/>
        <v>13845</v>
      </c>
      <c r="K135" s="227">
        <f t="shared" si="3"/>
        <v>83070</v>
      </c>
      <c r="L135" s="227" t="s">
        <v>8</v>
      </c>
      <c r="M135" s="77"/>
      <c r="N135" s="77"/>
      <c r="O135" s="77"/>
      <c r="P135" s="77"/>
    </row>
    <row r="136" spans="1:16" s="6" customFormat="1" ht="32.25" customHeight="1">
      <c r="A136" s="1">
        <v>117</v>
      </c>
      <c r="B136" s="228" t="s">
        <v>371</v>
      </c>
      <c r="C136" s="228">
        <v>20001867</v>
      </c>
      <c r="D136" s="228" t="s">
        <v>56</v>
      </c>
      <c r="E136" s="229" t="s">
        <v>502</v>
      </c>
      <c r="F136" s="228" t="s">
        <v>57</v>
      </c>
      <c r="G136" s="230">
        <v>29</v>
      </c>
      <c r="H136" s="239">
        <v>17990</v>
      </c>
      <c r="I136" s="227">
        <v>521710</v>
      </c>
      <c r="J136" s="227">
        <f t="shared" si="2"/>
        <v>104342</v>
      </c>
      <c r="K136" s="227">
        <f t="shared" si="3"/>
        <v>626052</v>
      </c>
      <c r="L136" s="227" t="s">
        <v>8</v>
      </c>
    </row>
    <row r="137" spans="1:16" s="6" customFormat="1" ht="31.5" customHeight="1">
      <c r="A137" s="1">
        <v>118</v>
      </c>
      <c r="B137" s="228" t="s">
        <v>372</v>
      </c>
      <c r="C137" s="228">
        <v>20001905</v>
      </c>
      <c r="D137" s="228" t="s">
        <v>56</v>
      </c>
      <c r="E137" s="229" t="s">
        <v>503</v>
      </c>
      <c r="F137" s="228" t="s">
        <v>57</v>
      </c>
      <c r="G137" s="230">
        <v>18</v>
      </c>
      <c r="H137" s="239">
        <v>5348</v>
      </c>
      <c r="I137" s="227">
        <v>96264</v>
      </c>
      <c r="J137" s="227">
        <f t="shared" si="2"/>
        <v>19252.8</v>
      </c>
      <c r="K137" s="227">
        <f t="shared" si="3"/>
        <v>115516.8</v>
      </c>
      <c r="L137" s="227" t="s">
        <v>8</v>
      </c>
    </row>
    <row r="138" spans="1:16" s="6" customFormat="1" ht="32.25" customHeight="1">
      <c r="A138" s="1">
        <v>119</v>
      </c>
      <c r="B138" s="228" t="s">
        <v>373</v>
      </c>
      <c r="C138" s="228">
        <v>20003960</v>
      </c>
      <c r="D138" s="228" t="s">
        <v>56</v>
      </c>
      <c r="E138" s="229" t="s">
        <v>504</v>
      </c>
      <c r="F138" s="228" t="s">
        <v>57</v>
      </c>
      <c r="G138" s="230">
        <v>77</v>
      </c>
      <c r="H138" s="239">
        <v>4661</v>
      </c>
      <c r="I138" s="227">
        <v>358897</v>
      </c>
      <c r="J138" s="227">
        <f t="shared" si="2"/>
        <v>71779.399999999994</v>
      </c>
      <c r="K138" s="227">
        <f t="shared" si="3"/>
        <v>430676.4</v>
      </c>
      <c r="L138" s="227" t="s">
        <v>8</v>
      </c>
      <c r="M138" s="77"/>
      <c r="N138" s="77"/>
      <c r="O138" s="77"/>
      <c r="P138" s="77"/>
    </row>
    <row r="139" spans="1:16" s="6" customFormat="1" ht="32.25" customHeight="1">
      <c r="A139" s="1">
        <v>120</v>
      </c>
      <c r="B139" s="228" t="s">
        <v>374</v>
      </c>
      <c r="C139" s="228">
        <v>20003962</v>
      </c>
      <c r="D139" s="228" t="s">
        <v>56</v>
      </c>
      <c r="E139" s="229" t="s">
        <v>505</v>
      </c>
      <c r="F139" s="228" t="s">
        <v>57</v>
      </c>
      <c r="G139" s="230">
        <v>5</v>
      </c>
      <c r="H139" s="239">
        <v>5123</v>
      </c>
      <c r="I139" s="227">
        <v>25615</v>
      </c>
      <c r="J139" s="227">
        <f t="shared" si="2"/>
        <v>5123</v>
      </c>
      <c r="K139" s="227">
        <f t="shared" si="3"/>
        <v>30738</v>
      </c>
      <c r="L139" s="227" t="s">
        <v>8</v>
      </c>
    </row>
    <row r="140" spans="1:16" s="6" customFormat="1" ht="32.25" customHeight="1">
      <c r="A140" s="1">
        <v>121</v>
      </c>
      <c r="B140" s="228" t="s">
        <v>375</v>
      </c>
      <c r="C140" s="228">
        <v>20004088</v>
      </c>
      <c r="D140" s="228" t="s">
        <v>56</v>
      </c>
      <c r="E140" s="229" t="s">
        <v>506</v>
      </c>
      <c r="F140" s="228" t="s">
        <v>57</v>
      </c>
      <c r="G140" s="230">
        <v>12</v>
      </c>
      <c r="H140" s="239">
        <v>151</v>
      </c>
      <c r="I140" s="227">
        <v>1812</v>
      </c>
      <c r="J140" s="227">
        <f t="shared" si="2"/>
        <v>362.4</v>
      </c>
      <c r="K140" s="227">
        <f t="shared" si="3"/>
        <v>2174.4</v>
      </c>
      <c r="L140" s="227" t="s">
        <v>8</v>
      </c>
      <c r="M140" s="77"/>
      <c r="N140" s="77"/>
      <c r="O140" s="77"/>
      <c r="P140" s="77"/>
    </row>
    <row r="141" spans="1:16" s="6" customFormat="1" ht="32.25" customHeight="1">
      <c r="A141" s="1">
        <v>122</v>
      </c>
      <c r="B141" s="228" t="s">
        <v>376</v>
      </c>
      <c r="C141" s="228">
        <v>20004518</v>
      </c>
      <c r="D141" s="228" t="s">
        <v>56</v>
      </c>
      <c r="E141" s="229" t="s">
        <v>507</v>
      </c>
      <c r="F141" s="228" t="s">
        <v>57</v>
      </c>
      <c r="G141" s="230">
        <v>9</v>
      </c>
      <c r="H141" s="239">
        <v>2598</v>
      </c>
      <c r="I141" s="227">
        <v>23382</v>
      </c>
      <c r="J141" s="227">
        <f t="shared" si="2"/>
        <v>4676.3999999999996</v>
      </c>
      <c r="K141" s="227">
        <f t="shared" si="3"/>
        <v>28058.400000000001</v>
      </c>
      <c r="L141" s="227" t="s">
        <v>8</v>
      </c>
    </row>
    <row r="142" spans="1:16" s="6" customFormat="1" ht="32.25" customHeight="1">
      <c r="A142" s="1">
        <v>123</v>
      </c>
      <c r="B142" s="228" t="s">
        <v>377</v>
      </c>
      <c r="C142" s="228">
        <v>20004520</v>
      </c>
      <c r="D142" s="228" t="s">
        <v>56</v>
      </c>
      <c r="E142" s="229" t="s">
        <v>508</v>
      </c>
      <c r="F142" s="228" t="s">
        <v>57</v>
      </c>
      <c r="G142" s="230">
        <v>30</v>
      </c>
      <c r="H142" s="239">
        <v>11779</v>
      </c>
      <c r="I142" s="227">
        <v>353370</v>
      </c>
      <c r="J142" s="227">
        <f t="shared" si="2"/>
        <v>70674</v>
      </c>
      <c r="K142" s="227">
        <f t="shared" si="3"/>
        <v>424044</v>
      </c>
      <c r="L142" s="227" t="s">
        <v>8</v>
      </c>
      <c r="M142" s="77"/>
      <c r="N142" s="77"/>
      <c r="O142" s="77"/>
      <c r="P142" s="77"/>
    </row>
    <row r="143" spans="1:16" s="6" customFormat="1" ht="32.25" customHeight="1">
      <c r="A143" s="1">
        <v>124</v>
      </c>
      <c r="B143" s="228" t="s">
        <v>378</v>
      </c>
      <c r="C143" s="240">
        <v>20004522</v>
      </c>
      <c r="D143" s="228" t="s">
        <v>56</v>
      </c>
      <c r="E143" s="229" t="s">
        <v>509</v>
      </c>
      <c r="F143" s="228" t="s">
        <v>57</v>
      </c>
      <c r="G143" s="230">
        <v>10</v>
      </c>
      <c r="H143" s="239">
        <v>855</v>
      </c>
      <c r="I143" s="227">
        <v>8550</v>
      </c>
      <c r="J143" s="227">
        <f t="shared" si="2"/>
        <v>1710</v>
      </c>
      <c r="K143" s="227">
        <f t="shared" si="3"/>
        <v>10260</v>
      </c>
      <c r="L143" s="227" t="s">
        <v>8</v>
      </c>
    </row>
    <row r="144" spans="1:16" s="6" customFormat="1" ht="32.25" customHeight="1">
      <c r="A144" s="1">
        <v>125</v>
      </c>
      <c r="B144" s="228" t="s">
        <v>379</v>
      </c>
      <c r="C144" s="240">
        <v>20004670</v>
      </c>
      <c r="D144" s="228" t="s">
        <v>56</v>
      </c>
      <c r="E144" s="229" t="s">
        <v>510</v>
      </c>
      <c r="F144" s="228" t="s">
        <v>57</v>
      </c>
      <c r="G144" s="230">
        <v>5</v>
      </c>
      <c r="H144" s="239">
        <v>10901</v>
      </c>
      <c r="I144" s="227">
        <v>54505</v>
      </c>
      <c r="J144" s="227">
        <f t="shared" si="2"/>
        <v>10901</v>
      </c>
      <c r="K144" s="227">
        <f t="shared" si="3"/>
        <v>65406</v>
      </c>
      <c r="L144" s="227" t="s">
        <v>8</v>
      </c>
      <c r="M144" s="77"/>
      <c r="N144" s="77"/>
      <c r="O144" s="77"/>
      <c r="P144" s="77"/>
    </row>
    <row r="145" spans="1:16" s="6" customFormat="1" ht="32.25" customHeight="1">
      <c r="A145" s="1">
        <v>126</v>
      </c>
      <c r="B145" s="228" t="s">
        <v>380</v>
      </c>
      <c r="C145" s="240">
        <v>20005063</v>
      </c>
      <c r="D145" s="228" t="s">
        <v>56</v>
      </c>
      <c r="E145" s="229" t="s">
        <v>511</v>
      </c>
      <c r="F145" s="228" t="s">
        <v>57</v>
      </c>
      <c r="G145" s="230">
        <v>2</v>
      </c>
      <c r="H145" s="239">
        <v>1780</v>
      </c>
      <c r="I145" s="227">
        <v>3560</v>
      </c>
      <c r="J145" s="227">
        <f t="shared" si="2"/>
        <v>712</v>
      </c>
      <c r="K145" s="227">
        <f t="shared" si="3"/>
        <v>4272</v>
      </c>
      <c r="L145" s="227" t="s">
        <v>8</v>
      </c>
    </row>
    <row r="146" spans="1:16" s="6" customFormat="1" ht="31.5" customHeight="1">
      <c r="A146" s="1">
        <v>127</v>
      </c>
      <c r="B146" s="241" t="s">
        <v>381</v>
      </c>
      <c r="C146" s="228">
        <v>10018861</v>
      </c>
      <c r="D146" s="228" t="s">
        <v>56</v>
      </c>
      <c r="E146" s="242" t="s">
        <v>512</v>
      </c>
      <c r="F146" s="241" t="s">
        <v>57</v>
      </c>
      <c r="G146" s="243">
        <v>6</v>
      </c>
      <c r="H146" s="239">
        <v>2971</v>
      </c>
      <c r="I146" s="227">
        <v>17826</v>
      </c>
      <c r="J146" s="227">
        <f t="shared" si="2"/>
        <v>3565.2</v>
      </c>
      <c r="K146" s="227">
        <f t="shared" si="3"/>
        <v>21391.200000000001</v>
      </c>
      <c r="L146" s="227" t="s">
        <v>8</v>
      </c>
    </row>
    <row r="147" spans="1:16" s="6" customFormat="1" ht="32.25" customHeight="1">
      <c r="A147" s="1">
        <v>128</v>
      </c>
      <c r="B147" s="241" t="s">
        <v>382</v>
      </c>
      <c r="C147" s="228">
        <v>10018878</v>
      </c>
      <c r="D147" s="228" t="s">
        <v>56</v>
      </c>
      <c r="E147" s="242" t="s">
        <v>513</v>
      </c>
      <c r="F147" s="241" t="s">
        <v>57</v>
      </c>
      <c r="G147" s="243">
        <v>2</v>
      </c>
      <c r="H147" s="239">
        <v>602</v>
      </c>
      <c r="I147" s="227">
        <v>1204</v>
      </c>
      <c r="J147" s="227">
        <f t="shared" si="2"/>
        <v>240.8</v>
      </c>
      <c r="K147" s="227">
        <f t="shared" si="3"/>
        <v>1444.8</v>
      </c>
      <c r="L147" s="227" t="s">
        <v>8</v>
      </c>
      <c r="M147" s="77"/>
      <c r="N147" s="77"/>
      <c r="O147" s="77"/>
      <c r="P147" s="77"/>
    </row>
    <row r="148" spans="1:16" s="6" customFormat="1" ht="32.25" customHeight="1">
      <c r="A148" s="1">
        <v>129</v>
      </c>
      <c r="B148" s="241" t="s">
        <v>383</v>
      </c>
      <c r="C148" s="228">
        <v>10018883</v>
      </c>
      <c r="D148" s="228" t="s">
        <v>56</v>
      </c>
      <c r="E148" s="242" t="s">
        <v>514</v>
      </c>
      <c r="F148" s="241" t="s">
        <v>57</v>
      </c>
      <c r="G148" s="243">
        <v>1</v>
      </c>
      <c r="H148" s="239">
        <v>855</v>
      </c>
      <c r="I148" s="227">
        <v>855</v>
      </c>
      <c r="J148" s="227">
        <f t="shared" si="2"/>
        <v>171</v>
      </c>
      <c r="K148" s="227">
        <f t="shared" si="3"/>
        <v>1026</v>
      </c>
      <c r="L148" s="227" t="s">
        <v>8</v>
      </c>
    </row>
    <row r="149" spans="1:16" s="6" customFormat="1" ht="32.25" customHeight="1">
      <c r="A149" s="1">
        <v>130</v>
      </c>
      <c r="B149" s="241" t="s">
        <v>384</v>
      </c>
      <c r="C149" s="228">
        <v>20002236</v>
      </c>
      <c r="D149" s="228" t="s">
        <v>56</v>
      </c>
      <c r="E149" s="242" t="s">
        <v>515</v>
      </c>
      <c r="F149" s="241" t="s">
        <v>57</v>
      </c>
      <c r="G149" s="243">
        <v>53</v>
      </c>
      <c r="H149" s="239">
        <v>6</v>
      </c>
      <c r="I149" s="227">
        <v>318</v>
      </c>
      <c r="J149" s="227">
        <f>ROUND(I149*0.2,2)</f>
        <v>63.6</v>
      </c>
      <c r="K149" s="227">
        <f>I149+J149</f>
        <v>381.6</v>
      </c>
      <c r="L149" s="227" t="s">
        <v>8</v>
      </c>
      <c r="M149" s="77"/>
      <c r="N149" s="77"/>
      <c r="O149" s="77"/>
      <c r="P149" s="77"/>
    </row>
    <row r="150" spans="1:16" s="6" customFormat="1" ht="32.25" customHeight="1">
      <c r="A150" s="1">
        <v>131</v>
      </c>
      <c r="B150" s="241" t="s">
        <v>385</v>
      </c>
      <c r="C150" s="228">
        <v>20004541</v>
      </c>
      <c r="D150" s="228" t="s">
        <v>56</v>
      </c>
      <c r="E150" s="242" t="s">
        <v>516</v>
      </c>
      <c r="F150" s="241" t="s">
        <v>57</v>
      </c>
      <c r="G150" s="243">
        <v>2</v>
      </c>
      <c r="H150" s="239">
        <v>434</v>
      </c>
      <c r="I150" s="227">
        <v>868</v>
      </c>
      <c r="J150" s="227">
        <f>ROUND(I150*0.2,2)</f>
        <v>173.6</v>
      </c>
      <c r="K150" s="227">
        <f>I150+J150</f>
        <v>1041.5999999999999</v>
      </c>
      <c r="L150" s="227" t="s">
        <v>8</v>
      </c>
    </row>
    <row r="151" spans="1:16" ht="22.5" customHeight="1">
      <c r="A151" s="104"/>
      <c r="B151" s="104"/>
      <c r="C151" s="104"/>
      <c r="D151" s="104"/>
      <c r="E151" s="106"/>
      <c r="F151" s="104"/>
      <c r="G151" s="104"/>
      <c r="H151" s="104"/>
      <c r="I151" s="107">
        <f>SUM(I20:I150)</f>
        <v>8169939</v>
      </c>
      <c r="J151" s="107">
        <f>SUM(J20:J150)</f>
        <v>1633987.7999999998</v>
      </c>
      <c r="K151" s="107">
        <f>SUM(K20:K150)</f>
        <v>9803926.8000000026</v>
      </c>
      <c r="L151" s="104"/>
    </row>
    <row r="154" spans="1:16" ht="18.75">
      <c r="A154" s="33" t="s">
        <v>34</v>
      </c>
      <c r="B154" s="35"/>
      <c r="C154" s="35"/>
      <c r="D154" s="35"/>
      <c r="E154" s="33"/>
      <c r="F154" s="369"/>
      <c r="G154" s="56"/>
      <c r="H154" s="34"/>
      <c r="I154" s="67"/>
      <c r="J154" s="67" t="s">
        <v>35</v>
      </c>
      <c r="K154" s="23"/>
    </row>
    <row r="155" spans="1:16" ht="18.75">
      <c r="A155" s="33" t="s">
        <v>36</v>
      </c>
      <c r="B155" s="33"/>
      <c r="C155" s="33"/>
      <c r="D155" s="35"/>
      <c r="E155" s="33"/>
      <c r="F155" s="369"/>
      <c r="G155" s="56"/>
      <c r="H155" s="33"/>
      <c r="I155" s="67"/>
      <c r="J155" s="204" t="s">
        <v>181</v>
      </c>
      <c r="K155" s="204"/>
    </row>
    <row r="156" spans="1:16" ht="18.75">
      <c r="A156" s="33" t="s">
        <v>37</v>
      </c>
      <c r="B156" s="33"/>
      <c r="C156" s="33"/>
      <c r="D156" s="36"/>
      <c r="E156" s="23"/>
      <c r="F156" s="34"/>
      <c r="G156" s="56"/>
      <c r="H156" s="33"/>
      <c r="I156" s="67"/>
      <c r="J156" s="204" t="s">
        <v>38</v>
      </c>
      <c r="K156" s="204"/>
    </row>
    <row r="157" spans="1:16" ht="18.75">
      <c r="A157" s="33" t="s">
        <v>39</v>
      </c>
      <c r="B157" s="23"/>
      <c r="C157" s="23"/>
      <c r="D157" s="36"/>
      <c r="E157" s="23"/>
      <c r="F157" s="34"/>
      <c r="G157" s="57"/>
      <c r="H157" s="37"/>
      <c r="I157" s="118"/>
      <c r="J157" s="118"/>
      <c r="K157" s="38"/>
    </row>
    <row r="158" spans="1:16" ht="18.75">
      <c r="A158" s="23"/>
      <c r="B158" s="23"/>
      <c r="C158" s="23"/>
      <c r="D158" s="36"/>
      <c r="E158" s="38"/>
      <c r="F158" s="37"/>
      <c r="G158" s="57"/>
      <c r="H158" s="23"/>
      <c r="I158" s="118"/>
      <c r="J158" s="118"/>
      <c r="K158" s="23"/>
    </row>
    <row r="159" spans="1:16" ht="18.75">
      <c r="A159" s="33" t="s">
        <v>41</v>
      </c>
      <c r="B159" s="23"/>
      <c r="C159" s="23"/>
      <c r="D159" s="40"/>
      <c r="E159" s="41"/>
      <c r="F159" s="42"/>
      <c r="G159" s="56"/>
      <c r="H159" s="33"/>
      <c r="I159" s="67"/>
      <c r="J159" s="204" t="s">
        <v>182</v>
      </c>
      <c r="K159" s="204"/>
    </row>
    <row r="160" spans="1:16" ht="18.75">
      <c r="A160" s="368"/>
      <c r="B160" s="368"/>
      <c r="C160" s="368"/>
      <c r="D160" s="36"/>
      <c r="E160" s="38"/>
      <c r="F160" s="35"/>
      <c r="G160" s="57"/>
      <c r="H160" s="35"/>
      <c r="I160" s="118"/>
      <c r="J160" s="118"/>
      <c r="K160" s="118"/>
    </row>
    <row r="161" spans="1:11" ht="18.75">
      <c r="A161" s="33" t="s">
        <v>40</v>
      </c>
      <c r="B161" s="33"/>
      <c r="C161" s="35"/>
      <c r="D161" s="35"/>
      <c r="E161" s="44"/>
      <c r="F161" s="35"/>
      <c r="G161" s="56"/>
      <c r="H161" s="33"/>
      <c r="I161" s="67"/>
      <c r="J161" s="67" t="s">
        <v>40</v>
      </c>
      <c r="K161" s="67"/>
    </row>
  </sheetData>
  <mergeCells count="7">
    <mergeCell ref="A160:C160"/>
    <mergeCell ref="A4:L4"/>
    <mergeCell ref="A5:L5"/>
    <mergeCell ref="A8:I8"/>
    <mergeCell ref="A10:I10"/>
    <mergeCell ref="A14:L14"/>
    <mergeCell ref="F154:F155"/>
  </mergeCells>
  <pageMargins left="0.7" right="0.7" top="0.75" bottom="0.75" header="0.3" footer="0.3"/>
  <pageSetup paperSize="9" scale="76" fitToHeight="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70C0"/>
  </sheetPr>
  <dimension ref="A1:L31"/>
  <sheetViews>
    <sheetView view="pageBreakPreview" zoomScaleNormal="100" zoomScaleSheetLayoutView="100" workbookViewId="0">
      <selection activeCell="I24" sqref="I24"/>
    </sheetView>
  </sheetViews>
  <sheetFormatPr defaultRowHeight="15"/>
  <cols>
    <col min="1" max="1" width="5.140625" style="6" customWidth="1"/>
    <col min="2" max="2" width="8.42578125" style="6" customWidth="1"/>
    <col min="3" max="3" width="12.5703125" style="6" customWidth="1"/>
    <col min="4" max="4" width="9.42578125" style="6" customWidth="1"/>
    <col min="5" max="5" width="26.42578125" style="59" customWidth="1"/>
    <col min="6" max="6" width="6.85546875" style="6" customWidth="1"/>
    <col min="7" max="7" width="8.28515625" style="6" customWidth="1"/>
    <col min="8" max="8" width="14.85546875" style="6" customWidth="1"/>
    <col min="9" max="9" width="14.85546875" style="60" customWidth="1"/>
    <col min="10" max="11" width="14.85546875" style="6" customWidth="1"/>
    <col min="12" max="12" width="20.425781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62</v>
      </c>
      <c r="K1" s="61"/>
      <c r="L1" s="24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63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18" t="s">
        <v>177</v>
      </c>
      <c r="B7" s="115"/>
      <c r="C7" s="115"/>
      <c r="D7" s="115"/>
      <c r="E7" s="115"/>
      <c r="F7" s="115"/>
      <c r="G7" s="115"/>
      <c r="H7" s="115"/>
      <c r="I7" s="116"/>
      <c r="J7" s="20"/>
      <c r="K7" s="20"/>
      <c r="L7" s="20"/>
    </row>
    <row r="8" spans="1:12" ht="15.75">
      <c r="A8" s="367" t="s">
        <v>178</v>
      </c>
      <c r="B8" s="367"/>
      <c r="C8" s="367"/>
      <c r="D8" s="367"/>
      <c r="E8" s="367"/>
      <c r="F8" s="367"/>
      <c r="G8" s="367"/>
      <c r="H8" s="367"/>
      <c r="I8" s="367"/>
      <c r="J8" s="20"/>
      <c r="K8" s="20"/>
      <c r="L8" s="20"/>
    </row>
    <row r="9" spans="1:12" ht="15.75">
      <c r="A9" s="18" t="s">
        <v>179</v>
      </c>
      <c r="B9" s="18"/>
      <c r="C9" s="18"/>
      <c r="D9" s="18"/>
      <c r="E9" s="18"/>
      <c r="F9" s="18"/>
      <c r="G9" s="18"/>
      <c r="H9" s="18"/>
      <c r="I9" s="116"/>
      <c r="J9" s="20"/>
      <c r="K9" s="20"/>
      <c r="L9" s="20"/>
    </row>
    <row r="10" spans="1:12" ht="15.75">
      <c r="A10" s="367" t="s">
        <v>180</v>
      </c>
      <c r="B10" s="367"/>
      <c r="C10" s="367"/>
      <c r="D10" s="367"/>
      <c r="E10" s="367"/>
      <c r="F10" s="367"/>
      <c r="G10" s="367"/>
      <c r="H10" s="367"/>
      <c r="I10" s="367"/>
      <c r="J10" s="20"/>
      <c r="K10" s="20"/>
      <c r="L10" s="20"/>
    </row>
    <row r="11" spans="1:12" ht="15.75">
      <c r="A11" s="205"/>
      <c r="B11" s="205"/>
      <c r="C11" s="205"/>
      <c r="D11" s="205"/>
      <c r="E11" s="205"/>
      <c r="F11" s="205"/>
      <c r="G11" s="205"/>
      <c r="H11" s="205"/>
      <c r="I11" s="205"/>
      <c r="J11" s="205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7.5" customHeight="1">
      <c r="A16" s="62"/>
      <c r="B16" s="62"/>
      <c r="C16" s="62"/>
      <c r="D16" s="62"/>
      <c r="E16" s="206"/>
      <c r="F16" s="62"/>
      <c r="G16" s="62"/>
      <c r="H16" s="8"/>
      <c r="I16" s="65"/>
      <c r="J16" s="66"/>
      <c r="K16" s="66"/>
      <c r="L16" s="62"/>
    </row>
    <row r="17" spans="1:12" ht="71.25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2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2" ht="30" customHeight="1">
      <c r="A19" s="1">
        <v>1</v>
      </c>
      <c r="B19" s="1" t="s">
        <v>3609</v>
      </c>
      <c r="C19" s="274">
        <v>20005446</v>
      </c>
      <c r="D19" s="275" t="s">
        <v>853</v>
      </c>
      <c r="E19" s="276" t="s">
        <v>3610</v>
      </c>
      <c r="F19" s="275" t="s">
        <v>57</v>
      </c>
      <c r="G19" s="277">
        <v>1</v>
      </c>
      <c r="H19" s="236">
        <v>671893</v>
      </c>
      <c r="I19" s="237">
        <v>671893</v>
      </c>
      <c r="J19" s="238">
        <f>ROUND(I19*0.2,2)</f>
        <v>134378.6</v>
      </c>
      <c r="K19" s="238">
        <f>ROUND(I19*1.2,2)</f>
        <v>806271.6</v>
      </c>
      <c r="L19" s="227" t="s">
        <v>8</v>
      </c>
    </row>
    <row r="20" spans="1:12" ht="20.100000000000001" customHeight="1">
      <c r="A20" s="48"/>
      <c r="B20" s="48"/>
      <c r="C20" s="48"/>
      <c r="D20" s="48"/>
      <c r="E20" s="48"/>
      <c r="F20" s="48"/>
      <c r="G20" s="135"/>
      <c r="H20" s="203"/>
      <c r="I20" s="98">
        <f>SUM(I19:I19)</f>
        <v>671893</v>
      </c>
      <c r="J20" s="98">
        <f>SUM(J19:J19)</f>
        <v>134378.6</v>
      </c>
      <c r="K20" s="98">
        <f>SUM(K19:K19)</f>
        <v>806271.6</v>
      </c>
      <c r="L20" s="48"/>
    </row>
    <row r="23" spans="1:12" ht="18.75">
      <c r="A23" s="67" t="s">
        <v>34</v>
      </c>
      <c r="B23" s="220"/>
      <c r="C23" s="220"/>
      <c r="D23" s="127"/>
      <c r="E23" s="128"/>
      <c r="F23" s="128"/>
      <c r="G23" s="128"/>
      <c r="H23" s="129"/>
      <c r="I23" s="128"/>
      <c r="J23" s="67" t="s">
        <v>35</v>
      </c>
      <c r="K23" s="23"/>
    </row>
    <row r="24" spans="1:12" ht="18.75">
      <c r="A24" s="67" t="s">
        <v>36</v>
      </c>
      <c r="B24" s="67"/>
      <c r="C24" s="67"/>
      <c r="D24" s="127"/>
      <c r="E24" s="128"/>
      <c r="F24" s="128"/>
      <c r="G24" s="128"/>
      <c r="H24" s="129"/>
      <c r="I24" s="128"/>
      <c r="J24" s="204" t="s">
        <v>181</v>
      </c>
      <c r="K24" s="204"/>
    </row>
    <row r="25" spans="1:12" ht="18.75">
      <c r="A25" s="67" t="s">
        <v>37</v>
      </c>
      <c r="B25" s="67"/>
      <c r="C25" s="67"/>
      <c r="D25" s="127"/>
      <c r="E25" s="128"/>
      <c r="F25" s="128"/>
      <c r="G25" s="128"/>
      <c r="H25" s="129"/>
      <c r="I25" s="128"/>
      <c r="J25" s="204" t="s">
        <v>38</v>
      </c>
      <c r="K25" s="204"/>
    </row>
    <row r="26" spans="1:12" ht="18.75">
      <c r="A26" s="67" t="s">
        <v>39</v>
      </c>
      <c r="B26" s="23"/>
      <c r="C26" s="23"/>
      <c r="D26" s="127"/>
      <c r="E26" s="128"/>
      <c r="F26" s="128"/>
      <c r="G26" s="128"/>
      <c r="H26" s="129"/>
      <c r="I26" s="128"/>
      <c r="J26" s="118"/>
      <c r="K26" s="38"/>
    </row>
    <row r="27" spans="1:12" ht="18.75">
      <c r="A27" s="23"/>
      <c r="B27" s="23"/>
      <c r="C27" s="23"/>
      <c r="D27" s="127"/>
      <c r="E27" s="128"/>
      <c r="F27" s="128"/>
      <c r="G27" s="128"/>
      <c r="H27" s="129"/>
      <c r="I27" s="128"/>
      <c r="J27" s="118"/>
      <c r="K27" s="23"/>
    </row>
    <row r="28" spans="1:12" ht="18.75">
      <c r="A28" s="67" t="s">
        <v>41</v>
      </c>
      <c r="B28" s="23"/>
      <c r="C28" s="23"/>
      <c r="D28" s="127"/>
      <c r="E28" s="128"/>
      <c r="F28" s="128"/>
      <c r="G28" s="128"/>
      <c r="H28" s="129"/>
      <c r="I28" s="128"/>
      <c r="J28" s="204" t="s">
        <v>182</v>
      </c>
      <c r="K28" s="204"/>
    </row>
    <row r="29" spans="1:12" ht="9.75" customHeight="1">
      <c r="A29" s="364"/>
      <c r="B29" s="364"/>
      <c r="C29" s="364"/>
      <c r="D29" s="127"/>
      <c r="E29" s="128"/>
      <c r="F29" s="128"/>
      <c r="G29" s="128"/>
      <c r="H29" s="129"/>
      <c r="I29" s="128"/>
      <c r="J29" s="118"/>
      <c r="K29" s="118"/>
    </row>
    <row r="30" spans="1:12" ht="18.75">
      <c r="A30" s="67" t="s">
        <v>40</v>
      </c>
      <c r="B30" s="67"/>
      <c r="C30" s="118"/>
      <c r="D30" s="127"/>
      <c r="E30" s="128"/>
      <c r="F30" s="128"/>
      <c r="G30" s="128"/>
      <c r="H30" s="129"/>
      <c r="I30" s="128"/>
      <c r="J30" s="67" t="s">
        <v>40</v>
      </c>
      <c r="K30" s="67"/>
    </row>
    <row r="31" spans="1:12" ht="18.75">
      <c r="A31" s="128"/>
      <c r="B31" s="128"/>
      <c r="C31" s="128"/>
      <c r="D31" s="127"/>
      <c r="E31" s="128"/>
      <c r="F31" s="128"/>
      <c r="G31" s="128"/>
      <c r="H31" s="129"/>
      <c r="I31" s="128"/>
      <c r="J31" s="128"/>
      <c r="K31" s="128"/>
      <c r="L31" s="128"/>
    </row>
  </sheetData>
  <autoFilter ref="A18:L18" xr:uid="{00000000-0009-0000-0000-00001D000000}"/>
  <customSheetViews>
    <customSheetView guid="{19774D5F-68EA-4399-BCA1-E2CE392B5002}" showPageBreaks="1" printArea="1" view="pageBreakPreview" topLeftCell="A106">
      <selection activeCell="C19" sqref="C19"/>
      <colBreaks count="1" manualBreakCount="1">
        <brk id="17" max="114" man="1"/>
      </colBreaks>
      <pageMargins left="0.70866141732283472" right="0.70866141732283472" top="0.74803149606299213" bottom="0.74803149606299213" header="0.31496062992125984" footer="0.31496062992125984"/>
      <pageSetup scale="59" orientation="landscape" r:id="rId1"/>
    </customSheetView>
    <customSheetView guid="{31AE1515-CC7D-4C1F-9174-673DDAC973ED}" showPageBreaks="1" printArea="1" view="pageBreakPreview" topLeftCell="A7">
      <selection activeCell="C19" sqref="C19"/>
      <colBreaks count="1" manualBreakCount="1">
        <brk id="17" max="114" man="1"/>
      </colBreaks>
      <pageMargins left="0.70866141732283472" right="0.70866141732283472" top="0.74803149606299213" bottom="0.74803149606299213" header="0.31496062992125984" footer="0.31496062992125984"/>
      <pageSetup scale="59" orientation="landscape" r:id="rId2"/>
    </customSheetView>
  </customSheetViews>
  <mergeCells count="6">
    <mergeCell ref="A29:C29"/>
    <mergeCell ref="A4:L4"/>
    <mergeCell ref="A5:L5"/>
    <mergeCell ref="A14:L14"/>
    <mergeCell ref="A8:I8"/>
    <mergeCell ref="A10:I10"/>
  </mergeCells>
  <pageMargins left="0.70866141732283472" right="0.70866141732283472" top="0.74803149606299213" bottom="0.74803149606299213" header="0.31496062992125984" footer="0.31496062992125984"/>
  <pageSetup scale="59" orientation="landscape" r:id="rId3"/>
  <colBreaks count="1" manualBreakCount="1">
    <brk id="13" max="114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70C0"/>
  </sheetPr>
  <dimension ref="A1:P34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3" customWidth="1"/>
    <col min="2" max="2" width="9" style="3" customWidth="1"/>
    <col min="3" max="3" width="12.140625" style="3" customWidth="1"/>
    <col min="4" max="4" width="7.5703125" style="3" customWidth="1"/>
    <col min="5" max="5" width="41.140625" style="5" customWidth="1"/>
    <col min="6" max="6" width="6.85546875" style="3" customWidth="1"/>
    <col min="7" max="7" width="9.5703125" style="6" customWidth="1"/>
    <col min="8" max="8" width="14" style="3" customWidth="1"/>
    <col min="9" max="9" width="14" style="11" customWidth="1"/>
    <col min="10" max="11" width="14" style="3" customWidth="1"/>
    <col min="12" max="12" width="20.7109375" style="3" customWidth="1"/>
    <col min="13" max="16384" width="9.140625" style="3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67</v>
      </c>
      <c r="K1" s="25"/>
      <c r="L1" s="24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14.2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25"/>
      <c r="L3" s="20"/>
    </row>
    <row r="4" spans="1:12" ht="16.5" customHeight="1">
      <c r="A4" s="365" t="s">
        <v>66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18" t="s">
        <v>177</v>
      </c>
      <c r="B7" s="115"/>
      <c r="C7" s="115"/>
      <c r="D7" s="115"/>
      <c r="E7" s="115"/>
      <c r="F7" s="115"/>
      <c r="G7" s="115"/>
      <c r="H7" s="115"/>
      <c r="I7" s="116"/>
      <c r="J7" s="20"/>
      <c r="K7" s="20"/>
      <c r="L7" s="20"/>
    </row>
    <row r="8" spans="1:12" ht="15.75">
      <c r="A8" s="367" t="s">
        <v>178</v>
      </c>
      <c r="B8" s="367"/>
      <c r="C8" s="367"/>
      <c r="D8" s="367"/>
      <c r="E8" s="367"/>
      <c r="F8" s="367"/>
      <c r="G8" s="367"/>
      <c r="H8" s="367"/>
      <c r="I8" s="367"/>
      <c r="J8" s="20"/>
      <c r="K8" s="20"/>
      <c r="L8" s="20"/>
    </row>
    <row r="9" spans="1:12" ht="15.75">
      <c r="A9" s="18" t="s">
        <v>179</v>
      </c>
      <c r="B9" s="18"/>
      <c r="C9" s="18"/>
      <c r="D9" s="18"/>
      <c r="E9" s="18"/>
      <c r="F9" s="18"/>
      <c r="G9" s="18"/>
      <c r="H9" s="18"/>
      <c r="I9" s="116"/>
      <c r="J9" s="20"/>
      <c r="K9" s="20"/>
      <c r="L9" s="20"/>
    </row>
    <row r="10" spans="1:12" ht="15.75">
      <c r="A10" s="367" t="s">
        <v>180</v>
      </c>
      <c r="B10" s="367"/>
      <c r="C10" s="367"/>
      <c r="D10" s="367"/>
      <c r="E10" s="367"/>
      <c r="F10" s="367"/>
      <c r="G10" s="367"/>
      <c r="H10" s="367"/>
      <c r="I10" s="367"/>
      <c r="J10" s="20"/>
      <c r="K10" s="20"/>
      <c r="L10" s="20"/>
    </row>
    <row r="11" spans="1:12" ht="15.75">
      <c r="A11" s="17"/>
      <c r="B11" s="17"/>
      <c r="C11" s="17"/>
      <c r="D11" s="17"/>
      <c r="E11" s="17"/>
      <c r="F11" s="17"/>
      <c r="G11" s="63"/>
      <c r="H11" s="17"/>
      <c r="I11" s="17"/>
      <c r="J11" s="17"/>
      <c r="K11" s="29"/>
      <c r="L11" s="20"/>
    </row>
    <row r="12" spans="1:12" ht="15.75">
      <c r="A12" s="7" t="s">
        <v>30</v>
      </c>
      <c r="B12" s="50"/>
      <c r="C12" s="50"/>
      <c r="D12" s="50"/>
      <c r="E12" s="50"/>
      <c r="F12" s="50"/>
      <c r="G12" s="78"/>
      <c r="H12" s="50"/>
      <c r="I12" s="50"/>
      <c r="J12" s="50"/>
      <c r="K12" s="29"/>
      <c r="L12" s="20"/>
    </row>
    <row r="13" spans="1:12" ht="15.75">
      <c r="A13" s="7" t="s">
        <v>31</v>
      </c>
      <c r="B13" s="50"/>
      <c r="C13" s="50"/>
      <c r="D13" s="50"/>
      <c r="E13" s="50"/>
      <c r="F13" s="50"/>
      <c r="G13" s="78"/>
      <c r="H13" s="50"/>
      <c r="I13" s="50"/>
      <c r="J13" s="50"/>
      <c r="K13" s="30"/>
      <c r="L13" s="7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7.5" customHeight="1">
      <c r="A16" s="7"/>
      <c r="B16" s="7"/>
      <c r="C16" s="7"/>
      <c r="D16" s="7"/>
      <c r="E16" s="50"/>
      <c r="F16" s="7"/>
      <c r="G16" s="62"/>
      <c r="H16" s="8"/>
      <c r="I16" s="13"/>
      <c r="J16" s="9"/>
      <c r="K16" s="9"/>
      <c r="L16" s="7"/>
    </row>
    <row r="17" spans="1:16" ht="63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s="6" customFormat="1" ht="30" customHeight="1">
      <c r="A19" s="46">
        <v>1</v>
      </c>
      <c r="B19" s="199" t="s">
        <v>3613</v>
      </c>
      <c r="C19" s="161">
        <v>10026833</v>
      </c>
      <c r="D19" s="161" t="s">
        <v>853</v>
      </c>
      <c r="E19" s="200" t="s">
        <v>3617</v>
      </c>
      <c r="F19" s="199" t="s">
        <v>57</v>
      </c>
      <c r="G19" s="201">
        <v>2</v>
      </c>
      <c r="H19" s="145">
        <v>343505</v>
      </c>
      <c r="I19" s="186">
        <v>687010</v>
      </c>
      <c r="J19" s="187">
        <f>ROUND(I19*0.2,2)</f>
        <v>137402</v>
      </c>
      <c r="K19" s="187">
        <f>ROUND(I19*1.2,2)</f>
        <v>824412</v>
      </c>
      <c r="L19" s="45" t="s">
        <v>8</v>
      </c>
      <c r="M19" s="77"/>
      <c r="N19" s="77"/>
      <c r="O19" s="77"/>
      <c r="P19" s="77"/>
    </row>
    <row r="20" spans="1:16" s="6" customFormat="1" ht="30" customHeight="1">
      <c r="A20" s="46">
        <v>2</v>
      </c>
      <c r="B20" s="199" t="s">
        <v>3614</v>
      </c>
      <c r="C20" s="161">
        <v>10026857</v>
      </c>
      <c r="D20" s="161" t="s">
        <v>853</v>
      </c>
      <c r="E20" s="200" t="s">
        <v>3618</v>
      </c>
      <c r="F20" s="199" t="s">
        <v>57</v>
      </c>
      <c r="G20" s="201">
        <v>2</v>
      </c>
      <c r="H20" s="145">
        <v>141258</v>
      </c>
      <c r="I20" s="186">
        <v>282516</v>
      </c>
      <c r="J20" s="187">
        <f>ROUND(I20*0.2,2)</f>
        <v>56503.199999999997</v>
      </c>
      <c r="K20" s="187">
        <f>ROUND(I20*1.2,2)</f>
        <v>339019.2</v>
      </c>
      <c r="L20" s="45" t="s">
        <v>8</v>
      </c>
    </row>
    <row r="21" spans="1:16" s="6" customFormat="1" ht="30" customHeight="1">
      <c r="A21" s="46">
        <v>3</v>
      </c>
      <c r="B21" s="199" t="s">
        <v>3615</v>
      </c>
      <c r="C21" s="161">
        <v>10026875</v>
      </c>
      <c r="D21" s="161" t="s">
        <v>853</v>
      </c>
      <c r="E21" s="200" t="s">
        <v>3619</v>
      </c>
      <c r="F21" s="199" t="s">
        <v>57</v>
      </c>
      <c r="G21" s="201">
        <v>1</v>
      </c>
      <c r="H21" s="145">
        <v>343077</v>
      </c>
      <c r="I21" s="186">
        <v>343077</v>
      </c>
      <c r="J21" s="187">
        <f>ROUND(I21*0.2,2)</f>
        <v>68615.399999999994</v>
      </c>
      <c r="K21" s="187">
        <f>ROUND(I21*1.2,2)</f>
        <v>411692.4</v>
      </c>
      <c r="L21" s="45" t="s">
        <v>8</v>
      </c>
      <c r="M21" s="77"/>
      <c r="N21" s="77"/>
      <c r="O21" s="77"/>
      <c r="P21" s="77"/>
    </row>
    <row r="22" spans="1:16" s="6" customFormat="1" ht="30" customHeight="1">
      <c r="A22" s="46">
        <v>4</v>
      </c>
      <c r="B22" s="199" t="s">
        <v>3616</v>
      </c>
      <c r="C22" s="161">
        <v>10026883</v>
      </c>
      <c r="D22" s="161" t="s">
        <v>853</v>
      </c>
      <c r="E22" s="200" t="s">
        <v>3620</v>
      </c>
      <c r="F22" s="199" t="s">
        <v>57</v>
      </c>
      <c r="G22" s="201">
        <v>1</v>
      </c>
      <c r="H22" s="145">
        <v>343077</v>
      </c>
      <c r="I22" s="186">
        <v>343077</v>
      </c>
      <c r="J22" s="187">
        <f>ROUND(I22*0.2,2)</f>
        <v>68615.399999999994</v>
      </c>
      <c r="K22" s="187">
        <f>ROUND(I22*1.2,2)</f>
        <v>411692.4</v>
      </c>
      <c r="L22" s="45" t="s">
        <v>8</v>
      </c>
    </row>
    <row r="23" spans="1:16" ht="19.5" customHeight="1">
      <c r="A23" s="104"/>
      <c r="B23" s="104"/>
      <c r="C23" s="104"/>
      <c r="D23" s="104"/>
      <c r="E23" s="106"/>
      <c r="F23" s="104"/>
      <c r="G23" s="96"/>
      <c r="H23" s="137"/>
      <c r="I23" s="188">
        <f>SUM(I19:I22)</f>
        <v>1655680</v>
      </c>
      <c r="J23" s="188">
        <f>SUM(J19:J22)</f>
        <v>331136</v>
      </c>
      <c r="K23" s="188">
        <f>SUM(K19:K22)</f>
        <v>1986816</v>
      </c>
      <c r="L23" s="104"/>
    </row>
    <row r="26" spans="1:16" ht="18.75">
      <c r="A26" s="67" t="s">
        <v>34</v>
      </c>
      <c r="B26" s="126"/>
      <c r="C26" s="126"/>
      <c r="D26" s="127"/>
      <c r="E26" s="128"/>
      <c r="F26" s="128"/>
      <c r="G26" s="128"/>
      <c r="H26" s="129"/>
      <c r="I26" s="128"/>
      <c r="J26" s="68" t="s">
        <v>35</v>
      </c>
      <c r="K26" s="23"/>
    </row>
    <row r="27" spans="1:16" ht="18.75">
      <c r="A27" s="67" t="s">
        <v>36</v>
      </c>
      <c r="B27" s="67"/>
      <c r="C27" s="67"/>
      <c r="D27" s="127"/>
      <c r="E27" s="128"/>
      <c r="F27" s="128"/>
      <c r="G27" s="128"/>
      <c r="H27" s="129"/>
      <c r="I27" s="128"/>
      <c r="J27" s="149" t="s">
        <v>181</v>
      </c>
      <c r="K27" s="149"/>
    </row>
    <row r="28" spans="1:16" ht="18.75">
      <c r="A28" s="141" t="s">
        <v>37</v>
      </c>
      <c r="B28" s="141"/>
      <c r="C28" s="141"/>
      <c r="D28" s="127"/>
      <c r="E28" s="128"/>
      <c r="F28" s="128"/>
      <c r="G28" s="128"/>
      <c r="H28" s="129"/>
      <c r="I28" s="128"/>
      <c r="J28" s="149" t="s">
        <v>38</v>
      </c>
      <c r="K28" s="149"/>
    </row>
    <row r="29" spans="1:16" ht="18.75">
      <c r="A29" s="68" t="s">
        <v>39</v>
      </c>
      <c r="B29" s="23"/>
      <c r="C29" s="23"/>
      <c r="D29" s="127"/>
      <c r="E29" s="128"/>
      <c r="F29" s="128"/>
      <c r="G29" s="128"/>
      <c r="H29" s="129"/>
      <c r="I29" s="128"/>
      <c r="J29" s="118"/>
      <c r="K29" s="38"/>
    </row>
    <row r="30" spans="1:16" ht="18.75">
      <c r="A30" s="23"/>
      <c r="B30" s="23"/>
      <c r="C30" s="23"/>
      <c r="D30" s="127"/>
      <c r="E30" s="128"/>
      <c r="F30" s="128"/>
      <c r="G30" s="128"/>
      <c r="H30" s="129"/>
      <c r="I30" s="128"/>
      <c r="J30" s="118"/>
      <c r="K30" s="23"/>
    </row>
    <row r="31" spans="1:16" ht="18.75">
      <c r="A31" s="67" t="s">
        <v>41</v>
      </c>
      <c r="B31" s="23"/>
      <c r="C31" s="23"/>
      <c r="D31" s="127"/>
      <c r="E31" s="128"/>
      <c r="F31" s="128"/>
      <c r="G31" s="128"/>
      <c r="H31" s="129"/>
      <c r="I31" s="128"/>
      <c r="J31" s="149" t="s">
        <v>182</v>
      </c>
      <c r="K31" s="149"/>
    </row>
    <row r="32" spans="1:16" ht="18.75">
      <c r="A32" s="364"/>
      <c r="B32" s="364"/>
      <c r="C32" s="364"/>
      <c r="D32" s="127"/>
      <c r="E32" s="128"/>
      <c r="F32" s="128"/>
      <c r="G32" s="128"/>
      <c r="H32" s="129"/>
      <c r="I32" s="128"/>
      <c r="J32" s="118"/>
      <c r="K32" s="118"/>
    </row>
    <row r="33" spans="1:12" ht="18.75">
      <c r="A33" s="67" t="s">
        <v>40</v>
      </c>
      <c r="B33" s="67"/>
      <c r="C33" s="118"/>
      <c r="D33" s="127"/>
      <c r="E33" s="128"/>
      <c r="F33" s="128"/>
      <c r="G33" s="128"/>
      <c r="H33" s="129"/>
      <c r="I33" s="128"/>
      <c r="J33" s="67" t="s">
        <v>40</v>
      </c>
      <c r="K33" s="67"/>
    </row>
    <row r="34" spans="1:12" ht="18.75">
      <c r="A34" s="128"/>
      <c r="B34" s="128"/>
      <c r="C34" s="128"/>
      <c r="D34" s="127"/>
      <c r="E34" s="128"/>
      <c r="F34" s="128"/>
      <c r="G34" s="128"/>
      <c r="H34" s="129"/>
      <c r="I34" s="128"/>
      <c r="J34" s="128"/>
      <c r="K34" s="128"/>
      <c r="L34" s="128"/>
    </row>
  </sheetData>
  <autoFilter ref="A18:L18" xr:uid="{00000000-0009-0000-0000-00001E000000}"/>
  <customSheetViews>
    <customSheetView guid="{19774D5F-68EA-4399-BCA1-E2CE392B5002}" showPageBreaks="1" printArea="1" view="pageBreakPreview">
      <selection activeCell="N17" sqref="N17:P17"/>
      <colBreaks count="2" manualBreakCount="2">
        <brk id="17" max="31" man="1"/>
        <brk id="18" max="32" man="1"/>
      </colBreaks>
      <pageMargins left="0.70866141732283472" right="0.70866141732283472" top="0.74803149606299213" bottom="0.74803149606299213" header="0.31496062992125984" footer="0.31496062992125984"/>
      <pageSetup scale="56" orientation="landscape" r:id="rId1"/>
    </customSheetView>
    <customSheetView guid="{31AE1515-CC7D-4C1F-9174-673DDAC973ED}" showPageBreaks="1" printArea="1" view="pageBreakPreview" topLeftCell="A25">
      <selection activeCell="N17" sqref="N17:P17"/>
      <colBreaks count="2" manualBreakCount="2">
        <brk id="17" max="31" man="1"/>
        <brk id="18" max="32" man="1"/>
      </colBreaks>
      <pageMargins left="0.70866141732283472" right="0.70866141732283472" top="0.74803149606299213" bottom="0.74803149606299213" header="0.31496062992125984" footer="0.31496062992125984"/>
      <pageSetup scale="56" orientation="landscape" r:id="rId2"/>
    </customSheetView>
  </customSheetViews>
  <mergeCells count="6">
    <mergeCell ref="A32:C32"/>
    <mergeCell ref="A4:L4"/>
    <mergeCell ref="A5:L5"/>
    <mergeCell ref="A14:L14"/>
    <mergeCell ref="A8:I8"/>
    <mergeCell ref="A10:I10"/>
  </mergeCells>
  <pageMargins left="0.70866141732283472" right="0.70866141732283472" top="0.74803149606299213" bottom="0.74803149606299213" header="0.31496062992125984" footer="0.31496062992125984"/>
  <pageSetup scale="56" orientation="landscape" r:id="rId3"/>
  <colBreaks count="2" manualBreakCount="2">
    <brk id="13" max="49" man="1"/>
    <brk id="14" max="49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0070C0"/>
    <pageSetUpPr fitToPage="1"/>
  </sheetPr>
  <dimension ref="A1:P31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9.42578125" style="6" customWidth="1"/>
    <col min="3" max="3" width="12.140625" style="6" customWidth="1"/>
    <col min="4" max="4" width="7.5703125" style="6" customWidth="1"/>
    <col min="5" max="5" width="29.42578125" style="59" customWidth="1"/>
    <col min="6" max="6" width="6.85546875" style="6" customWidth="1"/>
    <col min="7" max="7" width="9.5703125" style="6" customWidth="1"/>
    <col min="8" max="8" width="14.85546875" style="6" customWidth="1"/>
    <col min="9" max="9" width="14.85546875" style="60" customWidth="1"/>
    <col min="10" max="11" width="14.85546875" style="6" customWidth="1"/>
    <col min="12" max="12" width="21.28515625" style="6" customWidth="1"/>
    <col min="13" max="13" width="30.85546875" style="6" customWidth="1"/>
    <col min="14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65</v>
      </c>
      <c r="K1" s="61"/>
      <c r="L1" s="24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64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18" t="s">
        <v>177</v>
      </c>
      <c r="B7" s="115"/>
      <c r="C7" s="115"/>
      <c r="D7" s="115"/>
      <c r="E7" s="115"/>
      <c r="F7" s="115"/>
      <c r="G7" s="115"/>
      <c r="H7" s="115"/>
      <c r="I7" s="116"/>
      <c r="J7" s="20"/>
      <c r="K7" s="20"/>
      <c r="L7" s="20"/>
    </row>
    <row r="8" spans="1:12" ht="15.75">
      <c r="A8" s="367" t="s">
        <v>178</v>
      </c>
      <c r="B8" s="367"/>
      <c r="C8" s="367"/>
      <c r="D8" s="367"/>
      <c r="E8" s="367"/>
      <c r="F8" s="367"/>
      <c r="G8" s="367"/>
      <c r="H8" s="367"/>
      <c r="I8" s="367"/>
      <c r="J8" s="20"/>
      <c r="K8" s="20"/>
      <c r="L8" s="20"/>
    </row>
    <row r="9" spans="1:12" ht="15.75">
      <c r="A9" s="18" t="s">
        <v>179</v>
      </c>
      <c r="B9" s="18"/>
      <c r="C9" s="18"/>
      <c r="D9" s="18"/>
      <c r="E9" s="18"/>
      <c r="F9" s="18"/>
      <c r="G9" s="18"/>
      <c r="H9" s="18"/>
      <c r="I9" s="116"/>
      <c r="J9" s="20"/>
      <c r="K9" s="20"/>
      <c r="L9" s="20"/>
    </row>
    <row r="10" spans="1:12" ht="15.75">
      <c r="A10" s="367" t="s">
        <v>180</v>
      </c>
      <c r="B10" s="367"/>
      <c r="C10" s="367"/>
      <c r="D10" s="367"/>
      <c r="E10" s="367"/>
      <c r="F10" s="367"/>
      <c r="G10" s="367"/>
      <c r="H10" s="367"/>
      <c r="I10" s="367"/>
      <c r="J10" s="20"/>
      <c r="K10" s="20"/>
      <c r="L10" s="20"/>
    </row>
    <row r="11" spans="1:12" ht="15.75">
      <c r="A11" s="205"/>
      <c r="B11" s="205"/>
      <c r="C11" s="205"/>
      <c r="D11" s="205"/>
      <c r="E11" s="205"/>
      <c r="F11" s="205"/>
      <c r="G11" s="205"/>
      <c r="H11" s="205"/>
      <c r="I11" s="205"/>
      <c r="J11" s="205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7.5" customHeight="1">
      <c r="A16" s="62"/>
      <c r="B16" s="62"/>
      <c r="C16" s="62"/>
      <c r="D16" s="62"/>
      <c r="E16" s="206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46" t="s">
        <v>3621</v>
      </c>
      <c r="C19" s="278">
        <v>20005443</v>
      </c>
      <c r="D19" s="279" t="s">
        <v>853</v>
      </c>
      <c r="E19" s="249" t="s">
        <v>3622</v>
      </c>
      <c r="F19" s="279" t="s">
        <v>57</v>
      </c>
      <c r="G19" s="280">
        <v>1</v>
      </c>
      <c r="H19" s="237">
        <v>393255</v>
      </c>
      <c r="I19" s="237">
        <v>393255</v>
      </c>
      <c r="J19" s="238">
        <f>ROUND(I19*0.2,2)</f>
        <v>78651</v>
      </c>
      <c r="K19" s="238">
        <f>ROUND(I19*1.2,2)</f>
        <v>471906</v>
      </c>
      <c r="L19" s="227" t="s">
        <v>8</v>
      </c>
      <c r="M19" s="77"/>
      <c r="N19" s="77"/>
      <c r="O19" s="77"/>
      <c r="P19" s="77"/>
    </row>
    <row r="20" spans="1:16" ht="15.75">
      <c r="A20" s="96"/>
      <c r="B20" s="96"/>
      <c r="C20" s="96"/>
      <c r="D20" s="96"/>
      <c r="E20" s="97"/>
      <c r="F20" s="96"/>
      <c r="G20" s="96"/>
      <c r="H20" s="96"/>
      <c r="I20" s="98">
        <f>SUM(I19:I19)</f>
        <v>393255</v>
      </c>
      <c r="J20" s="98">
        <f>SUM(J19:J19)</f>
        <v>78651</v>
      </c>
      <c r="K20" s="98">
        <f>SUM(K19:K19)</f>
        <v>471906</v>
      </c>
      <c r="L20" s="96"/>
    </row>
    <row r="23" spans="1:16" ht="18.75">
      <c r="A23" s="67" t="s">
        <v>34</v>
      </c>
      <c r="B23" s="220"/>
      <c r="C23" s="220"/>
      <c r="D23" s="127"/>
      <c r="E23" s="128"/>
      <c r="F23" s="128"/>
      <c r="G23" s="128"/>
      <c r="H23" s="129"/>
      <c r="I23" s="128"/>
      <c r="J23" s="67" t="s">
        <v>35</v>
      </c>
      <c r="K23" s="23"/>
    </row>
    <row r="24" spans="1:16" ht="18.75">
      <c r="A24" s="67" t="s">
        <v>36</v>
      </c>
      <c r="B24" s="67"/>
      <c r="C24" s="67"/>
      <c r="D24" s="127"/>
      <c r="E24" s="128"/>
      <c r="F24" s="128"/>
      <c r="G24" s="128"/>
      <c r="H24" s="129"/>
      <c r="I24" s="128"/>
      <c r="J24" s="204" t="s">
        <v>181</v>
      </c>
      <c r="K24" s="204"/>
    </row>
    <row r="25" spans="1:16" ht="18.75">
      <c r="A25" s="67" t="s">
        <v>37</v>
      </c>
      <c r="B25" s="67"/>
      <c r="C25" s="67"/>
      <c r="D25" s="127"/>
      <c r="E25" s="128"/>
      <c r="F25" s="128"/>
      <c r="G25" s="128"/>
      <c r="H25" s="129"/>
      <c r="I25" s="128"/>
      <c r="J25" s="204" t="s">
        <v>38</v>
      </c>
      <c r="K25" s="204"/>
    </row>
    <row r="26" spans="1:16" ht="18.75">
      <c r="A26" s="67" t="s">
        <v>39</v>
      </c>
      <c r="B26" s="23"/>
      <c r="C26" s="23"/>
      <c r="D26" s="127"/>
      <c r="E26" s="128"/>
      <c r="F26" s="128"/>
      <c r="G26" s="128"/>
      <c r="H26" s="129"/>
      <c r="I26" s="128"/>
      <c r="J26" s="118"/>
      <c r="K26" s="38"/>
    </row>
    <row r="27" spans="1:16" ht="18.75">
      <c r="A27" s="23"/>
      <c r="B27" s="23"/>
      <c r="C27" s="23"/>
      <c r="D27" s="127"/>
      <c r="E27" s="128"/>
      <c r="F27" s="128"/>
      <c r="G27" s="128"/>
      <c r="H27" s="129"/>
      <c r="I27" s="128"/>
      <c r="J27" s="118"/>
      <c r="K27" s="23"/>
    </row>
    <row r="28" spans="1:16" ht="18.75">
      <c r="A28" s="67" t="s">
        <v>41</v>
      </c>
      <c r="B28" s="23"/>
      <c r="C28" s="23"/>
      <c r="D28" s="127"/>
      <c r="E28" s="128"/>
      <c r="F28" s="128"/>
      <c r="G28" s="128"/>
      <c r="H28" s="129"/>
      <c r="I28" s="128"/>
      <c r="J28" s="204" t="s">
        <v>182</v>
      </c>
      <c r="K28" s="204"/>
    </row>
    <row r="29" spans="1:16" ht="18.75">
      <c r="A29" s="364"/>
      <c r="B29" s="364"/>
      <c r="C29" s="364"/>
      <c r="D29" s="127"/>
      <c r="E29" s="128"/>
      <c r="F29" s="128"/>
      <c r="G29" s="128"/>
      <c r="H29" s="129"/>
      <c r="I29" s="128"/>
      <c r="J29" s="118"/>
      <c r="K29" s="118"/>
    </row>
    <row r="30" spans="1:16" ht="18.75">
      <c r="A30" s="67" t="s">
        <v>40</v>
      </c>
      <c r="B30" s="67"/>
      <c r="C30" s="118"/>
      <c r="D30" s="127"/>
      <c r="E30" s="128"/>
      <c r="F30" s="128"/>
      <c r="G30" s="128"/>
      <c r="H30" s="129"/>
      <c r="I30" s="128"/>
      <c r="J30" s="67" t="s">
        <v>40</v>
      </c>
      <c r="K30" s="67"/>
    </row>
    <row r="31" spans="1:16" ht="18.75">
      <c r="A31" s="128"/>
      <c r="B31" s="128"/>
      <c r="C31" s="128"/>
      <c r="D31" s="127"/>
      <c r="E31" s="128"/>
      <c r="F31" s="128"/>
      <c r="G31" s="128"/>
      <c r="H31" s="129"/>
      <c r="I31" s="128"/>
      <c r="J31" s="128"/>
      <c r="K31" s="128"/>
      <c r="L31" s="128"/>
    </row>
  </sheetData>
  <autoFilter ref="A18:L20" xr:uid="{00000000-0009-0000-0000-00001F000000}"/>
  <customSheetViews>
    <customSheetView guid="{19774D5F-68EA-4399-BCA1-E2CE392B5002}" showPageBreaks="1" printArea="1" showAutoFilter="1" view="pageBreakPreview" topLeftCell="A3">
      <selection activeCell="B87" sqref="B87"/>
      <colBreaks count="1" manualBreakCount="1">
        <brk id="16" max="152" man="1"/>
      </colBreaks>
      <pageMargins left="0.70866141732283472" right="0.70866141732283472" top="0.74803149606299213" bottom="0.74803149606299213" header="0.31496062992125984" footer="0.31496062992125984"/>
      <pageSetup scale="59" orientation="landscape" r:id="rId1"/>
      <autoFilter ref="B1:P1" xr:uid="{00000000-0000-0000-0000-000000000000}"/>
    </customSheetView>
    <customSheetView guid="{31AE1515-CC7D-4C1F-9174-673DDAC973ED}" showPageBreaks="1" printArea="1" showAutoFilter="1" view="pageBreakPreview" topLeftCell="A66">
      <selection activeCell="B87" sqref="B87"/>
      <colBreaks count="1" manualBreakCount="1">
        <brk id="16" max="152" man="1"/>
      </colBreaks>
      <pageMargins left="0.70866141732283472" right="0.70866141732283472" top="0.74803149606299213" bottom="0.74803149606299213" header="0.31496062992125984" footer="0.31496062992125984"/>
      <pageSetup scale="59" orientation="landscape" r:id="rId2"/>
      <autoFilter ref="B1:P1" xr:uid="{00000000-0000-0000-0000-000000000000}"/>
    </customSheetView>
  </customSheetViews>
  <mergeCells count="6">
    <mergeCell ref="A29:C29"/>
    <mergeCell ref="A4:L4"/>
    <mergeCell ref="A5:L5"/>
    <mergeCell ref="A14:L14"/>
    <mergeCell ref="A8:I8"/>
    <mergeCell ref="A10:I10"/>
  </mergeCells>
  <pageMargins left="0.7" right="0.7" top="0.75" bottom="0.75" header="0.3" footer="0.3"/>
  <pageSetup paperSize="9" scale="81" fitToHeight="0" orientation="landscape" r:id="rId3"/>
  <colBreaks count="1" manualBreakCount="1">
    <brk id="12" max="89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0070C0"/>
  </sheetPr>
  <dimension ref="A1:P35"/>
  <sheetViews>
    <sheetView view="pageBreakPreview" zoomScaleNormal="100" zoomScaleSheetLayoutView="100" workbookViewId="0">
      <selection activeCell="K21" sqref="K21"/>
    </sheetView>
  </sheetViews>
  <sheetFormatPr defaultRowHeight="15"/>
  <cols>
    <col min="1" max="1" width="5.140625" style="6" customWidth="1"/>
    <col min="2" max="2" width="7.7109375" style="6" customWidth="1"/>
    <col min="3" max="3" width="12" style="6" customWidth="1"/>
    <col min="4" max="4" width="7.5703125" style="6" customWidth="1"/>
    <col min="5" max="5" width="35" style="59" customWidth="1"/>
    <col min="6" max="6" width="7.28515625" style="6" customWidth="1"/>
    <col min="7" max="7" width="8.5703125" style="72" customWidth="1"/>
    <col min="8" max="8" width="14.140625" style="6" customWidth="1"/>
    <col min="9" max="9" width="14.140625" style="60" customWidth="1"/>
    <col min="10" max="11" width="14.140625" style="6" customWidth="1"/>
    <col min="12" max="12" width="21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51"/>
      <c r="H1" s="23"/>
      <c r="I1" s="24"/>
      <c r="J1" s="121" t="s">
        <v>68</v>
      </c>
      <c r="K1" s="61"/>
      <c r="L1" s="24"/>
    </row>
    <row r="2" spans="1:12" ht="15.75" customHeight="1">
      <c r="A2" s="20"/>
      <c r="B2" s="26"/>
      <c r="C2" s="26"/>
      <c r="D2" s="26"/>
      <c r="E2" s="26"/>
      <c r="F2" s="26"/>
      <c r="G2" s="28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8"/>
      <c r="H3" s="26"/>
      <c r="I3" s="27"/>
      <c r="J3" s="27"/>
      <c r="K3" s="61"/>
      <c r="L3" s="20"/>
    </row>
    <row r="4" spans="1:12" ht="16.5" customHeight="1">
      <c r="A4" s="365" t="s">
        <v>69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18" t="s">
        <v>177</v>
      </c>
      <c r="B7" s="115"/>
      <c r="C7" s="115"/>
      <c r="D7" s="115"/>
      <c r="E7" s="115"/>
      <c r="F7" s="115"/>
      <c r="G7" s="115"/>
      <c r="H7" s="115"/>
      <c r="I7" s="116"/>
      <c r="J7" s="20"/>
      <c r="K7" s="20"/>
      <c r="L7" s="20"/>
    </row>
    <row r="8" spans="1:12" ht="15.75">
      <c r="A8" s="367" t="s">
        <v>178</v>
      </c>
      <c r="B8" s="367"/>
      <c r="C8" s="367"/>
      <c r="D8" s="367"/>
      <c r="E8" s="367"/>
      <c r="F8" s="367"/>
      <c r="G8" s="367"/>
      <c r="H8" s="367"/>
      <c r="I8" s="367"/>
      <c r="J8" s="20"/>
      <c r="K8" s="20"/>
      <c r="L8" s="20"/>
    </row>
    <row r="9" spans="1:12" ht="15.75">
      <c r="A9" s="18" t="s">
        <v>179</v>
      </c>
      <c r="B9" s="18"/>
      <c r="C9" s="18"/>
      <c r="D9" s="18"/>
      <c r="E9" s="18"/>
      <c r="F9" s="18"/>
      <c r="G9" s="18"/>
      <c r="H9" s="18"/>
      <c r="I9" s="116"/>
      <c r="J9" s="20"/>
      <c r="K9" s="20"/>
      <c r="L9" s="20"/>
    </row>
    <row r="10" spans="1:12" ht="15.75">
      <c r="A10" s="367" t="s">
        <v>180</v>
      </c>
      <c r="B10" s="367"/>
      <c r="C10" s="367"/>
      <c r="D10" s="367"/>
      <c r="E10" s="367"/>
      <c r="F10" s="367"/>
      <c r="G10" s="367"/>
      <c r="H10" s="367"/>
      <c r="I10" s="367"/>
      <c r="J10" s="20"/>
      <c r="K10" s="20"/>
      <c r="L10" s="20"/>
    </row>
    <row r="11" spans="1:12" ht="15.75">
      <c r="A11" s="205"/>
      <c r="B11" s="205"/>
      <c r="C11" s="205"/>
      <c r="D11" s="205"/>
      <c r="E11" s="205"/>
      <c r="F11" s="205"/>
      <c r="G11" s="71"/>
      <c r="H11" s="205"/>
      <c r="I11" s="205"/>
      <c r="J11" s="205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70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70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54"/>
      <c r="H15" s="31"/>
      <c r="I15" s="31"/>
      <c r="J15" s="31"/>
      <c r="K15" s="32"/>
      <c r="L15" s="31"/>
    </row>
    <row r="16" spans="1:12" ht="7.5" customHeight="1">
      <c r="A16" s="62"/>
      <c r="B16" s="62"/>
      <c r="C16" s="62"/>
      <c r="D16" s="62"/>
      <c r="E16" s="206"/>
      <c r="F16" s="62"/>
      <c r="G16" s="70"/>
      <c r="H16" s="8"/>
      <c r="I16" s="65"/>
      <c r="J16" s="66"/>
      <c r="K16" s="66"/>
      <c r="L16" s="62"/>
    </row>
    <row r="17" spans="1:16" ht="71.25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>
      <c r="A18" s="102">
        <v>1</v>
      </c>
      <c r="B18" s="102">
        <v>2</v>
      </c>
      <c r="C18" s="102">
        <v>3</v>
      </c>
      <c r="D18" s="102">
        <v>4</v>
      </c>
      <c r="E18" s="102">
        <v>5</v>
      </c>
      <c r="F18" s="102">
        <v>6</v>
      </c>
      <c r="G18" s="102">
        <v>7</v>
      </c>
      <c r="H18" s="102">
        <v>8</v>
      </c>
      <c r="I18" s="102">
        <v>9</v>
      </c>
      <c r="J18" s="102">
        <v>10</v>
      </c>
      <c r="K18" s="102">
        <v>11</v>
      </c>
      <c r="L18" s="102">
        <v>12</v>
      </c>
    </row>
    <row r="19" spans="1:16" ht="30" customHeight="1">
      <c r="A19" s="1">
        <v>1</v>
      </c>
      <c r="B19" s="281" t="s">
        <v>3623</v>
      </c>
      <c r="C19" s="228">
        <v>10135562</v>
      </c>
      <c r="D19" s="228" t="s">
        <v>853</v>
      </c>
      <c r="E19" s="282" t="s">
        <v>3624</v>
      </c>
      <c r="F19" s="281" t="s">
        <v>57</v>
      </c>
      <c r="G19" s="283">
        <v>1</v>
      </c>
      <c r="H19" s="239">
        <v>104174</v>
      </c>
      <c r="I19" s="237">
        <v>104174</v>
      </c>
      <c r="J19" s="238">
        <f>ROUND(I19*0.2,2)</f>
        <v>20834.8</v>
      </c>
      <c r="K19" s="238">
        <f>ROUND(I19*1.2,2)</f>
        <v>125008.8</v>
      </c>
      <c r="L19" s="227" t="s">
        <v>8</v>
      </c>
      <c r="M19" s="77"/>
      <c r="N19" s="77"/>
      <c r="O19" s="77"/>
      <c r="P19" s="77"/>
    </row>
    <row r="20" spans="1:16" ht="30" customHeight="1">
      <c r="A20" s="1">
        <v>2</v>
      </c>
      <c r="B20" s="281" t="s">
        <v>3625</v>
      </c>
      <c r="C20" s="228">
        <v>10012058</v>
      </c>
      <c r="D20" s="228" t="s">
        <v>853</v>
      </c>
      <c r="E20" s="282" t="s">
        <v>3629</v>
      </c>
      <c r="F20" s="281" t="s">
        <v>57</v>
      </c>
      <c r="G20" s="283">
        <v>1</v>
      </c>
      <c r="H20" s="239">
        <v>275139</v>
      </c>
      <c r="I20" s="237">
        <v>275139</v>
      </c>
      <c r="J20" s="238">
        <f>ROUND(I20*0.2,2)</f>
        <v>55027.8</v>
      </c>
      <c r="K20" s="238">
        <f>ROUND(I20*1.2,2)</f>
        <v>330166.8</v>
      </c>
      <c r="L20" s="227" t="s">
        <v>8</v>
      </c>
    </row>
    <row r="21" spans="1:16" ht="30" customHeight="1">
      <c r="A21" s="1">
        <v>3</v>
      </c>
      <c r="B21" s="281" t="s">
        <v>3626</v>
      </c>
      <c r="C21" s="228">
        <v>10012064</v>
      </c>
      <c r="D21" s="228" t="s">
        <v>853</v>
      </c>
      <c r="E21" s="282" t="s">
        <v>3630</v>
      </c>
      <c r="F21" s="281" t="s">
        <v>57</v>
      </c>
      <c r="G21" s="283">
        <v>1</v>
      </c>
      <c r="H21" s="239">
        <v>261961</v>
      </c>
      <c r="I21" s="237">
        <v>261961</v>
      </c>
      <c r="J21" s="238">
        <f>ROUND(I21*0.2,2)</f>
        <v>52392.2</v>
      </c>
      <c r="K21" s="238">
        <f>ROUND(I21*1.2,2)</f>
        <v>314353.2</v>
      </c>
      <c r="L21" s="227" t="s">
        <v>8</v>
      </c>
      <c r="M21" s="77"/>
      <c r="N21" s="77"/>
      <c r="O21" s="77"/>
      <c r="P21" s="77"/>
    </row>
    <row r="22" spans="1:16" ht="30" customHeight="1">
      <c r="A22" s="1">
        <v>4</v>
      </c>
      <c r="B22" s="281" t="s">
        <v>3627</v>
      </c>
      <c r="C22" s="228">
        <v>10012068</v>
      </c>
      <c r="D22" s="228" t="s">
        <v>853</v>
      </c>
      <c r="E22" s="282" t="s">
        <v>3631</v>
      </c>
      <c r="F22" s="281" t="s">
        <v>57</v>
      </c>
      <c r="G22" s="283">
        <v>1</v>
      </c>
      <c r="H22" s="239">
        <v>225084</v>
      </c>
      <c r="I22" s="237">
        <v>225084</v>
      </c>
      <c r="J22" s="238">
        <f>ROUND(I22*0.2,2)</f>
        <v>45016.800000000003</v>
      </c>
      <c r="K22" s="238">
        <f>ROUND(I22*1.2,2)</f>
        <v>270100.8</v>
      </c>
      <c r="L22" s="227" t="s">
        <v>8</v>
      </c>
      <c r="M22" s="77"/>
      <c r="N22" s="77"/>
      <c r="O22" s="77"/>
      <c r="P22" s="77"/>
    </row>
    <row r="23" spans="1:16" ht="30" customHeight="1">
      <c r="A23" s="1">
        <v>5</v>
      </c>
      <c r="B23" s="281" t="s">
        <v>3628</v>
      </c>
      <c r="C23" s="228">
        <v>10012081</v>
      </c>
      <c r="D23" s="228" t="s">
        <v>853</v>
      </c>
      <c r="E23" s="282" t="s">
        <v>3632</v>
      </c>
      <c r="F23" s="281" t="s">
        <v>57</v>
      </c>
      <c r="G23" s="283">
        <v>1</v>
      </c>
      <c r="H23" s="239">
        <v>225084</v>
      </c>
      <c r="I23" s="237">
        <v>225084</v>
      </c>
      <c r="J23" s="238">
        <f>ROUND(I23*0.2,2)</f>
        <v>45016.800000000003</v>
      </c>
      <c r="K23" s="238">
        <f>ROUND(I23*1.2,2)</f>
        <v>270100.8</v>
      </c>
      <c r="L23" s="227" t="s">
        <v>8</v>
      </c>
    </row>
    <row r="24" spans="1:16" ht="20.25" customHeight="1">
      <c r="A24" s="96"/>
      <c r="B24" s="96"/>
      <c r="C24" s="96"/>
      <c r="D24" s="96"/>
      <c r="E24" s="97"/>
      <c r="F24" s="96"/>
      <c r="G24" s="48"/>
      <c r="H24" s="203"/>
      <c r="I24" s="98">
        <f>SUM(I19:I23)</f>
        <v>1091442</v>
      </c>
      <c r="J24" s="98">
        <f>SUM(J19:J23)</f>
        <v>218288.40000000002</v>
      </c>
      <c r="K24" s="98">
        <f>SUM(K19:K23)</f>
        <v>1309730.4000000001</v>
      </c>
      <c r="L24" s="96"/>
    </row>
    <row r="27" spans="1:16" ht="18.75">
      <c r="A27" s="67" t="s">
        <v>34</v>
      </c>
      <c r="B27" s="220"/>
      <c r="C27" s="220"/>
      <c r="D27" s="127"/>
      <c r="E27" s="128"/>
      <c r="F27" s="128"/>
      <c r="G27" s="128"/>
      <c r="H27" s="129"/>
      <c r="I27" s="128"/>
      <c r="J27" s="67" t="s">
        <v>35</v>
      </c>
      <c r="K27" s="23"/>
    </row>
    <row r="28" spans="1:16" ht="18.75">
      <c r="A28" s="67" t="s">
        <v>36</v>
      </c>
      <c r="B28" s="67"/>
      <c r="C28" s="67"/>
      <c r="D28" s="127"/>
      <c r="E28" s="128"/>
      <c r="F28" s="128"/>
      <c r="G28" s="128"/>
      <c r="H28" s="129"/>
      <c r="I28" s="128"/>
      <c r="J28" s="204" t="s">
        <v>181</v>
      </c>
      <c r="K28" s="204"/>
    </row>
    <row r="29" spans="1:16" ht="18.75">
      <c r="A29" s="67" t="s">
        <v>37</v>
      </c>
      <c r="B29" s="67"/>
      <c r="C29" s="67"/>
      <c r="D29" s="127"/>
      <c r="E29" s="128"/>
      <c r="F29" s="128"/>
      <c r="G29" s="128"/>
      <c r="H29" s="129"/>
      <c r="I29" s="128"/>
      <c r="J29" s="204" t="s">
        <v>38</v>
      </c>
      <c r="K29" s="204"/>
    </row>
    <row r="30" spans="1:16" ht="18.75">
      <c r="A30" s="67" t="s">
        <v>39</v>
      </c>
      <c r="B30" s="23"/>
      <c r="C30" s="23"/>
      <c r="D30" s="127"/>
      <c r="E30" s="128"/>
      <c r="F30" s="128"/>
      <c r="G30" s="128"/>
      <c r="H30" s="129"/>
      <c r="I30" s="128"/>
      <c r="J30" s="118"/>
      <c r="K30" s="38"/>
    </row>
    <row r="31" spans="1:16" ht="18.75">
      <c r="A31" s="23"/>
      <c r="B31" s="23"/>
      <c r="C31" s="23"/>
      <c r="D31" s="127"/>
      <c r="E31" s="128"/>
      <c r="F31" s="128"/>
      <c r="G31" s="128"/>
      <c r="H31" s="129"/>
      <c r="I31" s="128"/>
      <c r="J31" s="118"/>
      <c r="K31" s="23"/>
    </row>
    <row r="32" spans="1:16" ht="18.75">
      <c r="A32" s="67" t="s">
        <v>41</v>
      </c>
      <c r="B32" s="23"/>
      <c r="C32" s="23"/>
      <c r="D32" s="127"/>
      <c r="E32" s="128"/>
      <c r="F32" s="128"/>
      <c r="G32" s="128"/>
      <c r="H32" s="129"/>
      <c r="I32" s="128"/>
      <c r="J32" s="204" t="s">
        <v>182</v>
      </c>
      <c r="K32" s="204"/>
    </row>
    <row r="33" spans="1:12" ht="18.75">
      <c r="A33" s="364"/>
      <c r="B33" s="364"/>
      <c r="C33" s="364"/>
      <c r="D33" s="127"/>
      <c r="E33" s="128"/>
      <c r="F33" s="128"/>
      <c r="G33" s="128"/>
      <c r="H33" s="129"/>
      <c r="I33" s="128"/>
      <c r="J33" s="118"/>
      <c r="K33" s="118"/>
    </row>
    <row r="34" spans="1:12" ht="18.75">
      <c r="A34" s="67" t="s">
        <v>40</v>
      </c>
      <c r="B34" s="67"/>
      <c r="C34" s="118"/>
      <c r="D34" s="127"/>
      <c r="E34" s="128"/>
      <c r="F34" s="128"/>
      <c r="G34" s="128"/>
      <c r="H34" s="129"/>
      <c r="I34" s="128"/>
      <c r="J34" s="67" t="s">
        <v>40</v>
      </c>
      <c r="K34" s="67"/>
    </row>
    <row r="35" spans="1:12" ht="18.75">
      <c r="A35" s="128"/>
      <c r="B35" s="128"/>
      <c r="C35" s="128"/>
      <c r="D35" s="127"/>
      <c r="E35" s="128"/>
      <c r="F35" s="128"/>
      <c r="G35" s="128"/>
      <c r="H35" s="129"/>
      <c r="I35" s="128"/>
      <c r="J35" s="128"/>
      <c r="K35" s="128"/>
      <c r="L35" s="128"/>
    </row>
  </sheetData>
  <autoFilter ref="A18:L18" xr:uid="{00000000-0009-0000-0000-000020000000}"/>
  <customSheetViews>
    <customSheetView guid="{19774D5F-68EA-4399-BCA1-E2CE392B5002}" showPageBreaks="1" printArea="1" view="pageBreakPreview" topLeftCell="A31">
      <selection activeCell="Q42" sqref="A1:Q42"/>
      <rowBreaks count="2" manualBreakCount="2">
        <brk id="37" max="16" man="1"/>
        <brk id="42" max="16" man="1"/>
      </rowBreaks>
      <pageMargins left="0.70866141732283472" right="0.70866141732283472" top="0.74803149606299213" bottom="0.74803149606299213" header="0.31496062992125984" footer="0.31496062992125984"/>
      <pageSetup scale="56" orientation="landscape" r:id="rId1"/>
    </customSheetView>
    <customSheetView guid="{31AE1515-CC7D-4C1F-9174-673DDAC973ED}" showPageBreaks="1" printArea="1" view="pageBreakPreview" topLeftCell="A31">
      <selection activeCell="Q42" sqref="A1:Q42"/>
      <rowBreaks count="2" manualBreakCount="2">
        <brk id="37" max="16" man="1"/>
        <brk id="42" max="16" man="1"/>
      </rowBreaks>
      <pageMargins left="0.70866141732283472" right="0.70866141732283472" top="0.74803149606299213" bottom="0.74803149606299213" header="0.31496062992125984" footer="0.31496062992125984"/>
      <pageSetup scale="56" orientation="landscape" r:id="rId2"/>
    </customSheetView>
  </customSheetViews>
  <mergeCells count="6">
    <mergeCell ref="A33:C33"/>
    <mergeCell ref="A4:L4"/>
    <mergeCell ref="A5:L5"/>
    <mergeCell ref="A14:L14"/>
    <mergeCell ref="A8:I8"/>
    <mergeCell ref="A10:I10"/>
  </mergeCells>
  <pageMargins left="0.70866141732283472" right="0.70866141732283472" top="0.74803149606299213" bottom="0.74803149606299213" header="0.31496062992125984" footer="0.31496062992125984"/>
  <pageSetup scale="56" orientation="landscape"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70C0"/>
    <pageSetUpPr fitToPage="1"/>
  </sheetPr>
  <dimension ref="A1:P40"/>
  <sheetViews>
    <sheetView view="pageBreakPreview" topLeftCell="A13" zoomScaleNormal="100" zoomScaleSheetLayoutView="100" workbookViewId="0">
      <selection activeCell="K22" sqref="K22"/>
    </sheetView>
  </sheetViews>
  <sheetFormatPr defaultRowHeight="15"/>
  <cols>
    <col min="1" max="1" width="5.140625" style="6" customWidth="1"/>
    <col min="2" max="2" width="7.7109375" style="6" customWidth="1"/>
    <col min="3" max="3" width="12.140625" style="6" customWidth="1"/>
    <col min="4" max="4" width="7.5703125" style="6" customWidth="1"/>
    <col min="5" max="5" width="40.85546875" style="59" customWidth="1"/>
    <col min="6" max="6" width="6.85546875" style="6" customWidth="1"/>
    <col min="7" max="7" width="8.85546875" style="6" customWidth="1"/>
    <col min="8" max="8" width="14.42578125" style="6" customWidth="1"/>
    <col min="9" max="9" width="14.42578125" style="60" customWidth="1"/>
    <col min="10" max="11" width="14.42578125" style="6" customWidth="1"/>
    <col min="12" max="12" width="20.1406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70</v>
      </c>
      <c r="K1" s="61"/>
      <c r="L1" s="24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71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18" t="s">
        <v>177</v>
      </c>
      <c r="B7" s="115"/>
      <c r="C7" s="115"/>
      <c r="D7" s="115"/>
      <c r="E7" s="115"/>
      <c r="F7" s="115"/>
      <c r="G7" s="115"/>
      <c r="H7" s="115"/>
      <c r="I7" s="116"/>
      <c r="J7" s="20"/>
      <c r="K7" s="20"/>
      <c r="L7" s="20"/>
    </row>
    <row r="8" spans="1:12" ht="15.75">
      <c r="A8" s="367" t="s">
        <v>178</v>
      </c>
      <c r="B8" s="367"/>
      <c r="C8" s="367"/>
      <c r="D8" s="367"/>
      <c r="E8" s="367"/>
      <c r="F8" s="367"/>
      <c r="G8" s="367"/>
      <c r="H8" s="367"/>
      <c r="I8" s="367"/>
      <c r="J8" s="20"/>
      <c r="K8" s="20"/>
      <c r="L8" s="20"/>
    </row>
    <row r="9" spans="1:12" ht="15.75">
      <c r="A9" s="18" t="s">
        <v>179</v>
      </c>
      <c r="B9" s="18"/>
      <c r="C9" s="18"/>
      <c r="D9" s="18"/>
      <c r="E9" s="18"/>
      <c r="F9" s="18"/>
      <c r="G9" s="18"/>
      <c r="H9" s="18"/>
      <c r="I9" s="116"/>
      <c r="J9" s="20"/>
      <c r="K9" s="20"/>
      <c r="L9" s="20"/>
    </row>
    <row r="10" spans="1:12" ht="15.75">
      <c r="A10" s="367" t="s">
        <v>180</v>
      </c>
      <c r="B10" s="367"/>
      <c r="C10" s="367"/>
      <c r="D10" s="367"/>
      <c r="E10" s="367"/>
      <c r="F10" s="367"/>
      <c r="G10" s="367"/>
      <c r="H10" s="367"/>
      <c r="I10" s="367"/>
      <c r="J10" s="20"/>
      <c r="K10" s="20"/>
      <c r="L10" s="20"/>
    </row>
    <row r="11" spans="1:12" ht="15.75">
      <c r="A11" s="205"/>
      <c r="B11" s="205"/>
      <c r="C11" s="205"/>
      <c r="D11" s="205"/>
      <c r="E11" s="205"/>
      <c r="F11" s="205"/>
      <c r="G11" s="205"/>
      <c r="H11" s="205"/>
      <c r="I11" s="205"/>
      <c r="J11" s="205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7.5" customHeight="1">
      <c r="A16" s="62"/>
      <c r="B16" s="62"/>
      <c r="C16" s="62"/>
      <c r="D16" s="62"/>
      <c r="E16" s="206"/>
      <c r="F16" s="62"/>
      <c r="G16" s="62"/>
      <c r="H16" s="8"/>
      <c r="I16" s="65"/>
      <c r="J16" s="66"/>
      <c r="K16" s="66"/>
      <c r="L16" s="62"/>
    </row>
    <row r="17" spans="1:16" ht="71.25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81" t="s">
        <v>3634</v>
      </c>
      <c r="C19" s="228">
        <v>10026435</v>
      </c>
      <c r="D19" s="228" t="s">
        <v>853</v>
      </c>
      <c r="E19" s="282" t="s">
        <v>3635</v>
      </c>
      <c r="F19" s="281" t="s">
        <v>57</v>
      </c>
      <c r="G19" s="283">
        <v>5</v>
      </c>
      <c r="H19" s="239">
        <v>98232</v>
      </c>
      <c r="I19" s="237">
        <v>491160</v>
      </c>
      <c r="J19" s="238">
        <f>ROUND(I19*0.2,2)</f>
        <v>98232</v>
      </c>
      <c r="K19" s="238">
        <f t="shared" ref="K19:K28" si="0">ROUND(I19*1.2,2)</f>
        <v>589392</v>
      </c>
      <c r="L19" s="227" t="s">
        <v>8</v>
      </c>
      <c r="M19" s="77"/>
      <c r="N19" s="77"/>
      <c r="O19" s="77"/>
      <c r="P19" s="77"/>
    </row>
    <row r="20" spans="1:16" ht="30" customHeight="1">
      <c r="A20" s="1">
        <v>2</v>
      </c>
      <c r="B20" s="281" t="s">
        <v>3636</v>
      </c>
      <c r="C20" s="228">
        <v>10026869</v>
      </c>
      <c r="D20" s="228" t="s">
        <v>853</v>
      </c>
      <c r="E20" s="282" t="s">
        <v>3637</v>
      </c>
      <c r="F20" s="281" t="s">
        <v>57</v>
      </c>
      <c r="G20" s="283">
        <v>2</v>
      </c>
      <c r="H20" s="239">
        <v>38557</v>
      </c>
      <c r="I20" s="237">
        <v>77114</v>
      </c>
      <c r="J20" s="238">
        <f t="shared" ref="J20:J28" si="1">ROUND(I20*0.2,2)</f>
        <v>15422.8</v>
      </c>
      <c r="K20" s="238">
        <f t="shared" si="0"/>
        <v>92536.8</v>
      </c>
      <c r="L20" s="227" t="s">
        <v>8</v>
      </c>
    </row>
    <row r="21" spans="1:16" ht="30" customHeight="1">
      <c r="A21" s="1">
        <v>3</v>
      </c>
      <c r="B21" s="281" t="s">
        <v>3638</v>
      </c>
      <c r="C21" s="228">
        <v>10014290</v>
      </c>
      <c r="D21" s="228" t="s">
        <v>853</v>
      </c>
      <c r="E21" s="282" t="s">
        <v>3639</v>
      </c>
      <c r="F21" s="281" t="s">
        <v>57</v>
      </c>
      <c r="G21" s="283">
        <v>2</v>
      </c>
      <c r="H21" s="239">
        <v>42808</v>
      </c>
      <c r="I21" s="237">
        <v>85616</v>
      </c>
      <c r="J21" s="238">
        <f t="shared" si="1"/>
        <v>17123.2</v>
      </c>
      <c r="K21" s="238">
        <f t="shared" si="0"/>
        <v>102739.2</v>
      </c>
      <c r="L21" s="227" t="s">
        <v>8</v>
      </c>
      <c r="M21" s="77"/>
      <c r="N21" s="77"/>
      <c r="O21" s="77"/>
      <c r="P21" s="77"/>
    </row>
    <row r="22" spans="1:16" ht="30" customHeight="1">
      <c r="A22" s="1">
        <v>4</v>
      </c>
      <c r="B22" s="281" t="s">
        <v>3640</v>
      </c>
      <c r="C22" s="228">
        <v>10026344</v>
      </c>
      <c r="D22" s="228" t="s">
        <v>853</v>
      </c>
      <c r="E22" s="282" t="s">
        <v>3645</v>
      </c>
      <c r="F22" s="281" t="s">
        <v>57</v>
      </c>
      <c r="G22" s="283">
        <v>2</v>
      </c>
      <c r="H22" s="239">
        <v>263231</v>
      </c>
      <c r="I22" s="237">
        <v>526462</v>
      </c>
      <c r="J22" s="238">
        <f t="shared" si="1"/>
        <v>105292.4</v>
      </c>
      <c r="K22" s="238">
        <f t="shared" si="0"/>
        <v>631754.4</v>
      </c>
      <c r="L22" s="227" t="s">
        <v>8</v>
      </c>
      <c r="M22" s="77"/>
      <c r="N22" s="77"/>
      <c r="O22" s="77"/>
      <c r="P22" s="77"/>
    </row>
    <row r="23" spans="1:16" ht="30" customHeight="1">
      <c r="A23" s="1">
        <v>5</v>
      </c>
      <c r="B23" s="281" t="s">
        <v>3641</v>
      </c>
      <c r="C23" s="228">
        <v>10026399</v>
      </c>
      <c r="D23" s="228" t="s">
        <v>853</v>
      </c>
      <c r="E23" s="282" t="s">
        <v>3646</v>
      </c>
      <c r="F23" s="281" t="s">
        <v>57</v>
      </c>
      <c r="G23" s="283">
        <v>1</v>
      </c>
      <c r="H23" s="239">
        <v>65067</v>
      </c>
      <c r="I23" s="237">
        <v>65067</v>
      </c>
      <c r="J23" s="238">
        <f t="shared" si="1"/>
        <v>13013.4</v>
      </c>
      <c r="K23" s="238">
        <f t="shared" si="0"/>
        <v>78080.399999999994</v>
      </c>
      <c r="L23" s="227" t="s">
        <v>8</v>
      </c>
    </row>
    <row r="24" spans="1:16" ht="30" customHeight="1">
      <c r="A24" s="1">
        <v>6</v>
      </c>
      <c r="B24" s="281" t="s">
        <v>3642</v>
      </c>
      <c r="C24" s="228">
        <v>10026404</v>
      </c>
      <c r="D24" s="228" t="s">
        <v>853</v>
      </c>
      <c r="E24" s="282" t="s">
        <v>3647</v>
      </c>
      <c r="F24" s="281" t="s">
        <v>57</v>
      </c>
      <c r="G24" s="283">
        <v>1</v>
      </c>
      <c r="H24" s="239">
        <v>88849</v>
      </c>
      <c r="I24" s="237">
        <v>88849</v>
      </c>
      <c r="J24" s="238">
        <f>ROUND(I24*0.2,2)</f>
        <v>17769.8</v>
      </c>
      <c r="K24" s="238">
        <f t="shared" si="0"/>
        <v>106618.8</v>
      </c>
      <c r="L24" s="227" t="s">
        <v>8</v>
      </c>
      <c r="M24" s="77"/>
      <c r="N24" s="77"/>
      <c r="O24" s="77"/>
      <c r="P24" s="77"/>
    </row>
    <row r="25" spans="1:16" ht="30" customHeight="1">
      <c r="A25" s="1">
        <v>7</v>
      </c>
      <c r="B25" s="281" t="s">
        <v>3643</v>
      </c>
      <c r="C25" s="228">
        <v>10026429</v>
      </c>
      <c r="D25" s="228" t="s">
        <v>853</v>
      </c>
      <c r="E25" s="282" t="s">
        <v>3648</v>
      </c>
      <c r="F25" s="281" t="s">
        <v>57</v>
      </c>
      <c r="G25" s="283">
        <v>1</v>
      </c>
      <c r="H25" s="239">
        <v>73340</v>
      </c>
      <c r="I25" s="237">
        <v>73340</v>
      </c>
      <c r="J25" s="238">
        <f t="shared" si="1"/>
        <v>14668</v>
      </c>
      <c r="K25" s="238">
        <f t="shared" si="0"/>
        <v>88008</v>
      </c>
      <c r="L25" s="227" t="s">
        <v>8</v>
      </c>
    </row>
    <row r="26" spans="1:16" ht="30" customHeight="1">
      <c r="A26" s="1">
        <v>8</v>
      </c>
      <c r="B26" s="281" t="s">
        <v>3644</v>
      </c>
      <c r="C26" s="228">
        <v>10026448</v>
      </c>
      <c r="D26" s="228" t="s">
        <v>853</v>
      </c>
      <c r="E26" s="282" t="s">
        <v>3649</v>
      </c>
      <c r="F26" s="281" t="s">
        <v>57</v>
      </c>
      <c r="G26" s="283">
        <v>1</v>
      </c>
      <c r="H26" s="239">
        <v>95843</v>
      </c>
      <c r="I26" s="237">
        <v>95843</v>
      </c>
      <c r="J26" s="238">
        <f t="shared" si="1"/>
        <v>19168.599999999999</v>
      </c>
      <c r="K26" s="238">
        <f t="shared" si="0"/>
        <v>115011.6</v>
      </c>
      <c r="L26" s="227" t="s">
        <v>8</v>
      </c>
      <c r="M26" s="77"/>
      <c r="N26" s="77"/>
      <c r="O26" s="77"/>
      <c r="P26" s="77"/>
    </row>
    <row r="27" spans="1:16" ht="30" customHeight="1">
      <c r="A27" s="1">
        <v>9</v>
      </c>
      <c r="B27" s="281" t="s">
        <v>3650</v>
      </c>
      <c r="C27" s="228">
        <v>20005442</v>
      </c>
      <c r="D27" s="228" t="s">
        <v>853</v>
      </c>
      <c r="E27" s="282" t="s">
        <v>3651</v>
      </c>
      <c r="F27" s="281" t="s">
        <v>57</v>
      </c>
      <c r="G27" s="283">
        <v>1</v>
      </c>
      <c r="H27" s="239">
        <v>283953</v>
      </c>
      <c r="I27" s="237">
        <v>283953</v>
      </c>
      <c r="J27" s="238">
        <f t="shared" si="1"/>
        <v>56790.6</v>
      </c>
      <c r="K27" s="238">
        <f t="shared" si="0"/>
        <v>340743.6</v>
      </c>
      <c r="L27" s="227" t="s">
        <v>8</v>
      </c>
      <c r="M27" s="77"/>
      <c r="N27" s="77"/>
      <c r="O27" s="77"/>
      <c r="P27" s="77"/>
    </row>
    <row r="28" spans="1:16" ht="30" customHeight="1">
      <c r="A28" s="1">
        <v>10</v>
      </c>
      <c r="B28" s="281" t="s">
        <v>3652</v>
      </c>
      <c r="C28" s="228">
        <v>10026423</v>
      </c>
      <c r="D28" s="228" t="s">
        <v>854</v>
      </c>
      <c r="E28" s="282" t="s">
        <v>3653</v>
      </c>
      <c r="F28" s="281" t="s">
        <v>57</v>
      </c>
      <c r="G28" s="283">
        <v>1</v>
      </c>
      <c r="H28" s="239">
        <v>75589</v>
      </c>
      <c r="I28" s="237">
        <v>75589</v>
      </c>
      <c r="J28" s="238">
        <f t="shared" si="1"/>
        <v>15117.8</v>
      </c>
      <c r="K28" s="238">
        <f t="shared" si="0"/>
        <v>90706.8</v>
      </c>
      <c r="L28" s="227" t="s">
        <v>8</v>
      </c>
    </row>
    <row r="29" spans="1:16" ht="15.75">
      <c r="A29" s="96"/>
      <c r="B29" s="96"/>
      <c r="C29" s="96"/>
      <c r="D29" s="96"/>
      <c r="E29" s="97"/>
      <c r="F29" s="96"/>
      <c r="G29" s="96"/>
      <c r="H29" s="96"/>
      <c r="I29" s="98">
        <f>SUM(I19:I28)</f>
        <v>1862993</v>
      </c>
      <c r="J29" s="98">
        <f>SUM(J19:J28)</f>
        <v>372598.59999999992</v>
      </c>
      <c r="K29" s="98">
        <f>SUM(K19:K28)</f>
        <v>2235591.5999999996</v>
      </c>
      <c r="L29" s="96"/>
    </row>
    <row r="32" spans="1:16" ht="18.75">
      <c r="A32" s="67" t="s">
        <v>34</v>
      </c>
      <c r="B32" s="220"/>
      <c r="C32" s="220"/>
      <c r="D32" s="127"/>
      <c r="E32" s="128"/>
      <c r="F32" s="128"/>
      <c r="G32" s="128"/>
      <c r="H32" s="129"/>
      <c r="I32" s="128"/>
      <c r="J32" s="67" t="s">
        <v>35</v>
      </c>
      <c r="K32" s="23"/>
    </row>
    <row r="33" spans="1:12" ht="18.75">
      <c r="A33" s="67" t="s">
        <v>36</v>
      </c>
      <c r="B33" s="67"/>
      <c r="C33" s="67"/>
      <c r="D33" s="127"/>
      <c r="E33" s="128"/>
      <c r="F33" s="128"/>
      <c r="G33" s="128"/>
      <c r="H33" s="129"/>
      <c r="I33" s="128"/>
      <c r="J33" s="204" t="s">
        <v>181</v>
      </c>
      <c r="K33" s="204"/>
    </row>
    <row r="34" spans="1:12" ht="18.75">
      <c r="A34" s="67" t="s">
        <v>37</v>
      </c>
      <c r="B34" s="67"/>
      <c r="C34" s="67"/>
      <c r="D34" s="127"/>
      <c r="E34" s="128"/>
      <c r="F34" s="128"/>
      <c r="G34" s="128"/>
      <c r="H34" s="129"/>
      <c r="I34" s="128"/>
      <c r="J34" s="204" t="s">
        <v>38</v>
      </c>
      <c r="K34" s="204"/>
    </row>
    <row r="35" spans="1:12" ht="18.75">
      <c r="A35" s="67" t="s">
        <v>39</v>
      </c>
      <c r="B35" s="23"/>
      <c r="C35" s="23"/>
      <c r="D35" s="127"/>
      <c r="E35" s="128"/>
      <c r="F35" s="128"/>
      <c r="G35" s="128"/>
      <c r="H35" s="129"/>
      <c r="I35" s="128"/>
      <c r="J35" s="118"/>
      <c r="K35" s="38"/>
    </row>
    <row r="36" spans="1:12" ht="18.75">
      <c r="A36" s="23"/>
      <c r="B36" s="23"/>
      <c r="C36" s="23"/>
      <c r="D36" s="127"/>
      <c r="E36" s="128"/>
      <c r="F36" s="128"/>
      <c r="G36" s="128"/>
      <c r="H36" s="129"/>
      <c r="I36" s="128"/>
      <c r="J36" s="118"/>
      <c r="K36" s="23"/>
    </row>
    <row r="37" spans="1:12" ht="18.75">
      <c r="A37" s="67" t="s">
        <v>41</v>
      </c>
      <c r="B37" s="23"/>
      <c r="C37" s="23"/>
      <c r="D37" s="127"/>
      <c r="E37" s="128"/>
      <c r="F37" s="128"/>
      <c r="G37" s="128"/>
      <c r="H37" s="129"/>
      <c r="I37" s="128"/>
      <c r="J37" s="204" t="s">
        <v>182</v>
      </c>
      <c r="K37" s="204"/>
    </row>
    <row r="38" spans="1:12" ht="18.75">
      <c r="A38" s="364"/>
      <c r="B38" s="364"/>
      <c r="C38" s="364"/>
      <c r="D38" s="127"/>
      <c r="E38" s="128"/>
      <c r="F38" s="128"/>
      <c r="G38" s="128"/>
      <c r="H38" s="129"/>
      <c r="I38" s="128"/>
      <c r="J38" s="118"/>
      <c r="K38" s="118"/>
    </row>
    <row r="39" spans="1:12" ht="18.75">
      <c r="A39" s="67" t="s">
        <v>40</v>
      </c>
      <c r="B39" s="67"/>
      <c r="C39" s="118"/>
      <c r="D39" s="127"/>
      <c r="E39" s="128"/>
      <c r="F39" s="128"/>
      <c r="G39" s="128"/>
      <c r="H39" s="129"/>
      <c r="I39" s="128"/>
      <c r="J39" s="67" t="s">
        <v>40</v>
      </c>
      <c r="K39" s="67"/>
    </row>
    <row r="40" spans="1:12" ht="18.75">
      <c r="A40" s="128"/>
      <c r="B40" s="128"/>
      <c r="C40" s="128"/>
      <c r="D40" s="127"/>
      <c r="E40" s="128"/>
      <c r="F40" s="128"/>
      <c r="G40" s="128"/>
      <c r="H40" s="129"/>
      <c r="I40" s="128"/>
      <c r="J40" s="128"/>
      <c r="K40" s="128"/>
      <c r="L40" s="128"/>
    </row>
  </sheetData>
  <autoFilter ref="A18:L18" xr:uid="{00000000-0009-0000-0000-000021000000}"/>
  <customSheetViews>
    <customSheetView guid="{19774D5F-68EA-4399-BCA1-E2CE392B5002}" showPageBreaks="1" printArea="1" view="pageBreakPreview" topLeftCell="A61">
      <selection activeCell="P69" sqref="A1:P69"/>
      <pageMargins left="0.70866141732283472" right="0.70866141732283472" top="0.74803149606299213" bottom="0.74803149606299213" header="0.31496062992125984" footer="0.31496062992125984"/>
      <pageSetup scale="58" orientation="landscape" r:id="rId1"/>
    </customSheetView>
    <customSheetView guid="{31AE1515-CC7D-4C1F-9174-673DDAC973ED}" showPageBreaks="1" printArea="1" view="pageBreakPreview" topLeftCell="A61">
      <selection activeCell="P69" sqref="A1:P69"/>
      <pageMargins left="0.70866141732283472" right="0.70866141732283472" top="0.74803149606299213" bottom="0.74803149606299213" header="0.31496062992125984" footer="0.31496062992125984"/>
      <pageSetup scale="58" orientation="landscape" r:id="rId2"/>
    </customSheetView>
  </customSheetViews>
  <mergeCells count="6">
    <mergeCell ref="A38:C38"/>
    <mergeCell ref="A4:L4"/>
    <mergeCell ref="A5:L5"/>
    <mergeCell ref="A14:L14"/>
    <mergeCell ref="A8:I8"/>
    <mergeCell ref="A10:I10"/>
  </mergeCells>
  <pageMargins left="0.70866141732283472" right="0.70866141732283472" top="0.74803149606299213" bottom="0.74803149606299213" header="0.31496062992125984" footer="0.31496062992125984"/>
  <pageSetup paperSize="9" scale="78" fitToHeight="0" orientation="landscape"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0070C0"/>
    <pageSetUpPr fitToPage="1"/>
  </sheetPr>
  <dimension ref="A1:P51"/>
  <sheetViews>
    <sheetView view="pageBreakPreview" topLeftCell="A31" zoomScaleNormal="100" zoomScaleSheetLayoutView="100" workbookViewId="0">
      <selection activeCell="A5" sqref="A5:L5"/>
    </sheetView>
  </sheetViews>
  <sheetFormatPr defaultColWidth="14.42578125" defaultRowHeight="15"/>
  <cols>
    <col min="1" max="1" width="5.7109375" style="6" customWidth="1"/>
    <col min="2" max="2" width="10.140625" style="72" customWidth="1"/>
    <col min="3" max="3" width="12.28515625" style="6" customWidth="1"/>
    <col min="4" max="4" width="10" style="6" customWidth="1"/>
    <col min="5" max="5" width="38.28515625" style="59" customWidth="1"/>
    <col min="6" max="6" width="7.140625" style="72" customWidth="1"/>
    <col min="7" max="7" width="9.5703125" style="6" customWidth="1"/>
    <col min="8" max="8" width="15.42578125" style="6" customWidth="1"/>
    <col min="9" max="9" width="15.42578125" style="60" customWidth="1"/>
    <col min="10" max="11" width="15.42578125" style="6" customWidth="1"/>
    <col min="12" max="12" width="20.5703125" style="6" customWidth="1"/>
    <col min="13" max="16384" width="14.42578125" style="6"/>
  </cols>
  <sheetData>
    <row r="1" spans="1:12" ht="15.75" customHeight="1">
      <c r="A1" s="20"/>
      <c r="B1" s="51"/>
      <c r="C1" s="23"/>
      <c r="D1" s="23"/>
      <c r="E1" s="23"/>
      <c r="F1" s="51"/>
      <c r="G1" s="23"/>
      <c r="H1" s="23"/>
      <c r="I1" s="24"/>
      <c r="J1" s="121" t="s">
        <v>72</v>
      </c>
      <c r="K1" s="61"/>
      <c r="L1" s="24"/>
    </row>
    <row r="2" spans="1:12" ht="15.75" customHeight="1">
      <c r="A2" s="20"/>
      <c r="B2" s="28"/>
      <c r="C2" s="26"/>
      <c r="D2" s="26"/>
      <c r="E2" s="26"/>
      <c r="F2" s="28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8"/>
      <c r="C3" s="26"/>
      <c r="D3" s="26"/>
      <c r="E3" s="26"/>
      <c r="F3" s="28"/>
      <c r="G3" s="26"/>
      <c r="H3" s="26"/>
      <c r="I3" s="27"/>
      <c r="J3" s="27"/>
      <c r="K3" s="61"/>
      <c r="L3" s="20"/>
    </row>
    <row r="4" spans="1:12" ht="16.5" customHeight="1">
      <c r="A4" s="365" t="s">
        <v>73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9.149999999999999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18" t="s">
        <v>177</v>
      </c>
      <c r="B7" s="115"/>
      <c r="C7" s="115"/>
      <c r="D7" s="115"/>
      <c r="E7" s="115"/>
      <c r="F7" s="115"/>
      <c r="G7" s="115"/>
      <c r="H7" s="115"/>
      <c r="I7" s="116"/>
      <c r="J7" s="20"/>
      <c r="K7" s="20"/>
      <c r="L7" s="20"/>
    </row>
    <row r="8" spans="1:12" ht="15.75">
      <c r="A8" s="367" t="s">
        <v>178</v>
      </c>
      <c r="B8" s="367"/>
      <c r="C8" s="367"/>
      <c r="D8" s="367"/>
      <c r="E8" s="367"/>
      <c r="F8" s="367"/>
      <c r="G8" s="367"/>
      <c r="H8" s="367"/>
      <c r="I8" s="367"/>
      <c r="J8" s="20"/>
      <c r="K8" s="20"/>
      <c r="L8" s="20"/>
    </row>
    <row r="9" spans="1:12" ht="15.75">
      <c r="A9" s="18" t="s">
        <v>179</v>
      </c>
      <c r="B9" s="18"/>
      <c r="C9" s="18"/>
      <c r="D9" s="18"/>
      <c r="E9" s="18"/>
      <c r="F9" s="18"/>
      <c r="G9" s="18"/>
      <c r="H9" s="18"/>
      <c r="I9" s="116"/>
      <c r="J9" s="20"/>
      <c r="K9" s="20"/>
      <c r="L9" s="20"/>
    </row>
    <row r="10" spans="1:12" ht="15.75">
      <c r="A10" s="367" t="s">
        <v>180</v>
      </c>
      <c r="B10" s="367"/>
      <c r="C10" s="367"/>
      <c r="D10" s="367"/>
      <c r="E10" s="367"/>
      <c r="F10" s="367"/>
      <c r="G10" s="367"/>
      <c r="H10" s="367"/>
      <c r="I10" s="367"/>
      <c r="J10" s="20"/>
      <c r="K10" s="20"/>
      <c r="L10" s="20"/>
    </row>
    <row r="11" spans="1:12" ht="15.75">
      <c r="A11" s="205"/>
      <c r="B11" s="71"/>
      <c r="C11" s="205"/>
      <c r="D11" s="205"/>
      <c r="E11" s="205"/>
      <c r="F11" s="71"/>
      <c r="G11" s="205"/>
      <c r="H11" s="205"/>
      <c r="I11" s="205"/>
      <c r="J11" s="205"/>
      <c r="K11" s="29"/>
      <c r="L11" s="20"/>
    </row>
    <row r="12" spans="1:12" ht="15.75">
      <c r="A12" s="62" t="s">
        <v>30</v>
      </c>
      <c r="B12" s="70"/>
      <c r="C12" s="206"/>
      <c r="D12" s="206"/>
      <c r="E12" s="206"/>
      <c r="F12" s="70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70"/>
      <c r="C13" s="206"/>
      <c r="D13" s="206"/>
      <c r="E13" s="206"/>
      <c r="F13" s="70"/>
      <c r="G13" s="206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54"/>
      <c r="C15" s="31"/>
      <c r="D15" s="31"/>
      <c r="E15" s="31"/>
      <c r="F15" s="54"/>
      <c r="G15" s="31"/>
      <c r="H15" s="31"/>
      <c r="I15" s="31"/>
      <c r="J15" s="31"/>
      <c r="K15" s="32"/>
      <c r="L15" s="31"/>
    </row>
    <row r="16" spans="1:12" ht="6.75" customHeight="1">
      <c r="A16" s="31"/>
      <c r="B16" s="54"/>
      <c r="C16" s="31"/>
      <c r="D16" s="31"/>
      <c r="E16" s="31"/>
      <c r="F16" s="54"/>
      <c r="G16" s="31"/>
      <c r="H16" s="31"/>
      <c r="I16" s="31"/>
      <c r="J16" s="31"/>
      <c r="K16" s="32"/>
      <c r="L16" s="31"/>
    </row>
    <row r="17" spans="1:16" ht="7.5" customHeight="1">
      <c r="A17" s="62"/>
      <c r="B17" s="70"/>
      <c r="C17" s="62"/>
      <c r="D17" s="62"/>
      <c r="E17" s="206"/>
      <c r="F17" s="70"/>
      <c r="G17" s="62"/>
      <c r="H17" s="8"/>
      <c r="I17" s="65"/>
      <c r="J17" s="66"/>
      <c r="K17" s="66"/>
      <c r="L17" s="62"/>
    </row>
    <row r="18" spans="1:16" ht="63">
      <c r="A18" s="10" t="s">
        <v>0</v>
      </c>
      <c r="B18" s="14" t="s">
        <v>9</v>
      </c>
      <c r="C18" s="14" t="s">
        <v>10</v>
      </c>
      <c r="D18" s="14" t="s">
        <v>11</v>
      </c>
      <c r="E18" s="14" t="s">
        <v>1</v>
      </c>
      <c r="F18" s="14" t="s">
        <v>12</v>
      </c>
      <c r="G18" s="14" t="s">
        <v>2</v>
      </c>
      <c r="H18" s="2" t="s">
        <v>7</v>
      </c>
      <c r="I18" s="2" t="s">
        <v>186</v>
      </c>
      <c r="J18" s="2" t="s">
        <v>696</v>
      </c>
      <c r="K18" s="2" t="s">
        <v>185</v>
      </c>
      <c r="L18" s="10" t="s">
        <v>3</v>
      </c>
    </row>
    <row r="19" spans="1:16" ht="15.75">
      <c r="A19" s="10">
        <v>1</v>
      </c>
      <c r="B19" s="10">
        <v>2</v>
      </c>
      <c r="C19" s="10">
        <v>3</v>
      </c>
      <c r="D19" s="10">
        <v>4</v>
      </c>
      <c r="E19" s="10">
        <v>5</v>
      </c>
      <c r="F19" s="10">
        <v>6</v>
      </c>
      <c r="G19" s="10">
        <v>7</v>
      </c>
      <c r="H19" s="10">
        <v>8</v>
      </c>
      <c r="I19" s="10">
        <v>9</v>
      </c>
      <c r="J19" s="10">
        <v>10</v>
      </c>
      <c r="K19" s="10">
        <v>11</v>
      </c>
      <c r="L19" s="10">
        <v>12</v>
      </c>
    </row>
    <row r="20" spans="1:16" ht="30" customHeight="1">
      <c r="A20" s="1">
        <v>1</v>
      </c>
      <c r="B20" s="221" t="s">
        <v>3654</v>
      </c>
      <c r="C20" s="221">
        <v>10006681</v>
      </c>
      <c r="D20" s="222" t="s">
        <v>854</v>
      </c>
      <c r="E20" s="223" t="s">
        <v>3698</v>
      </c>
      <c r="F20" s="221" t="s">
        <v>57</v>
      </c>
      <c r="G20" s="271">
        <v>5</v>
      </c>
      <c r="H20" s="239">
        <v>80378</v>
      </c>
      <c r="I20" s="238">
        <v>401890</v>
      </c>
      <c r="J20" s="238">
        <f t="shared" ref="J20:J39" si="0">ROUND(I20*0.2,2)</f>
        <v>80378</v>
      </c>
      <c r="K20" s="238">
        <f t="shared" ref="K20:K39" si="1">ROUND(I20*1.2,2)</f>
        <v>482268</v>
      </c>
      <c r="L20" s="227" t="s">
        <v>8</v>
      </c>
      <c r="M20" s="77"/>
      <c r="N20" s="77"/>
      <c r="O20" s="77"/>
      <c r="P20" s="77"/>
    </row>
    <row r="21" spans="1:16" ht="30" customHeight="1">
      <c r="A21" s="1">
        <v>2</v>
      </c>
      <c r="B21" s="228" t="s">
        <v>3655</v>
      </c>
      <c r="C21" s="228">
        <v>10006686</v>
      </c>
      <c r="D21" s="228" t="s">
        <v>854</v>
      </c>
      <c r="E21" s="229" t="s">
        <v>3699</v>
      </c>
      <c r="F21" s="228" t="s">
        <v>57</v>
      </c>
      <c r="G21" s="272">
        <v>41</v>
      </c>
      <c r="H21" s="239">
        <v>301</v>
      </c>
      <c r="I21" s="238">
        <v>12341</v>
      </c>
      <c r="J21" s="238">
        <f t="shared" si="0"/>
        <v>2468.1999999999998</v>
      </c>
      <c r="K21" s="238">
        <f t="shared" si="1"/>
        <v>14809.2</v>
      </c>
      <c r="L21" s="227" t="s">
        <v>8</v>
      </c>
    </row>
    <row r="22" spans="1:16" ht="30" customHeight="1">
      <c r="A22" s="1">
        <v>3</v>
      </c>
      <c r="B22" s="228" t="s">
        <v>3656</v>
      </c>
      <c r="C22" s="228">
        <v>10006716</v>
      </c>
      <c r="D22" s="228" t="s">
        <v>854</v>
      </c>
      <c r="E22" s="229" t="s">
        <v>3700</v>
      </c>
      <c r="F22" s="228" t="s">
        <v>57</v>
      </c>
      <c r="G22" s="272">
        <v>18</v>
      </c>
      <c r="H22" s="239">
        <v>105979</v>
      </c>
      <c r="I22" s="238">
        <v>1907622</v>
      </c>
      <c r="J22" s="238">
        <f t="shared" si="0"/>
        <v>381524.4</v>
      </c>
      <c r="K22" s="238">
        <f t="shared" si="1"/>
        <v>2289146.4</v>
      </c>
      <c r="L22" s="227" t="s">
        <v>8</v>
      </c>
      <c r="M22" s="77"/>
      <c r="N22" s="77"/>
      <c r="O22" s="77"/>
      <c r="P22" s="77"/>
    </row>
    <row r="23" spans="1:16" ht="30" customHeight="1">
      <c r="A23" s="1">
        <v>4</v>
      </c>
      <c r="B23" s="228" t="s">
        <v>3657</v>
      </c>
      <c r="C23" s="228">
        <v>10006738</v>
      </c>
      <c r="D23" s="228" t="s">
        <v>854</v>
      </c>
      <c r="E23" s="229" t="s">
        <v>3701</v>
      </c>
      <c r="F23" s="228" t="s">
        <v>57</v>
      </c>
      <c r="G23" s="272">
        <v>99</v>
      </c>
      <c r="H23" s="239">
        <v>155</v>
      </c>
      <c r="I23" s="238">
        <v>15345</v>
      </c>
      <c r="J23" s="238">
        <f t="shared" si="0"/>
        <v>3069</v>
      </c>
      <c r="K23" s="238">
        <f t="shared" si="1"/>
        <v>18414</v>
      </c>
      <c r="L23" s="227" t="s">
        <v>8</v>
      </c>
    </row>
    <row r="24" spans="1:16" ht="30" customHeight="1">
      <c r="A24" s="1">
        <v>5</v>
      </c>
      <c r="B24" s="228" t="s">
        <v>3658</v>
      </c>
      <c r="C24" s="228">
        <v>10006750</v>
      </c>
      <c r="D24" s="228" t="s">
        <v>854</v>
      </c>
      <c r="E24" s="229" t="s">
        <v>3702</v>
      </c>
      <c r="F24" s="228" t="s">
        <v>57</v>
      </c>
      <c r="G24" s="272">
        <v>1040</v>
      </c>
      <c r="H24" s="239">
        <v>685</v>
      </c>
      <c r="I24" s="238">
        <v>712400</v>
      </c>
      <c r="J24" s="238">
        <f t="shared" si="0"/>
        <v>142480</v>
      </c>
      <c r="K24" s="238">
        <f t="shared" si="1"/>
        <v>854880</v>
      </c>
      <c r="L24" s="227" t="s">
        <v>8</v>
      </c>
      <c r="M24" s="77"/>
      <c r="N24" s="77"/>
      <c r="O24" s="77"/>
      <c r="P24" s="77"/>
    </row>
    <row r="25" spans="1:16" ht="30" customHeight="1">
      <c r="A25" s="1">
        <v>6</v>
      </c>
      <c r="B25" s="228" t="s">
        <v>3659</v>
      </c>
      <c r="C25" s="228">
        <v>10006759</v>
      </c>
      <c r="D25" s="228" t="s">
        <v>854</v>
      </c>
      <c r="E25" s="229" t="s">
        <v>3703</v>
      </c>
      <c r="F25" s="228" t="s">
        <v>57</v>
      </c>
      <c r="G25" s="272">
        <v>56</v>
      </c>
      <c r="H25" s="239">
        <v>24134</v>
      </c>
      <c r="I25" s="238">
        <v>1351504</v>
      </c>
      <c r="J25" s="238">
        <f t="shared" si="0"/>
        <v>270300.79999999999</v>
      </c>
      <c r="K25" s="238">
        <f t="shared" si="1"/>
        <v>1621804.8</v>
      </c>
      <c r="L25" s="227" t="s">
        <v>8</v>
      </c>
    </row>
    <row r="26" spans="1:16" ht="30" customHeight="1">
      <c r="A26" s="1">
        <v>7</v>
      </c>
      <c r="B26" s="228" t="s">
        <v>3660</v>
      </c>
      <c r="C26" s="228">
        <v>10006767</v>
      </c>
      <c r="D26" s="228" t="s">
        <v>854</v>
      </c>
      <c r="E26" s="229" t="s">
        <v>3704</v>
      </c>
      <c r="F26" s="228" t="s">
        <v>57</v>
      </c>
      <c r="G26" s="272">
        <v>50</v>
      </c>
      <c r="H26" s="239">
        <v>28100</v>
      </c>
      <c r="I26" s="238">
        <v>1405000</v>
      </c>
      <c r="J26" s="238">
        <f t="shared" si="0"/>
        <v>281000</v>
      </c>
      <c r="K26" s="238">
        <f t="shared" si="1"/>
        <v>1686000</v>
      </c>
      <c r="L26" s="227" t="s">
        <v>8</v>
      </c>
      <c r="M26" s="77"/>
      <c r="N26" s="77"/>
      <c r="O26" s="77"/>
      <c r="P26" s="77"/>
    </row>
    <row r="27" spans="1:16" ht="30" customHeight="1">
      <c r="A27" s="1">
        <v>8</v>
      </c>
      <c r="B27" s="228" t="s">
        <v>3661</v>
      </c>
      <c r="C27" s="228">
        <v>10006767</v>
      </c>
      <c r="D27" s="228" t="s">
        <v>854</v>
      </c>
      <c r="E27" s="229" t="s">
        <v>3704</v>
      </c>
      <c r="F27" s="228" t="s">
        <v>57</v>
      </c>
      <c r="G27" s="272">
        <v>16</v>
      </c>
      <c r="H27" s="239">
        <v>28100</v>
      </c>
      <c r="I27" s="238">
        <v>449600</v>
      </c>
      <c r="J27" s="238">
        <f t="shared" si="0"/>
        <v>89920</v>
      </c>
      <c r="K27" s="238">
        <f t="shared" si="1"/>
        <v>539520</v>
      </c>
      <c r="L27" s="227" t="s">
        <v>8</v>
      </c>
    </row>
    <row r="28" spans="1:16" ht="30" customHeight="1">
      <c r="A28" s="1">
        <v>9</v>
      </c>
      <c r="B28" s="228" t="s">
        <v>3662</v>
      </c>
      <c r="C28" s="228">
        <v>10006776</v>
      </c>
      <c r="D28" s="228" t="s">
        <v>854</v>
      </c>
      <c r="E28" s="229" t="s">
        <v>3705</v>
      </c>
      <c r="F28" s="228" t="s">
        <v>57</v>
      </c>
      <c r="G28" s="272">
        <v>1829</v>
      </c>
      <c r="H28" s="239">
        <v>851</v>
      </c>
      <c r="I28" s="238">
        <v>1556479</v>
      </c>
      <c r="J28" s="238">
        <f t="shared" si="0"/>
        <v>311295.8</v>
      </c>
      <c r="K28" s="238">
        <f t="shared" si="1"/>
        <v>1867774.8</v>
      </c>
      <c r="L28" s="227" t="s">
        <v>8</v>
      </c>
    </row>
    <row r="29" spans="1:16" ht="30" customHeight="1">
      <c r="A29" s="1">
        <v>10</v>
      </c>
      <c r="B29" s="228" t="s">
        <v>3663</v>
      </c>
      <c r="C29" s="228">
        <v>10006784</v>
      </c>
      <c r="D29" s="228" t="s">
        <v>854</v>
      </c>
      <c r="E29" s="229" t="s">
        <v>3706</v>
      </c>
      <c r="F29" s="228" t="s">
        <v>57</v>
      </c>
      <c r="G29" s="272">
        <v>6</v>
      </c>
      <c r="H29" s="239">
        <v>70921</v>
      </c>
      <c r="I29" s="238">
        <v>425526</v>
      </c>
      <c r="J29" s="238">
        <f t="shared" si="0"/>
        <v>85105.2</v>
      </c>
      <c r="K29" s="238">
        <f t="shared" si="1"/>
        <v>510631.2</v>
      </c>
      <c r="L29" s="227" t="s">
        <v>8</v>
      </c>
      <c r="M29" s="77"/>
      <c r="N29" s="77"/>
      <c r="O29" s="77"/>
      <c r="P29" s="77"/>
    </row>
    <row r="30" spans="1:16" ht="30" customHeight="1">
      <c r="A30" s="1">
        <v>11</v>
      </c>
      <c r="B30" s="228" t="s">
        <v>3664</v>
      </c>
      <c r="C30" s="228">
        <v>10006784</v>
      </c>
      <c r="D30" s="228" t="s">
        <v>854</v>
      </c>
      <c r="E30" s="229" t="s">
        <v>3706</v>
      </c>
      <c r="F30" s="228" t="s">
        <v>57</v>
      </c>
      <c r="G30" s="272">
        <v>2</v>
      </c>
      <c r="H30" s="239">
        <v>70921</v>
      </c>
      <c r="I30" s="238">
        <v>141842</v>
      </c>
      <c r="J30" s="238">
        <f t="shared" si="0"/>
        <v>28368.400000000001</v>
      </c>
      <c r="K30" s="238">
        <f t="shared" si="1"/>
        <v>170210.4</v>
      </c>
      <c r="L30" s="227" t="s">
        <v>8</v>
      </c>
      <c r="M30" s="77"/>
      <c r="N30" s="77"/>
      <c r="O30" s="77"/>
      <c r="P30" s="77"/>
    </row>
    <row r="31" spans="1:16" ht="30" customHeight="1">
      <c r="A31" s="1">
        <v>12</v>
      </c>
      <c r="B31" s="228" t="s">
        <v>3665</v>
      </c>
      <c r="C31" s="228">
        <v>10006784</v>
      </c>
      <c r="D31" s="228" t="s">
        <v>854</v>
      </c>
      <c r="E31" s="229" t="s">
        <v>3706</v>
      </c>
      <c r="F31" s="228" t="s">
        <v>57</v>
      </c>
      <c r="G31" s="272">
        <v>14</v>
      </c>
      <c r="H31" s="239">
        <v>70921</v>
      </c>
      <c r="I31" s="238">
        <v>992894</v>
      </c>
      <c r="J31" s="238">
        <f t="shared" si="0"/>
        <v>198578.8</v>
      </c>
      <c r="K31" s="238">
        <f t="shared" si="1"/>
        <v>1191472.8</v>
      </c>
      <c r="L31" s="227" t="s">
        <v>8</v>
      </c>
    </row>
    <row r="32" spans="1:16" ht="30" customHeight="1">
      <c r="A32" s="1">
        <v>13</v>
      </c>
      <c r="B32" s="228" t="s">
        <v>3666</v>
      </c>
      <c r="C32" s="228">
        <v>10006784</v>
      </c>
      <c r="D32" s="228" t="s">
        <v>854</v>
      </c>
      <c r="E32" s="229" t="s">
        <v>3706</v>
      </c>
      <c r="F32" s="228" t="s">
        <v>57</v>
      </c>
      <c r="G32" s="272">
        <v>70</v>
      </c>
      <c r="H32" s="239">
        <v>70921</v>
      </c>
      <c r="I32" s="238">
        <v>4964470</v>
      </c>
      <c r="J32" s="238">
        <f t="shared" si="0"/>
        <v>992894</v>
      </c>
      <c r="K32" s="238">
        <f t="shared" si="1"/>
        <v>5957364</v>
      </c>
      <c r="L32" s="227" t="s">
        <v>8</v>
      </c>
    </row>
    <row r="33" spans="1:16" ht="30" customHeight="1">
      <c r="A33" s="1">
        <v>14</v>
      </c>
      <c r="B33" s="228" t="s">
        <v>3667</v>
      </c>
      <c r="C33" s="228">
        <v>10006796</v>
      </c>
      <c r="D33" s="228" t="s">
        <v>854</v>
      </c>
      <c r="E33" s="229" t="s">
        <v>3707</v>
      </c>
      <c r="F33" s="228" t="s">
        <v>57</v>
      </c>
      <c r="G33" s="272">
        <v>470</v>
      </c>
      <c r="H33" s="239">
        <v>955</v>
      </c>
      <c r="I33" s="238">
        <v>448850</v>
      </c>
      <c r="J33" s="238">
        <f t="shared" si="0"/>
        <v>89770</v>
      </c>
      <c r="K33" s="238">
        <f t="shared" si="1"/>
        <v>538620</v>
      </c>
      <c r="L33" s="227" t="s">
        <v>8</v>
      </c>
    </row>
    <row r="34" spans="1:16" ht="30" customHeight="1">
      <c r="A34" s="1">
        <v>15</v>
      </c>
      <c r="B34" s="228" t="s">
        <v>3668</v>
      </c>
      <c r="C34" s="228">
        <v>10006810</v>
      </c>
      <c r="D34" s="228" t="s">
        <v>854</v>
      </c>
      <c r="E34" s="229" t="s">
        <v>3708</v>
      </c>
      <c r="F34" s="228" t="s">
        <v>57</v>
      </c>
      <c r="G34" s="272">
        <v>1</v>
      </c>
      <c r="H34" s="239">
        <v>37534</v>
      </c>
      <c r="I34" s="238">
        <v>37534</v>
      </c>
      <c r="J34" s="238">
        <f t="shared" si="0"/>
        <v>7506.8</v>
      </c>
      <c r="K34" s="238">
        <f t="shared" si="1"/>
        <v>45040.800000000003</v>
      </c>
      <c r="L34" s="227" t="s">
        <v>8</v>
      </c>
      <c r="M34" s="77"/>
      <c r="N34" s="77"/>
      <c r="O34" s="77"/>
      <c r="P34" s="77"/>
    </row>
    <row r="35" spans="1:16" ht="30" customHeight="1">
      <c r="A35" s="1">
        <v>16</v>
      </c>
      <c r="B35" s="228" t="s">
        <v>3669</v>
      </c>
      <c r="C35" s="228">
        <v>10006810</v>
      </c>
      <c r="D35" s="228" t="s">
        <v>854</v>
      </c>
      <c r="E35" s="229" t="s">
        <v>3708</v>
      </c>
      <c r="F35" s="228" t="s">
        <v>57</v>
      </c>
      <c r="G35" s="272">
        <v>4</v>
      </c>
      <c r="H35" s="239">
        <v>37534</v>
      </c>
      <c r="I35" s="238">
        <v>150136</v>
      </c>
      <c r="J35" s="238">
        <f t="shared" si="0"/>
        <v>30027.200000000001</v>
      </c>
      <c r="K35" s="238">
        <f t="shared" si="1"/>
        <v>180163.20000000001</v>
      </c>
      <c r="L35" s="227" t="s">
        <v>8</v>
      </c>
    </row>
    <row r="36" spans="1:16" ht="30" customHeight="1">
      <c r="A36" s="1">
        <v>17</v>
      </c>
      <c r="B36" s="228" t="s">
        <v>3670</v>
      </c>
      <c r="C36" s="228">
        <v>10006818</v>
      </c>
      <c r="D36" s="228" t="s">
        <v>854</v>
      </c>
      <c r="E36" s="229" t="s">
        <v>3709</v>
      </c>
      <c r="F36" s="228" t="s">
        <v>57</v>
      </c>
      <c r="G36" s="272">
        <v>8</v>
      </c>
      <c r="H36" s="239">
        <v>33642</v>
      </c>
      <c r="I36" s="238">
        <v>269136</v>
      </c>
      <c r="J36" s="238">
        <f t="shared" si="0"/>
        <v>53827.199999999997</v>
      </c>
      <c r="K36" s="238">
        <f t="shared" si="1"/>
        <v>322963.20000000001</v>
      </c>
      <c r="L36" s="227" t="s">
        <v>8</v>
      </c>
      <c r="M36" s="77"/>
      <c r="N36" s="77"/>
      <c r="O36" s="77"/>
      <c r="P36" s="77"/>
    </row>
    <row r="37" spans="1:16" ht="30" customHeight="1">
      <c r="A37" s="1">
        <v>18</v>
      </c>
      <c r="B37" s="228" t="s">
        <v>3671</v>
      </c>
      <c r="C37" s="228">
        <v>10006835</v>
      </c>
      <c r="D37" s="228" t="s">
        <v>854</v>
      </c>
      <c r="E37" s="229" t="s">
        <v>3710</v>
      </c>
      <c r="F37" s="228" t="s">
        <v>57</v>
      </c>
      <c r="G37" s="272">
        <v>5</v>
      </c>
      <c r="H37" s="239">
        <v>86122</v>
      </c>
      <c r="I37" s="238">
        <v>430610</v>
      </c>
      <c r="J37" s="238">
        <f t="shared" si="0"/>
        <v>86122</v>
      </c>
      <c r="K37" s="238">
        <f t="shared" si="1"/>
        <v>516732</v>
      </c>
      <c r="L37" s="227" t="s">
        <v>8</v>
      </c>
    </row>
    <row r="38" spans="1:16" ht="30" customHeight="1">
      <c r="A38" s="1">
        <v>19</v>
      </c>
      <c r="B38" s="228" t="s">
        <v>3672</v>
      </c>
      <c r="C38" s="228">
        <v>10006835</v>
      </c>
      <c r="D38" s="228" t="s">
        <v>854</v>
      </c>
      <c r="E38" s="229" t="s">
        <v>3710</v>
      </c>
      <c r="F38" s="228" t="s">
        <v>57</v>
      </c>
      <c r="G38" s="272">
        <v>9</v>
      </c>
      <c r="H38" s="239">
        <v>86122</v>
      </c>
      <c r="I38" s="238">
        <v>775098</v>
      </c>
      <c r="J38" s="238">
        <f t="shared" si="0"/>
        <v>155019.6</v>
      </c>
      <c r="K38" s="238">
        <f t="shared" si="1"/>
        <v>930117.6</v>
      </c>
      <c r="L38" s="227" t="s">
        <v>8</v>
      </c>
      <c r="M38" s="77"/>
      <c r="N38" s="77"/>
      <c r="O38" s="77"/>
      <c r="P38" s="77"/>
    </row>
    <row r="39" spans="1:16" ht="30" customHeight="1">
      <c r="A39" s="1">
        <v>20</v>
      </c>
      <c r="B39" s="228" t="s">
        <v>3673</v>
      </c>
      <c r="C39" s="228">
        <v>10006835</v>
      </c>
      <c r="D39" s="228" t="s">
        <v>854</v>
      </c>
      <c r="E39" s="229" t="s">
        <v>3710</v>
      </c>
      <c r="F39" s="228" t="s">
        <v>57</v>
      </c>
      <c r="G39" s="272">
        <v>19</v>
      </c>
      <c r="H39" s="239">
        <v>86122</v>
      </c>
      <c r="I39" s="238">
        <v>1636318</v>
      </c>
      <c r="J39" s="238">
        <f t="shared" si="0"/>
        <v>327263.59999999998</v>
      </c>
      <c r="K39" s="238">
        <f t="shared" si="1"/>
        <v>1963581.6</v>
      </c>
      <c r="L39" s="227" t="s">
        <v>8</v>
      </c>
    </row>
    <row r="40" spans="1:16" ht="20.25" customHeight="1">
      <c r="A40" s="96"/>
      <c r="B40" s="48"/>
      <c r="C40" s="96"/>
      <c r="D40" s="96"/>
      <c r="E40" s="97"/>
      <c r="F40" s="48"/>
      <c r="G40" s="96"/>
      <c r="H40" s="203"/>
      <c r="I40" s="98">
        <f>SUM(I20:I39)</f>
        <v>18084595</v>
      </c>
      <c r="J40" s="98">
        <f>SUM(J20:J39)</f>
        <v>3616919.0000000005</v>
      </c>
      <c r="K40" s="98">
        <f>SUM(K20:K39)</f>
        <v>21701514.000000004</v>
      </c>
      <c r="L40" s="1"/>
    </row>
    <row r="43" spans="1:16" ht="18.75">
      <c r="A43" s="67" t="s">
        <v>34</v>
      </c>
      <c r="B43" s="220"/>
      <c r="C43" s="220"/>
      <c r="D43" s="127"/>
      <c r="E43" s="128"/>
      <c r="F43" s="128"/>
      <c r="G43" s="128"/>
      <c r="H43" s="129"/>
      <c r="I43" s="128"/>
      <c r="J43" s="67" t="s">
        <v>35</v>
      </c>
      <c r="K43" s="23"/>
    </row>
    <row r="44" spans="1:16" ht="18.75">
      <c r="A44" s="67" t="s">
        <v>36</v>
      </c>
      <c r="B44" s="67"/>
      <c r="C44" s="67"/>
      <c r="D44" s="127"/>
      <c r="E44" s="128"/>
      <c r="F44" s="128"/>
      <c r="G44" s="128"/>
      <c r="H44" s="129"/>
      <c r="I44" s="128"/>
      <c r="J44" s="204" t="s">
        <v>181</v>
      </c>
      <c r="K44" s="204"/>
    </row>
    <row r="45" spans="1:16" ht="18.75">
      <c r="A45" s="67" t="s">
        <v>37</v>
      </c>
      <c r="B45" s="67"/>
      <c r="C45" s="67"/>
      <c r="D45" s="127"/>
      <c r="E45" s="128"/>
      <c r="F45" s="128"/>
      <c r="G45" s="128"/>
      <c r="H45" s="129"/>
      <c r="I45" s="128"/>
      <c r="J45" s="204" t="s">
        <v>38</v>
      </c>
      <c r="K45" s="204"/>
    </row>
    <row r="46" spans="1:16" ht="18.75">
      <c r="A46" s="67" t="s">
        <v>39</v>
      </c>
      <c r="B46" s="23"/>
      <c r="C46" s="23"/>
      <c r="D46" s="127"/>
      <c r="E46" s="128"/>
      <c r="F46" s="128"/>
      <c r="G46" s="128"/>
      <c r="H46" s="129"/>
      <c r="I46" s="128"/>
      <c r="J46" s="118"/>
      <c r="K46" s="38"/>
    </row>
    <row r="47" spans="1:16" ht="18.75">
      <c r="A47" s="23"/>
      <c r="B47" s="23"/>
      <c r="C47" s="23"/>
      <c r="D47" s="127"/>
      <c r="E47" s="128"/>
      <c r="F47" s="128"/>
      <c r="G47" s="128"/>
      <c r="H47" s="129"/>
      <c r="I47" s="128"/>
      <c r="J47" s="118"/>
      <c r="K47" s="23"/>
    </row>
    <row r="48" spans="1:16" ht="18.75">
      <c r="A48" s="67" t="s">
        <v>41</v>
      </c>
      <c r="B48" s="23"/>
      <c r="C48" s="23"/>
      <c r="D48" s="127"/>
      <c r="E48" s="128"/>
      <c r="F48" s="128"/>
      <c r="G48" s="128"/>
      <c r="H48" s="129"/>
      <c r="I48" s="128"/>
      <c r="J48" s="204" t="s">
        <v>182</v>
      </c>
      <c r="K48" s="204"/>
    </row>
    <row r="49" spans="1:12" ht="18.75">
      <c r="A49" s="364"/>
      <c r="B49" s="364"/>
      <c r="C49" s="364"/>
      <c r="D49" s="127"/>
      <c r="E49" s="128"/>
      <c r="F49" s="128"/>
      <c r="G49" s="128"/>
      <c r="H49" s="129"/>
      <c r="I49" s="128"/>
      <c r="J49" s="118"/>
      <c r="K49" s="118"/>
    </row>
    <row r="50" spans="1:12" ht="18.75">
      <c r="A50" s="67" t="s">
        <v>40</v>
      </c>
      <c r="B50" s="67"/>
      <c r="C50" s="118"/>
      <c r="D50" s="127"/>
      <c r="E50" s="128"/>
      <c r="F50" s="128"/>
      <c r="G50" s="128"/>
      <c r="H50" s="129"/>
      <c r="I50" s="128"/>
      <c r="J50" s="67" t="s">
        <v>40</v>
      </c>
      <c r="K50" s="67"/>
    </row>
    <row r="51" spans="1:12" ht="18.75">
      <c r="A51" s="128"/>
      <c r="B51" s="128"/>
      <c r="C51" s="128"/>
      <c r="D51" s="127"/>
      <c r="E51" s="128"/>
      <c r="F51" s="128"/>
      <c r="G51" s="128"/>
      <c r="H51" s="129"/>
      <c r="I51" s="128"/>
      <c r="J51" s="128"/>
      <c r="K51" s="128"/>
      <c r="L51" s="128"/>
    </row>
  </sheetData>
  <autoFilter ref="A19:L40" xr:uid="{00000000-0009-0000-0000-000022000000}"/>
  <customSheetViews>
    <customSheetView guid="{19774D5F-68EA-4399-BCA1-E2CE392B5002}" showPageBreaks="1" printArea="1" showAutoFilter="1" hiddenRows="1" view="pageBreakPreview" topLeftCell="A61">
      <selection activeCell="G76" sqref="G76"/>
      <rowBreaks count="3" manualBreakCount="3">
        <brk id="39" max="16" man="1"/>
        <brk id="64" max="16" man="1"/>
        <brk id="72" max="16" man="1"/>
      </rowBreaks>
      <pageMargins left="0.70866141732283472" right="0.70866141732283472" top="0.74803149606299213" bottom="0.74803149606299213" header="0.31496062992125984" footer="0.31496062992125984"/>
      <pageSetup scale="55" orientation="landscape" r:id="rId1"/>
      <autoFilter ref="B1:P1" xr:uid="{00000000-0000-0000-0000-000000000000}"/>
    </customSheetView>
    <customSheetView guid="{31AE1515-CC7D-4C1F-9174-673DDAC973ED}" showPageBreaks="1" printArea="1" showAutoFilter="1" hiddenRows="1" view="pageBreakPreview" topLeftCell="A61">
      <selection activeCell="G76" sqref="G76"/>
      <rowBreaks count="3" manualBreakCount="3">
        <brk id="39" max="16" man="1"/>
        <brk id="64" max="16" man="1"/>
        <brk id="72" max="16" man="1"/>
      </rowBreaks>
      <pageMargins left="0.70866141732283472" right="0.70866141732283472" top="0.74803149606299213" bottom="0.74803149606299213" header="0.31496062992125984" footer="0.31496062992125984"/>
      <pageSetup scale="55" orientation="landscape" r:id="rId2"/>
      <autoFilter ref="B1:P1" xr:uid="{00000000-0000-0000-0000-000000000000}"/>
    </customSheetView>
  </customSheetViews>
  <mergeCells count="6">
    <mergeCell ref="A49:C49"/>
    <mergeCell ref="A4:L4"/>
    <mergeCell ref="A5:L5"/>
    <mergeCell ref="A14:L14"/>
    <mergeCell ref="A8:I8"/>
    <mergeCell ref="A10:I10"/>
  </mergeCells>
  <pageMargins left="0.70866141732283472" right="0.70866141732283472" top="0.74803149606299213" bottom="0.74803149606299213" header="0.31496062992125984" footer="0.31496062992125984"/>
  <pageSetup paperSize="9" scale="74" fitToHeight="0" orientation="landscape"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0070C0"/>
    <pageSetUpPr fitToPage="1"/>
  </sheetPr>
  <dimension ref="A1:P33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6.42578125" style="6" customWidth="1"/>
    <col min="2" max="2" width="8.7109375" style="72" customWidth="1"/>
    <col min="3" max="3" width="12.140625" style="6" customWidth="1"/>
    <col min="4" max="4" width="7.5703125" style="6" customWidth="1"/>
    <col min="5" max="5" width="27.140625" style="59" customWidth="1"/>
    <col min="6" max="6" width="6.85546875" style="72" customWidth="1"/>
    <col min="7" max="7" width="9.5703125" style="6" customWidth="1"/>
    <col min="8" max="8" width="13" style="6" customWidth="1"/>
    <col min="9" max="9" width="16.140625" style="60" customWidth="1"/>
    <col min="10" max="10" width="13.140625" style="6" customWidth="1"/>
    <col min="11" max="11" width="18.140625" style="6" customWidth="1"/>
    <col min="12" max="12" width="20.5703125" style="6" customWidth="1"/>
    <col min="13" max="16384" width="9.140625" style="6"/>
  </cols>
  <sheetData>
    <row r="1" spans="1:12" ht="15.75" customHeight="1">
      <c r="A1" s="20"/>
      <c r="B1" s="51"/>
      <c r="C1" s="23"/>
      <c r="D1" s="23"/>
      <c r="E1" s="23"/>
      <c r="F1" s="51"/>
      <c r="G1" s="23"/>
      <c r="H1" s="23"/>
      <c r="I1" s="24"/>
      <c r="J1" s="121" t="s">
        <v>118</v>
      </c>
      <c r="K1" s="61"/>
      <c r="L1" s="24"/>
    </row>
    <row r="2" spans="1:12" ht="15.75" customHeight="1">
      <c r="A2" s="20"/>
      <c r="B2" s="28"/>
      <c r="C2" s="26"/>
      <c r="D2" s="26"/>
      <c r="E2" s="26"/>
      <c r="F2" s="28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8"/>
      <c r="C3" s="26"/>
      <c r="D3" s="26"/>
      <c r="E3" s="26"/>
      <c r="F3" s="28"/>
      <c r="G3" s="26"/>
      <c r="H3" s="26"/>
      <c r="I3" s="27"/>
      <c r="J3" s="27"/>
      <c r="K3" s="61"/>
      <c r="L3" s="20"/>
    </row>
    <row r="4" spans="1:12" ht="16.5" customHeight="1">
      <c r="A4" s="365" t="s">
        <v>119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18" t="s">
        <v>177</v>
      </c>
      <c r="B7" s="115"/>
      <c r="C7" s="115"/>
      <c r="D7" s="115"/>
      <c r="E7" s="115"/>
      <c r="F7" s="115"/>
      <c r="G7" s="115"/>
      <c r="H7" s="115"/>
      <c r="I7" s="116"/>
      <c r="J7" s="20"/>
      <c r="K7" s="20"/>
      <c r="L7" s="20"/>
    </row>
    <row r="8" spans="1:12" ht="15.75">
      <c r="A8" s="367" t="s">
        <v>178</v>
      </c>
      <c r="B8" s="367"/>
      <c r="C8" s="367"/>
      <c r="D8" s="367"/>
      <c r="E8" s="367"/>
      <c r="F8" s="367"/>
      <c r="G8" s="367"/>
      <c r="H8" s="367"/>
      <c r="I8" s="367"/>
      <c r="J8" s="20"/>
      <c r="K8" s="20"/>
      <c r="L8" s="20"/>
    </row>
    <row r="9" spans="1:12" ht="15.75">
      <c r="A9" s="18" t="s">
        <v>179</v>
      </c>
      <c r="B9" s="18"/>
      <c r="C9" s="18"/>
      <c r="D9" s="18"/>
      <c r="E9" s="18"/>
      <c r="F9" s="18"/>
      <c r="G9" s="18"/>
      <c r="H9" s="18"/>
      <c r="I9" s="116"/>
      <c r="J9" s="20"/>
      <c r="K9" s="20"/>
      <c r="L9" s="20"/>
    </row>
    <row r="10" spans="1:12" ht="15.75">
      <c r="A10" s="367" t="s">
        <v>180</v>
      </c>
      <c r="B10" s="367"/>
      <c r="C10" s="367"/>
      <c r="D10" s="367"/>
      <c r="E10" s="367"/>
      <c r="F10" s="367"/>
      <c r="G10" s="367"/>
      <c r="H10" s="367"/>
      <c r="I10" s="367"/>
      <c r="J10" s="20"/>
      <c r="K10" s="20"/>
      <c r="L10" s="20"/>
    </row>
    <row r="11" spans="1:12" ht="15.75">
      <c r="A11" s="205"/>
      <c r="B11" s="71"/>
      <c r="C11" s="205"/>
      <c r="D11" s="205"/>
      <c r="E11" s="205"/>
      <c r="F11" s="71"/>
      <c r="G11" s="205"/>
      <c r="H11" s="205"/>
      <c r="I11" s="205"/>
      <c r="J11" s="205"/>
      <c r="K11" s="29"/>
      <c r="L11" s="20"/>
    </row>
    <row r="12" spans="1:12" ht="15.75">
      <c r="A12" s="62" t="s">
        <v>30</v>
      </c>
      <c r="B12" s="70"/>
      <c r="C12" s="206"/>
      <c r="D12" s="206"/>
      <c r="E12" s="206"/>
      <c r="F12" s="70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70"/>
      <c r="C13" s="206"/>
      <c r="D13" s="206"/>
      <c r="E13" s="206"/>
      <c r="F13" s="70"/>
      <c r="G13" s="206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54"/>
      <c r="C15" s="31"/>
      <c r="D15" s="31"/>
      <c r="E15" s="31"/>
      <c r="F15" s="54"/>
      <c r="G15" s="31"/>
      <c r="H15" s="31"/>
      <c r="I15" s="31"/>
      <c r="J15" s="31"/>
      <c r="K15" s="32"/>
      <c r="L15" s="31"/>
    </row>
    <row r="16" spans="1:12" ht="7.5" customHeight="1">
      <c r="A16" s="62"/>
      <c r="B16" s="70"/>
      <c r="C16" s="62"/>
      <c r="D16" s="62"/>
      <c r="E16" s="206"/>
      <c r="F16" s="70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3732</v>
      </c>
      <c r="C19" s="221">
        <v>10050901</v>
      </c>
      <c r="D19" s="222" t="s">
        <v>856</v>
      </c>
      <c r="E19" s="223" t="s">
        <v>3735</v>
      </c>
      <c r="F19" s="221" t="s">
        <v>57</v>
      </c>
      <c r="G19" s="271">
        <v>5</v>
      </c>
      <c r="H19" s="239">
        <v>1789003</v>
      </c>
      <c r="I19" s="238">
        <v>8945015</v>
      </c>
      <c r="J19" s="238">
        <f>ROUND(I19*0.2,2)</f>
        <v>1789003</v>
      </c>
      <c r="K19" s="238">
        <f>ROUND(I19*1.2,2)</f>
        <v>10734018</v>
      </c>
      <c r="L19" s="227" t="s">
        <v>8</v>
      </c>
      <c r="M19" s="77"/>
      <c r="N19" s="77"/>
      <c r="O19" s="77"/>
      <c r="P19" s="77"/>
    </row>
    <row r="20" spans="1:16" ht="30" customHeight="1">
      <c r="A20" s="1">
        <v>2</v>
      </c>
      <c r="B20" s="228" t="s">
        <v>3733</v>
      </c>
      <c r="C20" s="228">
        <v>10050909</v>
      </c>
      <c r="D20" s="228" t="s">
        <v>856</v>
      </c>
      <c r="E20" s="229" t="s">
        <v>3736</v>
      </c>
      <c r="F20" s="228" t="s">
        <v>57</v>
      </c>
      <c r="G20" s="272">
        <v>3</v>
      </c>
      <c r="H20" s="239">
        <v>1380406</v>
      </c>
      <c r="I20" s="238">
        <v>4141218</v>
      </c>
      <c r="J20" s="238">
        <f>ROUND(I20*0.2,2)</f>
        <v>828243.6</v>
      </c>
      <c r="K20" s="238">
        <f>ROUND(I20*1.2,2)</f>
        <v>4969461.5999999996</v>
      </c>
      <c r="L20" s="227" t="s">
        <v>8</v>
      </c>
    </row>
    <row r="21" spans="1:16" ht="30" customHeight="1">
      <c r="A21" s="1">
        <v>3</v>
      </c>
      <c r="B21" s="228" t="s">
        <v>3734</v>
      </c>
      <c r="C21" s="228">
        <v>10050913</v>
      </c>
      <c r="D21" s="228" t="s">
        <v>856</v>
      </c>
      <c r="E21" s="229" t="s">
        <v>3737</v>
      </c>
      <c r="F21" s="228" t="s">
        <v>57</v>
      </c>
      <c r="G21" s="272">
        <v>6</v>
      </c>
      <c r="H21" s="239">
        <v>1768729</v>
      </c>
      <c r="I21" s="238">
        <v>10612374</v>
      </c>
      <c r="J21" s="238">
        <f>ROUND(I21*0.2,2)</f>
        <v>2122474.7999999998</v>
      </c>
      <c r="K21" s="238">
        <f>ROUND(I21*1.2,2)</f>
        <v>12734848.800000001</v>
      </c>
      <c r="L21" s="227" t="s">
        <v>8</v>
      </c>
      <c r="M21" s="77"/>
      <c r="N21" s="77"/>
      <c r="O21" s="77"/>
      <c r="P21" s="77"/>
    </row>
    <row r="22" spans="1:16" ht="15.75">
      <c r="A22" s="96"/>
      <c r="B22" s="48"/>
      <c r="C22" s="96"/>
      <c r="D22" s="96"/>
      <c r="E22" s="97"/>
      <c r="F22" s="48"/>
      <c r="G22" s="96"/>
      <c r="H22" s="96"/>
      <c r="I22" s="98">
        <f>SUM(I19:I21)</f>
        <v>23698607</v>
      </c>
      <c r="J22" s="98">
        <f>SUM(J19:J21)</f>
        <v>4739721.4000000004</v>
      </c>
      <c r="K22" s="98">
        <f>SUM(K19:K21)</f>
        <v>28438328.399999999</v>
      </c>
      <c r="L22" s="96"/>
    </row>
    <row r="25" spans="1:16" ht="18.75">
      <c r="A25" s="67" t="s">
        <v>34</v>
      </c>
      <c r="B25" s="220"/>
      <c r="C25" s="220"/>
      <c r="D25" s="127"/>
      <c r="E25" s="128"/>
      <c r="F25" s="128"/>
      <c r="G25" s="128"/>
      <c r="H25" s="129"/>
      <c r="I25" s="128"/>
      <c r="J25" s="67" t="s">
        <v>35</v>
      </c>
      <c r="K25" s="23"/>
    </row>
    <row r="26" spans="1:16" ht="18.75">
      <c r="A26" s="67" t="s">
        <v>36</v>
      </c>
      <c r="B26" s="67"/>
      <c r="C26" s="67"/>
      <c r="D26" s="127"/>
      <c r="E26" s="128"/>
      <c r="F26" s="128"/>
      <c r="G26" s="128"/>
      <c r="H26" s="129"/>
      <c r="I26" s="128"/>
      <c r="J26" s="204" t="s">
        <v>181</v>
      </c>
      <c r="K26" s="204"/>
    </row>
    <row r="27" spans="1:16" ht="18.75">
      <c r="A27" s="67" t="s">
        <v>37</v>
      </c>
      <c r="B27" s="67"/>
      <c r="C27" s="67"/>
      <c r="D27" s="127"/>
      <c r="E27" s="128"/>
      <c r="F27" s="128"/>
      <c r="G27" s="128"/>
      <c r="H27" s="129"/>
      <c r="I27" s="128"/>
      <c r="J27" s="204" t="s">
        <v>38</v>
      </c>
      <c r="K27" s="204"/>
    </row>
    <row r="28" spans="1:16" ht="18.75">
      <c r="A28" s="67" t="s">
        <v>39</v>
      </c>
      <c r="B28" s="23"/>
      <c r="C28" s="23"/>
      <c r="D28" s="127"/>
      <c r="E28" s="128"/>
      <c r="F28" s="128"/>
      <c r="G28" s="128"/>
      <c r="H28" s="129"/>
      <c r="I28" s="128"/>
      <c r="J28" s="118"/>
      <c r="K28" s="38"/>
    </row>
    <row r="29" spans="1:16" ht="18.75">
      <c r="A29" s="23"/>
      <c r="B29" s="23"/>
      <c r="C29" s="23"/>
      <c r="D29" s="127"/>
      <c r="E29" s="128"/>
      <c r="F29" s="128"/>
      <c r="G29" s="128"/>
      <c r="H29" s="129"/>
      <c r="I29" s="128"/>
      <c r="J29" s="118"/>
      <c r="K29" s="23"/>
    </row>
    <row r="30" spans="1:16" ht="18.75">
      <c r="A30" s="67" t="s">
        <v>41</v>
      </c>
      <c r="B30" s="23"/>
      <c r="C30" s="23"/>
      <c r="D30" s="127"/>
      <c r="E30" s="128"/>
      <c r="F30" s="128"/>
      <c r="G30" s="128"/>
      <c r="H30" s="129"/>
      <c r="I30" s="128"/>
      <c r="J30" s="204" t="s">
        <v>182</v>
      </c>
      <c r="K30" s="204"/>
    </row>
    <row r="31" spans="1:16" ht="18.75">
      <c r="A31" s="364"/>
      <c r="B31" s="364"/>
      <c r="C31" s="364"/>
      <c r="D31" s="127"/>
      <c r="E31" s="128"/>
      <c r="F31" s="128"/>
      <c r="G31" s="128"/>
      <c r="H31" s="129"/>
      <c r="I31" s="128"/>
      <c r="J31" s="118"/>
      <c r="K31" s="118"/>
    </row>
    <row r="32" spans="1:16" ht="18.75">
      <c r="A32" s="67" t="s">
        <v>40</v>
      </c>
      <c r="B32" s="67"/>
      <c r="C32" s="118"/>
      <c r="D32" s="127"/>
      <c r="E32" s="128"/>
      <c r="F32" s="128"/>
      <c r="G32" s="128"/>
      <c r="H32" s="129"/>
      <c r="I32" s="128"/>
      <c r="J32" s="67" t="s">
        <v>40</v>
      </c>
      <c r="K32" s="67"/>
    </row>
    <row r="33" spans="1:12" ht="18.75">
      <c r="A33" s="128"/>
      <c r="B33" s="128"/>
      <c r="C33" s="128"/>
      <c r="D33" s="127"/>
      <c r="E33" s="128"/>
      <c r="F33" s="128"/>
      <c r="G33" s="128"/>
      <c r="H33" s="129"/>
      <c r="I33" s="128"/>
      <c r="J33" s="128"/>
      <c r="K33" s="128"/>
      <c r="L33" s="128"/>
    </row>
  </sheetData>
  <autoFilter ref="A18:L22" xr:uid="{00000000-0009-0000-0000-000023000000}"/>
  <customSheetViews>
    <customSheetView guid="{19774D5F-68EA-4399-BCA1-E2CE392B5002}" showPageBreaks="1" printArea="1" showAutoFilter="1" hiddenColumns="1" view="pageBreakPreview" topLeftCell="A19">
      <selection activeCell="P17" sqref="P17"/>
      <colBreaks count="1" manualBreakCount="1">
        <brk id="16" max="63" man="1"/>
      </colBreaks>
      <pageMargins left="0.70866141732283472" right="0.70866141732283472" top="0.74803149606299213" bottom="0.74803149606299213" header="0.31496062992125984" footer="0.31496062992125984"/>
      <pageSetup scale="65" orientation="landscape" r:id="rId1"/>
      <autoFilter ref="B1:P1" xr:uid="{00000000-0000-0000-0000-000000000000}"/>
    </customSheetView>
    <customSheetView guid="{31AE1515-CC7D-4C1F-9174-673DDAC973ED}" showPageBreaks="1" printArea="1" showAutoFilter="1" hiddenColumns="1" view="pageBreakPreview" topLeftCell="A19">
      <selection activeCell="P17" sqref="P17"/>
      <colBreaks count="1" manualBreakCount="1">
        <brk id="16" max="63" man="1"/>
      </colBreaks>
      <pageMargins left="0.70866141732283472" right="0.70866141732283472" top="0.74803149606299213" bottom="0.74803149606299213" header="0.31496062992125984" footer="0.31496062992125984"/>
      <pageSetup scale="65" orientation="landscape" r:id="rId2"/>
      <autoFilter ref="B1:P1" xr:uid="{00000000-0000-0000-0000-000000000000}"/>
    </customSheetView>
  </customSheetViews>
  <mergeCells count="6">
    <mergeCell ref="A31:C31"/>
    <mergeCell ref="A4:L4"/>
    <mergeCell ref="A5:L5"/>
    <mergeCell ref="A14:L14"/>
    <mergeCell ref="A8:I8"/>
    <mergeCell ref="A10:I10"/>
  </mergeCells>
  <pageMargins left="0.70866141732283472" right="0.70866141732283472" top="0.74803149606299213" bottom="0.74803149606299213" header="0.31496062992125984" footer="0.31496062992125984"/>
  <pageSetup paperSize="9" scale="82" fitToHeight="0" orientation="landscape" r:id="rId3"/>
  <colBreaks count="1" manualBreakCount="1">
    <brk id="12" max="63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0070C0"/>
    <pageSetUpPr fitToPage="1"/>
  </sheetPr>
  <dimension ref="A1:P68"/>
  <sheetViews>
    <sheetView view="pageBreakPreview" topLeftCell="A46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10.28515625" style="6" customWidth="1"/>
    <col min="3" max="3" width="12.140625" style="6" customWidth="1"/>
    <col min="4" max="4" width="9.140625" style="6" customWidth="1"/>
    <col min="5" max="5" width="41.7109375" style="59" customWidth="1"/>
    <col min="6" max="6" width="7.85546875" style="6" customWidth="1"/>
    <col min="7" max="7" width="10.7109375" style="72" customWidth="1"/>
    <col min="8" max="8" width="14.5703125" style="6" customWidth="1"/>
    <col min="9" max="9" width="14.5703125" style="60" customWidth="1"/>
    <col min="10" max="11" width="14.5703125" style="6" customWidth="1"/>
    <col min="12" max="12" width="21.285156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51"/>
      <c r="H1" s="23"/>
      <c r="I1" s="24"/>
      <c r="J1" s="121" t="s">
        <v>75</v>
      </c>
      <c r="K1" s="61"/>
      <c r="L1" s="24"/>
    </row>
    <row r="2" spans="1:12" ht="15.75" customHeight="1">
      <c r="A2" s="20"/>
      <c r="B2" s="26"/>
      <c r="C2" s="26"/>
      <c r="D2" s="26"/>
      <c r="E2" s="26"/>
      <c r="F2" s="26"/>
      <c r="G2" s="28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8"/>
      <c r="H3" s="26"/>
      <c r="I3" s="27"/>
      <c r="J3" s="27"/>
      <c r="K3" s="61"/>
      <c r="L3" s="20"/>
    </row>
    <row r="4" spans="1:12" ht="16.5" customHeight="1">
      <c r="A4" s="365" t="s">
        <v>76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18" t="s">
        <v>177</v>
      </c>
      <c r="B7" s="115"/>
      <c r="C7" s="115"/>
      <c r="D7" s="115"/>
      <c r="E7" s="115"/>
      <c r="F7" s="115"/>
      <c r="G7" s="115"/>
      <c r="H7" s="115"/>
      <c r="I7" s="116"/>
      <c r="J7" s="20"/>
      <c r="K7" s="20"/>
      <c r="L7" s="20"/>
    </row>
    <row r="8" spans="1:12" ht="15.75">
      <c r="A8" s="367" t="s">
        <v>178</v>
      </c>
      <c r="B8" s="367"/>
      <c r="C8" s="367"/>
      <c r="D8" s="367"/>
      <c r="E8" s="367"/>
      <c r="F8" s="367"/>
      <c r="G8" s="367"/>
      <c r="H8" s="367"/>
      <c r="I8" s="367"/>
      <c r="J8" s="20"/>
      <c r="K8" s="20"/>
      <c r="L8" s="20"/>
    </row>
    <row r="9" spans="1:12" ht="15.75">
      <c r="A9" s="18" t="s">
        <v>179</v>
      </c>
      <c r="B9" s="18"/>
      <c r="C9" s="18"/>
      <c r="D9" s="18"/>
      <c r="E9" s="18"/>
      <c r="F9" s="18"/>
      <c r="G9" s="18"/>
      <c r="H9" s="18"/>
      <c r="I9" s="116"/>
      <c r="J9" s="20"/>
      <c r="K9" s="20"/>
      <c r="L9" s="20"/>
    </row>
    <row r="10" spans="1:12" ht="15.75">
      <c r="A10" s="367" t="s">
        <v>180</v>
      </c>
      <c r="B10" s="367"/>
      <c r="C10" s="367"/>
      <c r="D10" s="367"/>
      <c r="E10" s="367"/>
      <c r="F10" s="367"/>
      <c r="G10" s="367"/>
      <c r="H10" s="367"/>
      <c r="I10" s="367"/>
      <c r="J10" s="20"/>
      <c r="K10" s="20"/>
      <c r="L10" s="20"/>
    </row>
    <row r="11" spans="1:12" ht="15.75">
      <c r="A11" s="205"/>
      <c r="B11" s="205"/>
      <c r="C11" s="205"/>
      <c r="D11" s="205"/>
      <c r="E11" s="205"/>
      <c r="F11" s="205"/>
      <c r="G11" s="71"/>
      <c r="H11" s="205"/>
      <c r="I11" s="205"/>
      <c r="J11" s="205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70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70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54"/>
      <c r="H15" s="31"/>
      <c r="I15" s="31"/>
      <c r="J15" s="31"/>
      <c r="K15" s="32"/>
      <c r="L15" s="31"/>
    </row>
    <row r="16" spans="1:12" ht="7.5" customHeight="1">
      <c r="A16" s="62"/>
      <c r="B16" s="62"/>
      <c r="C16" s="62"/>
      <c r="D16" s="62"/>
      <c r="E16" s="206"/>
      <c r="F16" s="62"/>
      <c r="G16" s="70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3739</v>
      </c>
      <c r="C19" s="221">
        <v>10047106</v>
      </c>
      <c r="D19" s="222" t="s">
        <v>86</v>
      </c>
      <c r="E19" s="223" t="s">
        <v>3740</v>
      </c>
      <c r="F19" s="221" t="s">
        <v>57</v>
      </c>
      <c r="G19" s="271">
        <v>7</v>
      </c>
      <c r="H19" s="239">
        <v>1123</v>
      </c>
      <c r="I19" s="238">
        <v>7861</v>
      </c>
      <c r="J19" s="238">
        <f t="shared" ref="J19:J57" si="0">ROUND(I19*0.2,2)</f>
        <v>1572.2</v>
      </c>
      <c r="K19" s="238">
        <f t="shared" ref="K19:K57" si="1">ROUND(I19*1.2,2)</f>
        <v>9433.2000000000007</v>
      </c>
      <c r="L19" s="227" t="s">
        <v>8</v>
      </c>
      <c r="M19" s="77"/>
      <c r="N19" s="77"/>
      <c r="O19" s="77"/>
      <c r="P19" s="77"/>
    </row>
    <row r="20" spans="1:16" ht="30" customHeight="1">
      <c r="A20" s="1">
        <v>2</v>
      </c>
      <c r="B20" s="228" t="s">
        <v>3741</v>
      </c>
      <c r="C20" s="228">
        <v>10009974</v>
      </c>
      <c r="D20" s="228" t="s">
        <v>86</v>
      </c>
      <c r="E20" s="229" t="s">
        <v>3742</v>
      </c>
      <c r="F20" s="228" t="s">
        <v>57</v>
      </c>
      <c r="G20" s="272">
        <v>2</v>
      </c>
      <c r="H20" s="239">
        <v>159320</v>
      </c>
      <c r="I20" s="238">
        <v>318640</v>
      </c>
      <c r="J20" s="238">
        <f t="shared" si="0"/>
        <v>63728</v>
      </c>
      <c r="K20" s="238">
        <f t="shared" si="1"/>
        <v>382368</v>
      </c>
      <c r="L20" s="227" t="s">
        <v>8</v>
      </c>
      <c r="M20" s="77"/>
      <c r="N20" s="77"/>
      <c r="O20" s="77"/>
      <c r="P20" s="77"/>
    </row>
    <row r="21" spans="1:16" ht="30" customHeight="1">
      <c r="A21" s="1">
        <v>3</v>
      </c>
      <c r="B21" s="228" t="s">
        <v>3743</v>
      </c>
      <c r="C21" s="228">
        <v>10024654</v>
      </c>
      <c r="D21" s="228" t="s">
        <v>86</v>
      </c>
      <c r="E21" s="229" t="s">
        <v>3746</v>
      </c>
      <c r="F21" s="228" t="s">
        <v>57</v>
      </c>
      <c r="G21" s="272">
        <v>3</v>
      </c>
      <c r="H21" s="239">
        <v>159502</v>
      </c>
      <c r="I21" s="238">
        <v>478506</v>
      </c>
      <c r="J21" s="238">
        <f t="shared" si="0"/>
        <v>95701.2</v>
      </c>
      <c r="K21" s="238">
        <f t="shared" si="1"/>
        <v>574207.19999999995</v>
      </c>
      <c r="L21" s="227" t="s">
        <v>8</v>
      </c>
    </row>
    <row r="22" spans="1:16" ht="30" customHeight="1">
      <c r="A22" s="1">
        <v>4</v>
      </c>
      <c r="B22" s="228" t="s">
        <v>3744</v>
      </c>
      <c r="C22" s="228">
        <v>10024660</v>
      </c>
      <c r="D22" s="228" t="s">
        <v>86</v>
      </c>
      <c r="E22" s="229" t="s">
        <v>3747</v>
      </c>
      <c r="F22" s="228" t="s">
        <v>57</v>
      </c>
      <c r="G22" s="272">
        <v>1</v>
      </c>
      <c r="H22" s="239">
        <v>57241</v>
      </c>
      <c r="I22" s="238">
        <v>57241</v>
      </c>
      <c r="J22" s="238">
        <f t="shared" si="0"/>
        <v>11448.2</v>
      </c>
      <c r="K22" s="238">
        <f t="shared" si="1"/>
        <v>68689.2</v>
      </c>
      <c r="L22" s="227" t="s">
        <v>8</v>
      </c>
      <c r="M22" s="77"/>
      <c r="N22" s="77"/>
      <c r="O22" s="77"/>
      <c r="P22" s="77"/>
    </row>
    <row r="23" spans="1:16" ht="30" customHeight="1">
      <c r="A23" s="1">
        <v>5</v>
      </c>
      <c r="B23" s="228" t="s">
        <v>3745</v>
      </c>
      <c r="C23" s="228">
        <v>10024666</v>
      </c>
      <c r="D23" s="228" t="s">
        <v>86</v>
      </c>
      <c r="E23" s="229" t="s">
        <v>3748</v>
      </c>
      <c r="F23" s="228" t="s">
        <v>57</v>
      </c>
      <c r="G23" s="272">
        <v>1</v>
      </c>
      <c r="H23" s="239">
        <v>175061</v>
      </c>
      <c r="I23" s="238">
        <v>175061</v>
      </c>
      <c r="J23" s="238">
        <f t="shared" si="0"/>
        <v>35012.199999999997</v>
      </c>
      <c r="K23" s="238">
        <f t="shared" si="1"/>
        <v>210073.2</v>
      </c>
      <c r="L23" s="227" t="s">
        <v>8</v>
      </c>
    </row>
    <row r="24" spans="1:16" ht="30" customHeight="1">
      <c r="A24" s="1">
        <v>6</v>
      </c>
      <c r="B24" s="228" t="s">
        <v>3749</v>
      </c>
      <c r="C24" s="228">
        <v>10046376</v>
      </c>
      <c r="D24" s="228" t="s">
        <v>86</v>
      </c>
      <c r="E24" s="229" t="s">
        <v>3752</v>
      </c>
      <c r="F24" s="228" t="s">
        <v>57</v>
      </c>
      <c r="G24" s="272">
        <v>1</v>
      </c>
      <c r="H24" s="239">
        <v>1329</v>
      </c>
      <c r="I24" s="238">
        <v>1329</v>
      </c>
      <c r="J24" s="238">
        <f t="shared" si="0"/>
        <v>265.8</v>
      </c>
      <c r="K24" s="238">
        <f t="shared" si="1"/>
        <v>1594.8</v>
      </c>
      <c r="L24" s="227" t="s">
        <v>8</v>
      </c>
      <c r="M24" s="77"/>
      <c r="N24" s="77"/>
      <c r="O24" s="77"/>
      <c r="P24" s="77"/>
    </row>
    <row r="25" spans="1:16" ht="30" customHeight="1">
      <c r="A25" s="1">
        <v>7</v>
      </c>
      <c r="B25" s="228" t="s">
        <v>3750</v>
      </c>
      <c r="C25" s="228">
        <v>10046376</v>
      </c>
      <c r="D25" s="228" t="s">
        <v>86</v>
      </c>
      <c r="E25" s="229" t="s">
        <v>3752</v>
      </c>
      <c r="F25" s="228" t="s">
        <v>57</v>
      </c>
      <c r="G25" s="272">
        <v>1</v>
      </c>
      <c r="H25" s="239">
        <v>1329</v>
      </c>
      <c r="I25" s="238">
        <v>1329</v>
      </c>
      <c r="J25" s="238">
        <f t="shared" si="0"/>
        <v>265.8</v>
      </c>
      <c r="K25" s="238">
        <f t="shared" si="1"/>
        <v>1594.8</v>
      </c>
      <c r="L25" s="227" t="s">
        <v>8</v>
      </c>
    </row>
    <row r="26" spans="1:16" ht="30" customHeight="1">
      <c r="A26" s="1">
        <v>8</v>
      </c>
      <c r="B26" s="228" t="s">
        <v>3751</v>
      </c>
      <c r="C26" s="228">
        <v>10046383</v>
      </c>
      <c r="D26" s="228" t="s">
        <v>86</v>
      </c>
      <c r="E26" s="229" t="s">
        <v>3753</v>
      </c>
      <c r="F26" s="228" t="s">
        <v>57</v>
      </c>
      <c r="G26" s="272">
        <v>3</v>
      </c>
      <c r="H26" s="239">
        <v>9931</v>
      </c>
      <c r="I26" s="238">
        <v>29793</v>
      </c>
      <c r="J26" s="238">
        <f t="shared" si="0"/>
        <v>5958.6</v>
      </c>
      <c r="K26" s="238">
        <f t="shared" si="1"/>
        <v>35751.599999999999</v>
      </c>
      <c r="L26" s="227" t="s">
        <v>8</v>
      </c>
    </row>
    <row r="27" spans="1:16" ht="30" customHeight="1">
      <c r="A27" s="1">
        <v>9</v>
      </c>
      <c r="B27" s="228" t="s">
        <v>3754</v>
      </c>
      <c r="C27" s="228">
        <v>10046571</v>
      </c>
      <c r="D27" s="228" t="s">
        <v>86</v>
      </c>
      <c r="E27" s="229" t="s">
        <v>3756</v>
      </c>
      <c r="F27" s="228" t="s">
        <v>57</v>
      </c>
      <c r="G27" s="272">
        <v>6</v>
      </c>
      <c r="H27" s="239">
        <v>8354</v>
      </c>
      <c r="I27" s="238">
        <v>50124</v>
      </c>
      <c r="J27" s="238">
        <f t="shared" si="0"/>
        <v>10024.799999999999</v>
      </c>
      <c r="K27" s="238">
        <f t="shared" si="1"/>
        <v>60148.800000000003</v>
      </c>
      <c r="L27" s="227" t="s">
        <v>8</v>
      </c>
      <c r="M27" s="77"/>
      <c r="N27" s="77"/>
      <c r="O27" s="77"/>
      <c r="P27" s="77"/>
    </row>
    <row r="28" spans="1:16" ht="30" customHeight="1">
      <c r="A28" s="1">
        <v>10</v>
      </c>
      <c r="B28" s="228" t="s">
        <v>3755</v>
      </c>
      <c r="C28" s="228">
        <v>10046583</v>
      </c>
      <c r="D28" s="228" t="s">
        <v>86</v>
      </c>
      <c r="E28" s="229" t="s">
        <v>3757</v>
      </c>
      <c r="F28" s="228" t="s">
        <v>57</v>
      </c>
      <c r="G28" s="272">
        <v>1</v>
      </c>
      <c r="H28" s="239">
        <v>16610</v>
      </c>
      <c r="I28" s="238">
        <v>16610</v>
      </c>
      <c r="J28" s="238">
        <f t="shared" si="0"/>
        <v>3322</v>
      </c>
      <c r="K28" s="238">
        <f t="shared" si="1"/>
        <v>19932</v>
      </c>
      <c r="L28" s="227" t="s">
        <v>8</v>
      </c>
      <c r="M28" s="77"/>
      <c r="N28" s="77"/>
      <c r="O28" s="77"/>
      <c r="P28" s="77"/>
    </row>
    <row r="29" spans="1:16" ht="30" customHeight="1">
      <c r="A29" s="1">
        <v>11</v>
      </c>
      <c r="B29" s="228" t="s">
        <v>3758</v>
      </c>
      <c r="C29" s="228">
        <v>10046626</v>
      </c>
      <c r="D29" s="228" t="s">
        <v>86</v>
      </c>
      <c r="E29" s="229" t="s">
        <v>3759</v>
      </c>
      <c r="F29" s="228" t="s">
        <v>57</v>
      </c>
      <c r="G29" s="272">
        <v>2</v>
      </c>
      <c r="H29" s="239">
        <v>6149</v>
      </c>
      <c r="I29" s="238">
        <v>12298</v>
      </c>
      <c r="J29" s="238">
        <f t="shared" si="0"/>
        <v>2459.6</v>
      </c>
      <c r="K29" s="238">
        <f t="shared" si="1"/>
        <v>14757.6</v>
      </c>
      <c r="L29" s="227" t="s">
        <v>8</v>
      </c>
    </row>
    <row r="30" spans="1:16" ht="30" customHeight="1">
      <c r="A30" s="1">
        <v>12</v>
      </c>
      <c r="B30" s="228" t="s">
        <v>3760</v>
      </c>
      <c r="C30" s="228">
        <v>10046699</v>
      </c>
      <c r="D30" s="228" t="s">
        <v>86</v>
      </c>
      <c r="E30" s="229" t="s">
        <v>3761</v>
      </c>
      <c r="F30" s="228" t="s">
        <v>57</v>
      </c>
      <c r="G30" s="272">
        <v>1</v>
      </c>
      <c r="H30" s="239">
        <v>11708</v>
      </c>
      <c r="I30" s="238">
        <v>11708</v>
      </c>
      <c r="J30" s="238">
        <f t="shared" si="0"/>
        <v>2341.6</v>
      </c>
      <c r="K30" s="238">
        <f t="shared" si="1"/>
        <v>14049.6</v>
      </c>
      <c r="L30" s="227" t="s">
        <v>8</v>
      </c>
    </row>
    <row r="31" spans="1:16" ht="30" customHeight="1">
      <c r="A31" s="1">
        <v>13</v>
      </c>
      <c r="B31" s="228" t="s">
        <v>3762</v>
      </c>
      <c r="C31" s="228">
        <v>10047015</v>
      </c>
      <c r="D31" s="228" t="s">
        <v>86</v>
      </c>
      <c r="E31" s="229" t="s">
        <v>3764</v>
      </c>
      <c r="F31" s="228" t="s">
        <v>57</v>
      </c>
      <c r="G31" s="272">
        <v>8</v>
      </c>
      <c r="H31" s="239">
        <v>782</v>
      </c>
      <c r="I31" s="238">
        <v>6256</v>
      </c>
      <c r="J31" s="238">
        <f t="shared" si="0"/>
        <v>1251.2</v>
      </c>
      <c r="K31" s="238">
        <f t="shared" si="1"/>
        <v>7507.2</v>
      </c>
      <c r="L31" s="227" t="s">
        <v>8</v>
      </c>
    </row>
    <row r="32" spans="1:16" ht="30" customHeight="1">
      <c r="A32" s="1">
        <v>14</v>
      </c>
      <c r="B32" s="228" t="s">
        <v>3763</v>
      </c>
      <c r="C32" s="228">
        <v>10047021</v>
      </c>
      <c r="D32" s="228" t="s">
        <v>86</v>
      </c>
      <c r="E32" s="229" t="s">
        <v>3765</v>
      </c>
      <c r="F32" s="228" t="s">
        <v>57</v>
      </c>
      <c r="G32" s="272">
        <v>6</v>
      </c>
      <c r="H32" s="239">
        <v>5439</v>
      </c>
      <c r="I32" s="238">
        <v>32634</v>
      </c>
      <c r="J32" s="238">
        <f t="shared" si="0"/>
        <v>6526.8</v>
      </c>
      <c r="K32" s="238">
        <f t="shared" si="1"/>
        <v>39160.800000000003</v>
      </c>
      <c r="L32" s="227" t="s">
        <v>8</v>
      </c>
      <c r="M32" s="77"/>
      <c r="N32" s="77"/>
      <c r="O32" s="77"/>
      <c r="P32" s="77"/>
    </row>
    <row r="33" spans="1:16" ht="30" customHeight="1">
      <c r="A33" s="1">
        <v>15</v>
      </c>
      <c r="B33" s="228" t="s">
        <v>3766</v>
      </c>
      <c r="C33" s="228">
        <v>10047641</v>
      </c>
      <c r="D33" s="228" t="s">
        <v>86</v>
      </c>
      <c r="E33" s="229" t="s">
        <v>3770</v>
      </c>
      <c r="F33" s="228" t="s">
        <v>57</v>
      </c>
      <c r="G33" s="272">
        <v>5</v>
      </c>
      <c r="H33" s="239">
        <v>151614</v>
      </c>
      <c r="I33" s="238">
        <v>758070</v>
      </c>
      <c r="J33" s="238">
        <f t="shared" si="0"/>
        <v>151614</v>
      </c>
      <c r="K33" s="238">
        <f t="shared" si="1"/>
        <v>909684</v>
      </c>
      <c r="L33" s="227" t="s">
        <v>8</v>
      </c>
    </row>
    <row r="34" spans="1:16" ht="30" customHeight="1">
      <c r="A34" s="1">
        <v>16</v>
      </c>
      <c r="B34" s="228" t="s">
        <v>3767</v>
      </c>
      <c r="C34" s="228">
        <v>10047647</v>
      </c>
      <c r="D34" s="228" t="s">
        <v>86</v>
      </c>
      <c r="E34" s="229" t="s">
        <v>3771</v>
      </c>
      <c r="F34" s="228" t="s">
        <v>57</v>
      </c>
      <c r="G34" s="272">
        <v>43</v>
      </c>
      <c r="H34" s="239">
        <v>10750</v>
      </c>
      <c r="I34" s="238">
        <v>462250</v>
      </c>
      <c r="J34" s="238">
        <f t="shared" si="0"/>
        <v>92450</v>
      </c>
      <c r="K34" s="238">
        <f t="shared" si="1"/>
        <v>554700</v>
      </c>
      <c r="L34" s="227" t="s">
        <v>8</v>
      </c>
      <c r="M34" s="77"/>
      <c r="N34" s="77"/>
      <c r="O34" s="77"/>
      <c r="P34" s="77"/>
    </row>
    <row r="35" spans="1:16" ht="30" customHeight="1">
      <c r="A35" s="1">
        <v>17</v>
      </c>
      <c r="B35" s="228" t="s">
        <v>3768</v>
      </c>
      <c r="C35" s="228">
        <v>10047653</v>
      </c>
      <c r="D35" s="228" t="s">
        <v>86</v>
      </c>
      <c r="E35" s="229" t="s">
        <v>3772</v>
      </c>
      <c r="F35" s="228" t="s">
        <v>57</v>
      </c>
      <c r="G35" s="272">
        <v>1</v>
      </c>
      <c r="H35" s="239">
        <v>34288</v>
      </c>
      <c r="I35" s="238">
        <v>34288</v>
      </c>
      <c r="J35" s="238">
        <f t="shared" si="0"/>
        <v>6857.6</v>
      </c>
      <c r="K35" s="238">
        <f t="shared" si="1"/>
        <v>41145.599999999999</v>
      </c>
      <c r="L35" s="227" t="s">
        <v>8</v>
      </c>
    </row>
    <row r="36" spans="1:16" ht="30" customHeight="1">
      <c r="A36" s="1">
        <v>18</v>
      </c>
      <c r="B36" s="228" t="s">
        <v>3769</v>
      </c>
      <c r="C36" s="228">
        <v>10047659</v>
      </c>
      <c r="D36" s="228" t="s">
        <v>86</v>
      </c>
      <c r="E36" s="229" t="s">
        <v>3773</v>
      </c>
      <c r="F36" s="228" t="s">
        <v>57</v>
      </c>
      <c r="G36" s="272">
        <v>5</v>
      </c>
      <c r="H36" s="239">
        <v>52911</v>
      </c>
      <c r="I36" s="238">
        <v>264555</v>
      </c>
      <c r="J36" s="238">
        <f t="shared" si="0"/>
        <v>52911</v>
      </c>
      <c r="K36" s="238">
        <f t="shared" si="1"/>
        <v>317466</v>
      </c>
      <c r="L36" s="227" t="s">
        <v>8</v>
      </c>
      <c r="M36" s="77"/>
      <c r="N36" s="77"/>
      <c r="O36" s="77"/>
      <c r="P36" s="77"/>
    </row>
    <row r="37" spans="1:16" ht="30" customHeight="1">
      <c r="A37" s="1">
        <v>19</v>
      </c>
      <c r="B37" s="228" t="s">
        <v>3774</v>
      </c>
      <c r="C37" s="228">
        <v>10047809</v>
      </c>
      <c r="D37" s="228" t="s">
        <v>86</v>
      </c>
      <c r="E37" s="229" t="s">
        <v>3775</v>
      </c>
      <c r="F37" s="228" t="s">
        <v>57</v>
      </c>
      <c r="G37" s="272">
        <v>1</v>
      </c>
      <c r="H37" s="239">
        <v>155466</v>
      </c>
      <c r="I37" s="238">
        <v>155466</v>
      </c>
      <c r="J37" s="238">
        <f t="shared" si="0"/>
        <v>31093.200000000001</v>
      </c>
      <c r="K37" s="238">
        <f t="shared" si="1"/>
        <v>186559.2</v>
      </c>
      <c r="L37" s="227" t="s">
        <v>8</v>
      </c>
    </row>
    <row r="38" spans="1:16" ht="30" customHeight="1">
      <c r="A38" s="1">
        <v>20</v>
      </c>
      <c r="B38" s="228" t="s">
        <v>3776</v>
      </c>
      <c r="C38" s="228">
        <v>10047967</v>
      </c>
      <c r="D38" s="228" t="s">
        <v>86</v>
      </c>
      <c r="E38" s="229" t="s">
        <v>3777</v>
      </c>
      <c r="F38" s="228" t="s">
        <v>57</v>
      </c>
      <c r="G38" s="272">
        <v>3</v>
      </c>
      <c r="H38" s="239">
        <v>14727</v>
      </c>
      <c r="I38" s="238">
        <v>44181</v>
      </c>
      <c r="J38" s="238">
        <f t="shared" si="0"/>
        <v>8836.2000000000007</v>
      </c>
      <c r="K38" s="238">
        <f t="shared" si="1"/>
        <v>53017.2</v>
      </c>
      <c r="L38" s="227" t="s">
        <v>8</v>
      </c>
      <c r="M38" s="77"/>
      <c r="N38" s="77"/>
      <c r="O38" s="77"/>
      <c r="P38" s="77"/>
    </row>
    <row r="39" spans="1:16" ht="30" customHeight="1">
      <c r="A39" s="1">
        <v>21</v>
      </c>
      <c r="B39" s="228" t="s">
        <v>3778</v>
      </c>
      <c r="C39" s="228">
        <v>10048034</v>
      </c>
      <c r="D39" s="228" t="s">
        <v>86</v>
      </c>
      <c r="E39" s="229" t="s">
        <v>3779</v>
      </c>
      <c r="F39" s="228" t="s">
        <v>57</v>
      </c>
      <c r="G39" s="272">
        <v>6</v>
      </c>
      <c r="H39" s="239">
        <v>3020</v>
      </c>
      <c r="I39" s="238">
        <v>18120</v>
      </c>
      <c r="J39" s="238">
        <f t="shared" si="0"/>
        <v>3624</v>
      </c>
      <c r="K39" s="238">
        <f t="shared" si="1"/>
        <v>21744</v>
      </c>
      <c r="L39" s="227" t="s">
        <v>8</v>
      </c>
    </row>
    <row r="40" spans="1:16" ht="30" customHeight="1">
      <c r="A40" s="1">
        <v>22</v>
      </c>
      <c r="B40" s="228" t="s">
        <v>3780</v>
      </c>
      <c r="C40" s="228">
        <v>10007794</v>
      </c>
      <c r="D40" s="228" t="s">
        <v>86</v>
      </c>
      <c r="E40" s="229" t="s">
        <v>3782</v>
      </c>
      <c r="F40" s="228" t="s">
        <v>57</v>
      </c>
      <c r="G40" s="272">
        <v>2</v>
      </c>
      <c r="H40" s="239">
        <v>2319</v>
      </c>
      <c r="I40" s="238">
        <v>4638</v>
      </c>
      <c r="J40" s="238">
        <f t="shared" si="0"/>
        <v>927.6</v>
      </c>
      <c r="K40" s="238">
        <f t="shared" si="1"/>
        <v>5565.6</v>
      </c>
      <c r="L40" s="227" t="s">
        <v>8</v>
      </c>
      <c r="M40" s="77"/>
      <c r="N40" s="77"/>
      <c r="O40" s="77"/>
      <c r="P40" s="77"/>
    </row>
    <row r="41" spans="1:16" ht="30" customHeight="1">
      <c r="A41" s="1">
        <v>23</v>
      </c>
      <c r="B41" s="228" t="s">
        <v>3781</v>
      </c>
      <c r="C41" s="228">
        <v>10007799</v>
      </c>
      <c r="D41" s="228" t="s">
        <v>86</v>
      </c>
      <c r="E41" s="229" t="s">
        <v>3783</v>
      </c>
      <c r="F41" s="228" t="s">
        <v>57</v>
      </c>
      <c r="G41" s="272">
        <v>16</v>
      </c>
      <c r="H41" s="239">
        <v>1180</v>
      </c>
      <c r="I41" s="238">
        <v>18880</v>
      </c>
      <c r="J41" s="238">
        <f t="shared" si="0"/>
        <v>3776</v>
      </c>
      <c r="K41" s="238">
        <f t="shared" si="1"/>
        <v>22656</v>
      </c>
      <c r="L41" s="227" t="s">
        <v>8</v>
      </c>
    </row>
    <row r="42" spans="1:16" ht="30" customHeight="1">
      <c r="A42" s="1">
        <v>24</v>
      </c>
      <c r="B42" s="228" t="s">
        <v>3784</v>
      </c>
      <c r="C42" s="228">
        <v>10045347</v>
      </c>
      <c r="D42" s="228" t="s">
        <v>86</v>
      </c>
      <c r="E42" s="229" t="s">
        <v>3785</v>
      </c>
      <c r="F42" s="228" t="s">
        <v>57</v>
      </c>
      <c r="G42" s="272">
        <v>3</v>
      </c>
      <c r="H42" s="239">
        <v>4210</v>
      </c>
      <c r="I42" s="238">
        <v>12630</v>
      </c>
      <c r="J42" s="238">
        <f t="shared" si="0"/>
        <v>2526</v>
      </c>
      <c r="K42" s="238">
        <f t="shared" si="1"/>
        <v>15156</v>
      </c>
      <c r="L42" s="227" t="s">
        <v>8</v>
      </c>
      <c r="M42" s="77"/>
      <c r="N42" s="77"/>
      <c r="O42" s="77"/>
      <c r="P42" s="77"/>
    </row>
    <row r="43" spans="1:16" ht="30" customHeight="1">
      <c r="A43" s="1">
        <v>25</v>
      </c>
      <c r="B43" s="228" t="s">
        <v>3786</v>
      </c>
      <c r="C43" s="228">
        <v>10048285</v>
      </c>
      <c r="D43" s="228" t="s">
        <v>86</v>
      </c>
      <c r="E43" s="229" t="s">
        <v>3787</v>
      </c>
      <c r="F43" s="228" t="s">
        <v>57</v>
      </c>
      <c r="G43" s="272">
        <v>1</v>
      </c>
      <c r="H43" s="239">
        <v>10199</v>
      </c>
      <c r="I43" s="238">
        <v>10199</v>
      </c>
      <c r="J43" s="238">
        <f t="shared" si="0"/>
        <v>2039.8</v>
      </c>
      <c r="K43" s="238">
        <f t="shared" si="1"/>
        <v>12238.8</v>
      </c>
      <c r="L43" s="227" t="s">
        <v>8</v>
      </c>
      <c r="M43" s="77"/>
      <c r="N43" s="77"/>
      <c r="O43" s="77"/>
      <c r="P43" s="77"/>
    </row>
    <row r="44" spans="1:16" ht="30" customHeight="1">
      <c r="A44" s="1">
        <v>26</v>
      </c>
      <c r="B44" s="228" t="s">
        <v>3788</v>
      </c>
      <c r="C44" s="228">
        <v>10049216</v>
      </c>
      <c r="D44" s="228" t="s">
        <v>86</v>
      </c>
      <c r="E44" s="229" t="s">
        <v>3789</v>
      </c>
      <c r="F44" s="228" t="s">
        <v>57</v>
      </c>
      <c r="G44" s="272">
        <v>3</v>
      </c>
      <c r="H44" s="239">
        <v>29168</v>
      </c>
      <c r="I44" s="238">
        <v>87504</v>
      </c>
      <c r="J44" s="238">
        <f t="shared" si="0"/>
        <v>17500.8</v>
      </c>
      <c r="K44" s="238">
        <f t="shared" si="1"/>
        <v>105004.8</v>
      </c>
      <c r="L44" s="227" t="s">
        <v>8</v>
      </c>
    </row>
    <row r="45" spans="1:16" ht="30" customHeight="1">
      <c r="A45" s="1">
        <v>27</v>
      </c>
      <c r="B45" s="228" t="s">
        <v>3790</v>
      </c>
      <c r="C45" s="228">
        <v>10050006</v>
      </c>
      <c r="D45" s="228" t="s">
        <v>86</v>
      </c>
      <c r="E45" s="229" t="s">
        <v>3791</v>
      </c>
      <c r="F45" s="228" t="s">
        <v>57</v>
      </c>
      <c r="G45" s="272">
        <v>2</v>
      </c>
      <c r="H45" s="239">
        <v>40179</v>
      </c>
      <c r="I45" s="238">
        <v>80358</v>
      </c>
      <c r="J45" s="238">
        <f t="shared" si="0"/>
        <v>16071.6</v>
      </c>
      <c r="K45" s="238">
        <f t="shared" si="1"/>
        <v>96429.6</v>
      </c>
      <c r="L45" s="227" t="s">
        <v>8</v>
      </c>
    </row>
    <row r="46" spans="1:16" ht="30" customHeight="1">
      <c r="A46" s="1">
        <v>28</v>
      </c>
      <c r="B46" s="228" t="s">
        <v>3792</v>
      </c>
      <c r="C46" s="228">
        <v>10050953</v>
      </c>
      <c r="D46" s="228" t="s">
        <v>86</v>
      </c>
      <c r="E46" s="229" t="s">
        <v>3793</v>
      </c>
      <c r="F46" s="228" t="s">
        <v>57</v>
      </c>
      <c r="G46" s="272">
        <v>3</v>
      </c>
      <c r="H46" s="239">
        <v>20259</v>
      </c>
      <c r="I46" s="238">
        <v>60777</v>
      </c>
      <c r="J46" s="238">
        <f t="shared" si="0"/>
        <v>12155.4</v>
      </c>
      <c r="K46" s="238">
        <f t="shared" si="1"/>
        <v>72932.399999999994</v>
      </c>
      <c r="L46" s="227" t="s">
        <v>8</v>
      </c>
      <c r="M46" s="77"/>
      <c r="N46" s="77"/>
      <c r="O46" s="77"/>
      <c r="P46" s="77"/>
    </row>
    <row r="47" spans="1:16" ht="30" customHeight="1">
      <c r="A47" s="1">
        <v>29</v>
      </c>
      <c r="B47" s="228" t="s">
        <v>3794</v>
      </c>
      <c r="C47" s="228">
        <v>10051030</v>
      </c>
      <c r="D47" s="228" t="s">
        <v>86</v>
      </c>
      <c r="E47" s="229" t="s">
        <v>3797</v>
      </c>
      <c r="F47" s="228" t="s">
        <v>57</v>
      </c>
      <c r="G47" s="272">
        <v>1</v>
      </c>
      <c r="H47" s="239">
        <v>33145</v>
      </c>
      <c r="I47" s="238">
        <v>33145</v>
      </c>
      <c r="J47" s="238">
        <f t="shared" si="0"/>
        <v>6629</v>
      </c>
      <c r="K47" s="238">
        <f t="shared" si="1"/>
        <v>39774</v>
      </c>
      <c r="L47" s="227" t="s">
        <v>8</v>
      </c>
      <c r="M47" s="77"/>
      <c r="N47" s="77"/>
      <c r="O47" s="77"/>
      <c r="P47" s="77"/>
    </row>
    <row r="48" spans="1:16" ht="30" customHeight="1">
      <c r="A48" s="1">
        <v>30</v>
      </c>
      <c r="B48" s="228" t="s">
        <v>3795</v>
      </c>
      <c r="C48" s="228">
        <v>10051033</v>
      </c>
      <c r="D48" s="228" t="s">
        <v>86</v>
      </c>
      <c r="E48" s="229" t="s">
        <v>3798</v>
      </c>
      <c r="F48" s="228" t="s">
        <v>57</v>
      </c>
      <c r="G48" s="272">
        <v>1</v>
      </c>
      <c r="H48" s="239">
        <v>56668</v>
      </c>
      <c r="I48" s="238">
        <v>56668</v>
      </c>
      <c r="J48" s="238">
        <f t="shared" si="0"/>
        <v>11333.6</v>
      </c>
      <c r="K48" s="238">
        <f t="shared" si="1"/>
        <v>68001.600000000006</v>
      </c>
      <c r="L48" s="227" t="s">
        <v>8</v>
      </c>
    </row>
    <row r="49" spans="1:16" ht="30" customHeight="1">
      <c r="A49" s="1">
        <v>31</v>
      </c>
      <c r="B49" s="228" t="s">
        <v>3796</v>
      </c>
      <c r="C49" s="228">
        <v>10051036</v>
      </c>
      <c r="D49" s="228" t="s">
        <v>86</v>
      </c>
      <c r="E49" s="229" t="s">
        <v>3799</v>
      </c>
      <c r="F49" s="228" t="s">
        <v>57</v>
      </c>
      <c r="G49" s="272">
        <v>1</v>
      </c>
      <c r="H49" s="239">
        <v>44097</v>
      </c>
      <c r="I49" s="238">
        <v>44097</v>
      </c>
      <c r="J49" s="238">
        <f t="shared" si="0"/>
        <v>8819.4</v>
      </c>
      <c r="K49" s="238">
        <f t="shared" si="1"/>
        <v>52916.4</v>
      </c>
      <c r="L49" s="227" t="s">
        <v>8</v>
      </c>
    </row>
    <row r="50" spans="1:16" ht="30" customHeight="1">
      <c r="A50" s="1">
        <v>32</v>
      </c>
      <c r="B50" s="228" t="s">
        <v>3800</v>
      </c>
      <c r="C50" s="228">
        <v>10047009</v>
      </c>
      <c r="D50" s="228" t="s">
        <v>86</v>
      </c>
      <c r="E50" s="229" t="s">
        <v>3801</v>
      </c>
      <c r="F50" s="228" t="s">
        <v>57</v>
      </c>
      <c r="G50" s="272">
        <v>1</v>
      </c>
      <c r="H50" s="239">
        <v>5734</v>
      </c>
      <c r="I50" s="238">
        <v>5734</v>
      </c>
      <c r="J50" s="238">
        <f t="shared" si="0"/>
        <v>1146.8</v>
      </c>
      <c r="K50" s="238">
        <f t="shared" si="1"/>
        <v>6880.8</v>
      </c>
      <c r="L50" s="227" t="s">
        <v>8</v>
      </c>
    </row>
    <row r="51" spans="1:16" ht="30" customHeight="1">
      <c r="A51" s="1">
        <v>33</v>
      </c>
      <c r="B51" s="228" t="s">
        <v>3802</v>
      </c>
      <c r="C51" s="228">
        <v>10049228</v>
      </c>
      <c r="D51" s="228" t="s">
        <v>86</v>
      </c>
      <c r="E51" s="229" t="s">
        <v>3805</v>
      </c>
      <c r="F51" s="228" t="s">
        <v>57</v>
      </c>
      <c r="G51" s="272">
        <v>1</v>
      </c>
      <c r="H51" s="239">
        <v>16034</v>
      </c>
      <c r="I51" s="238">
        <v>16034</v>
      </c>
      <c r="J51" s="238">
        <f t="shared" si="0"/>
        <v>3206.8</v>
      </c>
      <c r="K51" s="238">
        <f t="shared" si="1"/>
        <v>19240.8</v>
      </c>
      <c r="L51" s="227" t="s">
        <v>8</v>
      </c>
      <c r="M51" s="77"/>
      <c r="N51" s="77"/>
      <c r="O51" s="77"/>
      <c r="P51" s="77"/>
    </row>
    <row r="52" spans="1:16" ht="30" customHeight="1">
      <c r="A52" s="1">
        <v>34</v>
      </c>
      <c r="B52" s="228" t="s">
        <v>3803</v>
      </c>
      <c r="C52" s="228">
        <v>10049991</v>
      </c>
      <c r="D52" s="228" t="s">
        <v>86</v>
      </c>
      <c r="E52" s="229" t="s">
        <v>3806</v>
      </c>
      <c r="F52" s="228" t="s">
        <v>57</v>
      </c>
      <c r="G52" s="272">
        <v>4</v>
      </c>
      <c r="H52" s="239">
        <v>44855</v>
      </c>
      <c r="I52" s="238">
        <v>179420</v>
      </c>
      <c r="J52" s="238">
        <f t="shared" si="0"/>
        <v>35884</v>
      </c>
      <c r="K52" s="238">
        <f t="shared" si="1"/>
        <v>215304</v>
      </c>
      <c r="L52" s="227" t="s">
        <v>8</v>
      </c>
    </row>
    <row r="53" spans="1:16" ht="30" customHeight="1">
      <c r="A53" s="1">
        <v>35</v>
      </c>
      <c r="B53" s="228" t="s">
        <v>3804</v>
      </c>
      <c r="C53" s="228">
        <v>10050001</v>
      </c>
      <c r="D53" s="228" t="s">
        <v>86</v>
      </c>
      <c r="E53" s="229" t="s">
        <v>3807</v>
      </c>
      <c r="F53" s="228" t="s">
        <v>57</v>
      </c>
      <c r="G53" s="272">
        <v>1</v>
      </c>
      <c r="H53" s="239">
        <v>26049</v>
      </c>
      <c r="I53" s="238">
        <v>26049</v>
      </c>
      <c r="J53" s="238">
        <f t="shared" si="0"/>
        <v>5209.8</v>
      </c>
      <c r="K53" s="238">
        <f t="shared" si="1"/>
        <v>31258.799999999999</v>
      </c>
      <c r="L53" s="227" t="s">
        <v>8</v>
      </c>
      <c r="M53" s="77"/>
      <c r="N53" s="77"/>
      <c r="O53" s="77"/>
      <c r="P53" s="77"/>
    </row>
    <row r="54" spans="1:16" ht="30" customHeight="1">
      <c r="A54" s="1">
        <v>36</v>
      </c>
      <c r="B54" s="228" t="s">
        <v>3808</v>
      </c>
      <c r="C54" s="228">
        <v>10050956</v>
      </c>
      <c r="D54" s="228" t="s">
        <v>86</v>
      </c>
      <c r="E54" s="229" t="s">
        <v>3810</v>
      </c>
      <c r="F54" s="228" t="s">
        <v>57</v>
      </c>
      <c r="G54" s="272">
        <v>4</v>
      </c>
      <c r="H54" s="239">
        <v>19809</v>
      </c>
      <c r="I54" s="238">
        <v>79236</v>
      </c>
      <c r="J54" s="238">
        <f t="shared" si="0"/>
        <v>15847.2</v>
      </c>
      <c r="K54" s="238">
        <f t="shared" si="1"/>
        <v>95083.199999999997</v>
      </c>
      <c r="L54" s="227" t="s">
        <v>8</v>
      </c>
    </row>
    <row r="55" spans="1:16" ht="30" customHeight="1">
      <c r="A55" s="1">
        <v>37</v>
      </c>
      <c r="B55" s="228" t="s">
        <v>3809</v>
      </c>
      <c r="C55" s="228">
        <v>10050959</v>
      </c>
      <c r="D55" s="228" t="s">
        <v>86</v>
      </c>
      <c r="E55" s="229" t="s">
        <v>3811</v>
      </c>
      <c r="F55" s="228" t="s">
        <v>57</v>
      </c>
      <c r="G55" s="272">
        <v>1</v>
      </c>
      <c r="H55" s="239">
        <v>33658</v>
      </c>
      <c r="I55" s="238">
        <v>33658</v>
      </c>
      <c r="J55" s="238">
        <f t="shared" si="0"/>
        <v>6731.6</v>
      </c>
      <c r="K55" s="238">
        <f t="shared" si="1"/>
        <v>40389.599999999999</v>
      </c>
      <c r="L55" s="227" t="s">
        <v>8</v>
      </c>
      <c r="M55" s="77"/>
      <c r="N55" s="77"/>
      <c r="O55" s="77"/>
      <c r="P55" s="77"/>
    </row>
    <row r="56" spans="1:16" ht="30" customHeight="1">
      <c r="A56" s="1">
        <v>38</v>
      </c>
      <c r="B56" s="228" t="s">
        <v>3812</v>
      </c>
      <c r="C56" s="228">
        <v>10051157</v>
      </c>
      <c r="D56" s="228" t="s">
        <v>86</v>
      </c>
      <c r="E56" s="229" t="s">
        <v>3814</v>
      </c>
      <c r="F56" s="228" t="s">
        <v>57</v>
      </c>
      <c r="G56" s="272">
        <v>1</v>
      </c>
      <c r="H56" s="239">
        <v>30480</v>
      </c>
      <c r="I56" s="238">
        <v>30480</v>
      </c>
      <c r="J56" s="238">
        <f t="shared" si="0"/>
        <v>6096</v>
      </c>
      <c r="K56" s="238">
        <f t="shared" si="1"/>
        <v>36576</v>
      </c>
      <c r="L56" s="227" t="s">
        <v>8</v>
      </c>
    </row>
    <row r="57" spans="1:16" ht="30" customHeight="1">
      <c r="A57" s="1">
        <v>39</v>
      </c>
      <c r="B57" s="228" t="s">
        <v>3813</v>
      </c>
      <c r="C57" s="228">
        <v>10051160</v>
      </c>
      <c r="D57" s="228" t="s">
        <v>86</v>
      </c>
      <c r="E57" s="229" t="s">
        <v>3815</v>
      </c>
      <c r="F57" s="228" t="s">
        <v>57</v>
      </c>
      <c r="G57" s="272">
        <v>1</v>
      </c>
      <c r="H57" s="239">
        <v>88025</v>
      </c>
      <c r="I57" s="238">
        <v>88025</v>
      </c>
      <c r="J57" s="238">
        <f t="shared" si="0"/>
        <v>17605</v>
      </c>
      <c r="K57" s="238">
        <f t="shared" si="1"/>
        <v>105630</v>
      </c>
      <c r="L57" s="227" t="s">
        <v>8</v>
      </c>
      <c r="M57" s="77"/>
      <c r="N57" s="77"/>
      <c r="O57" s="77"/>
      <c r="P57" s="77"/>
    </row>
    <row r="58" spans="1:16" ht="18" customHeight="1">
      <c r="A58" s="96"/>
      <c r="B58" s="96"/>
      <c r="C58" s="96"/>
      <c r="D58" s="96"/>
      <c r="E58" s="97"/>
      <c r="F58" s="96"/>
      <c r="G58" s="48"/>
      <c r="H58" s="96"/>
      <c r="I58" s="98">
        <f>SUM(I19:I57)</f>
        <v>3803852</v>
      </c>
      <c r="J58" s="98">
        <f>SUM(J19:J57)</f>
        <v>760770.4</v>
      </c>
      <c r="K58" s="98">
        <f>SUM(K19:K57)</f>
        <v>4564622.3999999994</v>
      </c>
      <c r="L58" s="96"/>
    </row>
    <row r="60" spans="1:16" ht="18.75">
      <c r="A60" s="67" t="s">
        <v>34</v>
      </c>
      <c r="B60" s="220"/>
      <c r="C60" s="220"/>
      <c r="D60" s="127"/>
      <c r="E60" s="128"/>
      <c r="F60" s="128"/>
      <c r="G60" s="128"/>
      <c r="H60" s="129"/>
      <c r="I60" s="128"/>
      <c r="J60" s="67" t="s">
        <v>35</v>
      </c>
      <c r="K60" s="23"/>
    </row>
    <row r="61" spans="1:16" ht="18.75">
      <c r="A61" s="67" t="s">
        <v>36</v>
      </c>
      <c r="B61" s="67"/>
      <c r="C61" s="67"/>
      <c r="D61" s="127"/>
      <c r="E61" s="128"/>
      <c r="F61" s="128"/>
      <c r="G61" s="128"/>
      <c r="H61" s="129"/>
      <c r="I61" s="128"/>
      <c r="J61" s="204" t="s">
        <v>181</v>
      </c>
      <c r="K61" s="204"/>
    </row>
    <row r="62" spans="1:16" ht="18.75">
      <c r="A62" s="67" t="s">
        <v>37</v>
      </c>
      <c r="B62" s="67"/>
      <c r="C62" s="67"/>
      <c r="D62" s="127"/>
      <c r="E62" s="128"/>
      <c r="F62" s="128"/>
      <c r="G62" s="128"/>
      <c r="H62" s="129"/>
      <c r="I62" s="128"/>
      <c r="J62" s="204" t="s">
        <v>38</v>
      </c>
      <c r="K62" s="204"/>
    </row>
    <row r="63" spans="1:16" ht="18.75">
      <c r="A63" s="67" t="s">
        <v>39</v>
      </c>
      <c r="B63" s="23"/>
      <c r="C63" s="23"/>
      <c r="D63" s="127"/>
      <c r="E63" s="128"/>
      <c r="F63" s="128"/>
      <c r="G63" s="128"/>
      <c r="H63" s="129"/>
      <c r="I63" s="128"/>
      <c r="J63" s="118"/>
      <c r="K63" s="38"/>
    </row>
    <row r="64" spans="1:16" ht="18.75">
      <c r="A64" s="23"/>
      <c r="B64" s="23"/>
      <c r="C64" s="23"/>
      <c r="D64" s="127"/>
      <c r="E64" s="128"/>
      <c r="F64" s="128"/>
      <c r="G64" s="128"/>
      <c r="H64" s="129"/>
      <c r="I64" s="128"/>
      <c r="J64" s="118"/>
      <c r="K64" s="23"/>
    </row>
    <row r="65" spans="1:12" ht="18.75">
      <c r="A65" s="67" t="s">
        <v>41</v>
      </c>
      <c r="B65" s="23"/>
      <c r="C65" s="23"/>
      <c r="D65" s="127"/>
      <c r="E65" s="128"/>
      <c r="F65" s="128"/>
      <c r="G65" s="128"/>
      <c r="H65" s="129"/>
      <c r="I65" s="128"/>
      <c r="J65" s="204" t="s">
        <v>182</v>
      </c>
      <c r="K65" s="204"/>
    </row>
    <row r="66" spans="1:12" ht="18.75">
      <c r="A66" s="364"/>
      <c r="B66" s="364"/>
      <c r="C66" s="364"/>
      <c r="D66" s="127"/>
      <c r="E66" s="128"/>
      <c r="F66" s="128"/>
      <c r="G66" s="128"/>
      <c r="H66" s="129"/>
      <c r="I66" s="128"/>
      <c r="J66" s="118"/>
      <c r="K66" s="118"/>
    </row>
    <row r="67" spans="1:12" ht="18.75">
      <c r="A67" s="67" t="s">
        <v>40</v>
      </c>
      <c r="B67" s="67"/>
      <c r="C67" s="118"/>
      <c r="D67" s="127"/>
      <c r="E67" s="128"/>
      <c r="F67" s="128"/>
      <c r="G67" s="128"/>
      <c r="H67" s="129"/>
      <c r="I67" s="128"/>
      <c r="J67" s="67" t="s">
        <v>40</v>
      </c>
      <c r="K67" s="67"/>
    </row>
    <row r="68" spans="1:12" ht="18.75">
      <c r="A68" s="128"/>
      <c r="B68" s="128"/>
      <c r="C68" s="128"/>
      <c r="D68" s="127"/>
      <c r="E68" s="128"/>
      <c r="F68" s="128"/>
      <c r="G68" s="128"/>
      <c r="H68" s="129"/>
      <c r="I68" s="128"/>
      <c r="J68" s="128"/>
      <c r="K68" s="128"/>
      <c r="L68" s="128"/>
    </row>
  </sheetData>
  <autoFilter ref="A18:L58" xr:uid="{00000000-0009-0000-0000-000024000000}"/>
  <customSheetViews>
    <customSheetView guid="{19774D5F-68EA-4399-BCA1-E2CE392B5002}" showPageBreaks="1" printArea="1" view="pageBreakPreview" topLeftCell="A22">
      <selection activeCell="I29" sqref="I29"/>
      <rowBreaks count="1" manualBreakCount="1">
        <brk id="33" max="16" man="1"/>
      </rowBreaks>
      <colBreaks count="1" manualBreakCount="1">
        <brk id="16" max="49" man="1"/>
      </colBreaks>
      <pageMargins left="0.70866141732283472" right="0.70866141732283472" top="0.74803149606299213" bottom="0.74803149606299213" header="0.31496062992125984" footer="0.31496062992125984"/>
      <pageSetup scale="57" orientation="landscape" r:id="rId1"/>
    </customSheetView>
    <customSheetView guid="{31AE1515-CC7D-4C1F-9174-673DDAC973ED}" showPageBreaks="1" printArea="1" view="pageBreakPreview" topLeftCell="A31">
      <selection activeCell="P33" sqref="P33"/>
      <rowBreaks count="1" manualBreakCount="1">
        <brk id="33" max="16" man="1"/>
      </rowBreaks>
      <colBreaks count="1" manualBreakCount="1">
        <brk id="16" max="49" man="1"/>
      </colBreaks>
      <pageMargins left="0.70866141732283472" right="0.70866141732283472" top="0.74803149606299213" bottom="0.74803149606299213" header="0.31496062992125984" footer="0.31496062992125984"/>
      <pageSetup scale="57" orientation="landscape" r:id="rId2"/>
    </customSheetView>
  </customSheetViews>
  <mergeCells count="6">
    <mergeCell ref="A66:C66"/>
    <mergeCell ref="A4:L4"/>
    <mergeCell ref="A5:L5"/>
    <mergeCell ref="A14:L14"/>
    <mergeCell ref="A8:I8"/>
    <mergeCell ref="A10:I10"/>
  </mergeCells>
  <pageMargins left="0.7" right="0.7" top="0.75" bottom="0.75" header="0.3" footer="0.3"/>
  <pageSetup paperSize="9" scale="74" fitToHeight="0" orientation="landscape" r:id="rId3"/>
  <colBreaks count="1" manualBreakCount="1">
    <brk id="12" max="49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70C0"/>
    <pageSetUpPr fitToPage="1"/>
  </sheetPr>
  <dimension ref="A1:P60"/>
  <sheetViews>
    <sheetView view="pageBreakPreview" topLeftCell="A18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10.7109375" style="6" customWidth="1"/>
    <col min="3" max="3" width="12.140625" style="6" customWidth="1"/>
    <col min="4" max="4" width="7.5703125" style="6" customWidth="1"/>
    <col min="5" max="5" width="31.7109375" style="59" customWidth="1"/>
    <col min="6" max="6" width="6.85546875" style="6" customWidth="1"/>
    <col min="7" max="7" width="9.5703125" style="6" customWidth="1"/>
    <col min="8" max="8" width="15.7109375" style="6" customWidth="1"/>
    <col min="9" max="9" width="15.7109375" style="60" customWidth="1"/>
    <col min="10" max="11" width="15.7109375" style="6" customWidth="1"/>
    <col min="12" max="12" width="21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78</v>
      </c>
      <c r="K1" s="61"/>
      <c r="L1" s="24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79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18" t="s">
        <v>177</v>
      </c>
      <c r="B7" s="115"/>
      <c r="C7" s="115"/>
      <c r="D7" s="115"/>
      <c r="E7" s="115"/>
      <c r="F7" s="115"/>
      <c r="G7" s="115"/>
      <c r="H7" s="115"/>
      <c r="I7" s="116"/>
      <c r="J7" s="20"/>
      <c r="K7" s="20"/>
      <c r="L7" s="20"/>
    </row>
    <row r="8" spans="1:12" ht="15.75">
      <c r="A8" s="367" t="s">
        <v>178</v>
      </c>
      <c r="B8" s="367"/>
      <c r="C8" s="367"/>
      <c r="D8" s="367"/>
      <c r="E8" s="367"/>
      <c r="F8" s="367"/>
      <c r="G8" s="367"/>
      <c r="H8" s="367"/>
      <c r="I8" s="367"/>
      <c r="J8" s="20"/>
      <c r="K8" s="20"/>
      <c r="L8" s="20"/>
    </row>
    <row r="9" spans="1:12" ht="15.75">
      <c r="A9" s="18" t="s">
        <v>179</v>
      </c>
      <c r="B9" s="18"/>
      <c r="C9" s="18"/>
      <c r="D9" s="18"/>
      <c r="E9" s="18"/>
      <c r="F9" s="18"/>
      <c r="G9" s="18"/>
      <c r="H9" s="18"/>
      <c r="I9" s="116"/>
      <c r="J9" s="20"/>
      <c r="K9" s="20"/>
      <c r="L9" s="20"/>
    </row>
    <row r="10" spans="1:12" ht="15.75">
      <c r="A10" s="367" t="s">
        <v>180</v>
      </c>
      <c r="B10" s="367"/>
      <c r="C10" s="367"/>
      <c r="D10" s="367"/>
      <c r="E10" s="367"/>
      <c r="F10" s="367"/>
      <c r="G10" s="367"/>
      <c r="H10" s="367"/>
      <c r="I10" s="367"/>
      <c r="J10" s="20"/>
      <c r="K10" s="20"/>
      <c r="L10" s="20"/>
    </row>
    <row r="11" spans="1:12" ht="15.75">
      <c r="A11" s="205"/>
      <c r="B11" s="205"/>
      <c r="C11" s="205"/>
      <c r="D11" s="205"/>
      <c r="E11" s="205"/>
      <c r="F11" s="205"/>
      <c r="G11" s="205"/>
      <c r="H11" s="205"/>
      <c r="I11" s="205"/>
      <c r="J11" s="205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64"/>
      <c r="L13" s="62"/>
    </row>
    <row r="14" spans="1:12" ht="15.75">
      <c r="A14" s="370" t="s">
        <v>32</v>
      </c>
      <c r="B14" s="370"/>
      <c r="C14" s="370"/>
      <c r="D14" s="370"/>
      <c r="E14" s="370"/>
      <c r="F14" s="370"/>
      <c r="G14" s="370"/>
      <c r="H14" s="370"/>
      <c r="I14" s="370"/>
      <c r="J14" s="370"/>
      <c r="K14" s="370"/>
      <c r="L14" s="370"/>
    </row>
    <row r="15" spans="1:12" ht="15.75">
      <c r="A15" s="80" t="s">
        <v>33</v>
      </c>
      <c r="B15" s="80"/>
      <c r="C15" s="80"/>
      <c r="D15" s="80"/>
      <c r="E15" s="80"/>
      <c r="F15" s="80"/>
      <c r="G15" s="80"/>
      <c r="H15" s="80"/>
      <c r="I15" s="80"/>
      <c r="J15" s="80"/>
      <c r="K15" s="81"/>
      <c r="L15" s="80"/>
    </row>
    <row r="16" spans="1:12" ht="11.25" customHeight="1">
      <c r="A16" s="82"/>
      <c r="B16" s="82"/>
      <c r="C16" s="82"/>
      <c r="D16" s="82"/>
      <c r="E16" s="83"/>
      <c r="F16" s="82"/>
      <c r="G16" s="82"/>
      <c r="H16" s="84"/>
      <c r="I16" s="85"/>
      <c r="J16" s="86"/>
      <c r="K16" s="86"/>
      <c r="L16" s="82"/>
    </row>
    <row r="17" spans="1:16" ht="63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3816</v>
      </c>
      <c r="C19" s="221">
        <v>10024648</v>
      </c>
      <c r="D19" s="222" t="s">
        <v>86</v>
      </c>
      <c r="E19" s="223" t="s">
        <v>3817</v>
      </c>
      <c r="F19" s="221" t="s">
        <v>57</v>
      </c>
      <c r="G19" s="271">
        <v>3</v>
      </c>
      <c r="H19" s="239">
        <v>48991</v>
      </c>
      <c r="I19" s="238">
        <v>146973</v>
      </c>
      <c r="J19" s="238">
        <f t="shared" ref="J19:J48" si="0">ROUND(I19*0.2,2)</f>
        <v>29394.6</v>
      </c>
      <c r="K19" s="238">
        <f t="shared" ref="K19:K48" si="1">ROUND(I19*1.2,2)</f>
        <v>176367.6</v>
      </c>
      <c r="L19" s="227" t="s">
        <v>8</v>
      </c>
      <c r="M19" s="77"/>
      <c r="N19" s="77"/>
      <c r="O19" s="77"/>
      <c r="P19" s="77"/>
    </row>
    <row r="20" spans="1:16" ht="30" customHeight="1">
      <c r="A20" s="1">
        <v>2</v>
      </c>
      <c r="B20" s="228" t="s">
        <v>3818</v>
      </c>
      <c r="C20" s="228">
        <v>10046169</v>
      </c>
      <c r="D20" s="228" t="s">
        <v>86</v>
      </c>
      <c r="E20" s="229" t="s">
        <v>3819</v>
      </c>
      <c r="F20" s="228" t="s">
        <v>57</v>
      </c>
      <c r="G20" s="272">
        <v>1</v>
      </c>
      <c r="H20" s="239">
        <v>358769</v>
      </c>
      <c r="I20" s="238">
        <v>358769</v>
      </c>
      <c r="J20" s="238">
        <f t="shared" si="0"/>
        <v>71753.8</v>
      </c>
      <c r="K20" s="238">
        <f t="shared" si="1"/>
        <v>430522.8</v>
      </c>
      <c r="L20" s="227" t="s">
        <v>8</v>
      </c>
    </row>
    <row r="21" spans="1:16" ht="30" customHeight="1">
      <c r="A21" s="1">
        <v>3</v>
      </c>
      <c r="B21" s="228" t="s">
        <v>3820</v>
      </c>
      <c r="C21" s="228">
        <v>10046240</v>
      </c>
      <c r="D21" s="228" t="s">
        <v>86</v>
      </c>
      <c r="E21" s="229" t="s">
        <v>3821</v>
      </c>
      <c r="F21" s="228" t="s">
        <v>57</v>
      </c>
      <c r="G21" s="272">
        <v>1</v>
      </c>
      <c r="H21" s="239">
        <v>181217</v>
      </c>
      <c r="I21" s="238">
        <v>181217</v>
      </c>
      <c r="J21" s="238">
        <f t="shared" si="0"/>
        <v>36243.4</v>
      </c>
      <c r="K21" s="238">
        <f t="shared" si="1"/>
        <v>217460.4</v>
      </c>
      <c r="L21" s="227" t="s">
        <v>8</v>
      </c>
      <c r="M21" s="77"/>
      <c r="N21" s="77"/>
      <c r="O21" s="77"/>
      <c r="P21" s="77"/>
    </row>
    <row r="22" spans="1:16" ht="30" customHeight="1">
      <c r="A22" s="1">
        <v>4</v>
      </c>
      <c r="B22" s="228" t="s">
        <v>3822</v>
      </c>
      <c r="C22" s="228">
        <v>10047052</v>
      </c>
      <c r="D22" s="228" t="s">
        <v>86</v>
      </c>
      <c r="E22" s="229" t="s">
        <v>3823</v>
      </c>
      <c r="F22" s="228" t="s">
        <v>57</v>
      </c>
      <c r="G22" s="272">
        <v>2</v>
      </c>
      <c r="H22" s="239">
        <v>104544</v>
      </c>
      <c r="I22" s="238">
        <v>209088</v>
      </c>
      <c r="J22" s="238">
        <f t="shared" si="0"/>
        <v>41817.599999999999</v>
      </c>
      <c r="K22" s="238">
        <f t="shared" si="1"/>
        <v>250905.60000000001</v>
      </c>
      <c r="L22" s="227" t="s">
        <v>8</v>
      </c>
    </row>
    <row r="23" spans="1:16" ht="30" customHeight="1">
      <c r="A23" s="1">
        <v>5</v>
      </c>
      <c r="B23" s="228" t="s">
        <v>3824</v>
      </c>
      <c r="C23" s="228">
        <v>10047689</v>
      </c>
      <c r="D23" s="228" t="s">
        <v>86</v>
      </c>
      <c r="E23" s="229" t="s">
        <v>3825</v>
      </c>
      <c r="F23" s="228" t="s">
        <v>57</v>
      </c>
      <c r="G23" s="272">
        <v>1</v>
      </c>
      <c r="H23" s="239">
        <v>126249</v>
      </c>
      <c r="I23" s="238">
        <v>126249</v>
      </c>
      <c r="J23" s="238">
        <f t="shared" si="0"/>
        <v>25249.8</v>
      </c>
      <c r="K23" s="238">
        <f t="shared" si="1"/>
        <v>151498.79999999999</v>
      </c>
      <c r="L23" s="227" t="s">
        <v>8</v>
      </c>
      <c r="M23" s="77"/>
      <c r="N23" s="77"/>
      <c r="O23" s="77"/>
      <c r="P23" s="77"/>
    </row>
    <row r="24" spans="1:16" ht="30" customHeight="1">
      <c r="A24" s="1">
        <v>6</v>
      </c>
      <c r="B24" s="228" t="s">
        <v>3826</v>
      </c>
      <c r="C24" s="228">
        <v>10045275</v>
      </c>
      <c r="D24" s="228" t="s">
        <v>86</v>
      </c>
      <c r="E24" s="229" t="s">
        <v>3827</v>
      </c>
      <c r="F24" s="228" t="s">
        <v>57</v>
      </c>
      <c r="G24" s="272">
        <v>1</v>
      </c>
      <c r="H24" s="239">
        <v>4464</v>
      </c>
      <c r="I24" s="238">
        <v>4464</v>
      </c>
      <c r="J24" s="238">
        <f t="shared" si="0"/>
        <v>892.8</v>
      </c>
      <c r="K24" s="238">
        <f t="shared" si="1"/>
        <v>5356.8</v>
      </c>
      <c r="L24" s="227" t="s">
        <v>8</v>
      </c>
    </row>
    <row r="25" spans="1:16" ht="30" customHeight="1">
      <c r="A25" s="1">
        <v>7</v>
      </c>
      <c r="B25" s="228" t="s">
        <v>3828</v>
      </c>
      <c r="C25" s="228">
        <v>10048463</v>
      </c>
      <c r="D25" s="228" t="s">
        <v>86</v>
      </c>
      <c r="E25" s="229" t="s">
        <v>3829</v>
      </c>
      <c r="F25" s="228" t="s">
        <v>57</v>
      </c>
      <c r="G25" s="272">
        <v>11</v>
      </c>
      <c r="H25" s="239">
        <v>18853</v>
      </c>
      <c r="I25" s="238">
        <v>207383</v>
      </c>
      <c r="J25" s="238">
        <f t="shared" si="0"/>
        <v>41476.6</v>
      </c>
      <c r="K25" s="238">
        <f t="shared" si="1"/>
        <v>248859.6</v>
      </c>
      <c r="L25" s="227" t="s">
        <v>8</v>
      </c>
      <c r="M25" s="77"/>
      <c r="N25" s="77"/>
      <c r="O25" s="77"/>
      <c r="P25" s="77"/>
    </row>
    <row r="26" spans="1:16" ht="30" customHeight="1">
      <c r="A26" s="1">
        <v>8</v>
      </c>
      <c r="B26" s="228" t="s">
        <v>3830</v>
      </c>
      <c r="C26" s="228">
        <v>10048494</v>
      </c>
      <c r="D26" s="228" t="s">
        <v>86</v>
      </c>
      <c r="E26" s="229" t="s">
        <v>3831</v>
      </c>
      <c r="F26" s="228" t="s">
        <v>57</v>
      </c>
      <c r="G26" s="272">
        <v>1</v>
      </c>
      <c r="H26" s="239">
        <v>13044</v>
      </c>
      <c r="I26" s="238">
        <v>13044</v>
      </c>
      <c r="J26" s="238">
        <f t="shared" si="0"/>
        <v>2608.8000000000002</v>
      </c>
      <c r="K26" s="238">
        <f t="shared" si="1"/>
        <v>15652.8</v>
      </c>
      <c r="L26" s="227" t="s">
        <v>8</v>
      </c>
    </row>
    <row r="27" spans="1:16" ht="30" customHeight="1">
      <c r="A27" s="1">
        <v>9</v>
      </c>
      <c r="B27" s="228" t="s">
        <v>3832</v>
      </c>
      <c r="C27" s="228">
        <v>10049352</v>
      </c>
      <c r="D27" s="228" t="s">
        <v>86</v>
      </c>
      <c r="E27" s="229" t="s">
        <v>3835</v>
      </c>
      <c r="F27" s="228" t="s">
        <v>57</v>
      </c>
      <c r="G27" s="272">
        <v>1</v>
      </c>
      <c r="H27" s="239">
        <v>17648</v>
      </c>
      <c r="I27" s="238">
        <v>17648</v>
      </c>
      <c r="J27" s="238">
        <f t="shared" si="0"/>
        <v>3529.6</v>
      </c>
      <c r="K27" s="238">
        <f t="shared" si="1"/>
        <v>21177.599999999999</v>
      </c>
      <c r="L27" s="227" t="s">
        <v>8</v>
      </c>
    </row>
    <row r="28" spans="1:16" ht="30" customHeight="1">
      <c r="A28" s="1">
        <v>10</v>
      </c>
      <c r="B28" s="228" t="s">
        <v>3833</v>
      </c>
      <c r="C28" s="228">
        <v>10049365</v>
      </c>
      <c r="D28" s="228" t="s">
        <v>86</v>
      </c>
      <c r="E28" s="229" t="s">
        <v>3836</v>
      </c>
      <c r="F28" s="228" t="s">
        <v>57</v>
      </c>
      <c r="G28" s="272">
        <v>3</v>
      </c>
      <c r="H28" s="239">
        <v>782</v>
      </c>
      <c r="I28" s="238">
        <v>2346</v>
      </c>
      <c r="J28" s="238">
        <f t="shared" si="0"/>
        <v>469.2</v>
      </c>
      <c r="K28" s="238">
        <f t="shared" si="1"/>
        <v>2815.2</v>
      </c>
      <c r="L28" s="227" t="s">
        <v>8</v>
      </c>
      <c r="M28" s="77"/>
      <c r="N28" s="77"/>
      <c r="O28" s="77"/>
      <c r="P28" s="77"/>
    </row>
    <row r="29" spans="1:16" ht="30" customHeight="1">
      <c r="A29" s="1">
        <v>11</v>
      </c>
      <c r="B29" s="228" t="s">
        <v>3834</v>
      </c>
      <c r="C29" s="228">
        <v>10049371</v>
      </c>
      <c r="D29" s="228" t="s">
        <v>86</v>
      </c>
      <c r="E29" s="229" t="s">
        <v>3837</v>
      </c>
      <c r="F29" s="228" t="s">
        <v>57</v>
      </c>
      <c r="G29" s="272">
        <v>2</v>
      </c>
      <c r="H29" s="239">
        <v>9302</v>
      </c>
      <c r="I29" s="238">
        <v>18604</v>
      </c>
      <c r="J29" s="238">
        <f t="shared" si="0"/>
        <v>3720.8</v>
      </c>
      <c r="K29" s="238">
        <f t="shared" si="1"/>
        <v>22324.799999999999</v>
      </c>
      <c r="L29" s="227" t="s">
        <v>8</v>
      </c>
      <c r="M29" s="77"/>
      <c r="N29" s="77"/>
      <c r="O29" s="77"/>
      <c r="P29" s="77"/>
    </row>
    <row r="30" spans="1:16" ht="30" customHeight="1">
      <c r="A30" s="1">
        <v>12</v>
      </c>
      <c r="B30" s="228" t="s">
        <v>3838</v>
      </c>
      <c r="C30" s="228">
        <v>10050962</v>
      </c>
      <c r="D30" s="228" t="s">
        <v>86</v>
      </c>
      <c r="E30" s="229" t="s">
        <v>3839</v>
      </c>
      <c r="F30" s="228" t="s">
        <v>57</v>
      </c>
      <c r="G30" s="272">
        <v>20</v>
      </c>
      <c r="H30" s="239">
        <v>97114</v>
      </c>
      <c r="I30" s="238">
        <v>1942280</v>
      </c>
      <c r="J30" s="238">
        <f t="shared" si="0"/>
        <v>388456</v>
      </c>
      <c r="K30" s="238">
        <f t="shared" si="1"/>
        <v>2330736</v>
      </c>
      <c r="L30" s="227" t="s">
        <v>8</v>
      </c>
    </row>
    <row r="31" spans="1:16" ht="30" customHeight="1">
      <c r="A31" s="1">
        <v>13</v>
      </c>
      <c r="B31" s="228" t="s">
        <v>3840</v>
      </c>
      <c r="C31" s="228">
        <v>10051046</v>
      </c>
      <c r="D31" s="228" t="s">
        <v>86</v>
      </c>
      <c r="E31" s="229" t="s">
        <v>3841</v>
      </c>
      <c r="F31" s="228" t="s">
        <v>57</v>
      </c>
      <c r="G31" s="272">
        <v>3</v>
      </c>
      <c r="H31" s="239">
        <v>43875</v>
      </c>
      <c r="I31" s="238">
        <v>131625</v>
      </c>
      <c r="J31" s="238">
        <f t="shared" si="0"/>
        <v>26325</v>
      </c>
      <c r="K31" s="238">
        <f t="shared" si="1"/>
        <v>157950</v>
      </c>
      <c r="L31" s="227" t="s">
        <v>8</v>
      </c>
    </row>
    <row r="32" spans="1:16" ht="30" customHeight="1">
      <c r="A32" s="1">
        <v>14</v>
      </c>
      <c r="B32" s="228" t="s">
        <v>3842</v>
      </c>
      <c r="C32" s="228">
        <v>10046395</v>
      </c>
      <c r="D32" s="228" t="s">
        <v>86</v>
      </c>
      <c r="E32" s="229" t="s">
        <v>3843</v>
      </c>
      <c r="F32" s="228" t="s">
        <v>57</v>
      </c>
      <c r="G32" s="272">
        <v>1</v>
      </c>
      <c r="H32" s="239">
        <v>236668</v>
      </c>
      <c r="I32" s="238">
        <v>236668</v>
      </c>
      <c r="J32" s="238">
        <f t="shared" si="0"/>
        <v>47333.599999999999</v>
      </c>
      <c r="K32" s="238">
        <f t="shared" si="1"/>
        <v>284001.59999999998</v>
      </c>
      <c r="L32" s="227" t="s">
        <v>8</v>
      </c>
    </row>
    <row r="33" spans="1:16" ht="30" customHeight="1">
      <c r="A33" s="1">
        <v>15</v>
      </c>
      <c r="B33" s="228" t="s">
        <v>3844</v>
      </c>
      <c r="C33" s="228">
        <v>10048440</v>
      </c>
      <c r="D33" s="228" t="s">
        <v>86</v>
      </c>
      <c r="E33" s="229" t="s">
        <v>3846</v>
      </c>
      <c r="F33" s="228" t="s">
        <v>57</v>
      </c>
      <c r="G33" s="272">
        <v>1</v>
      </c>
      <c r="H33" s="239">
        <v>46620</v>
      </c>
      <c r="I33" s="238">
        <v>46620</v>
      </c>
      <c r="J33" s="238">
        <f t="shared" si="0"/>
        <v>9324</v>
      </c>
      <c r="K33" s="238">
        <f t="shared" si="1"/>
        <v>55944</v>
      </c>
      <c r="L33" s="227" t="s">
        <v>8</v>
      </c>
      <c r="M33" s="77"/>
      <c r="N33" s="77"/>
      <c r="O33" s="77"/>
      <c r="P33" s="77"/>
    </row>
    <row r="34" spans="1:16" ht="30" customHeight="1">
      <c r="A34" s="1">
        <v>16</v>
      </c>
      <c r="B34" s="228" t="s">
        <v>3845</v>
      </c>
      <c r="C34" s="228">
        <v>10048446</v>
      </c>
      <c r="D34" s="228" t="s">
        <v>86</v>
      </c>
      <c r="E34" s="229" t="s">
        <v>3847</v>
      </c>
      <c r="F34" s="228" t="s">
        <v>57</v>
      </c>
      <c r="G34" s="272">
        <v>5</v>
      </c>
      <c r="H34" s="239">
        <v>59835</v>
      </c>
      <c r="I34" s="238">
        <v>299175</v>
      </c>
      <c r="J34" s="238">
        <f t="shared" si="0"/>
        <v>59835</v>
      </c>
      <c r="K34" s="238">
        <f t="shared" si="1"/>
        <v>359010</v>
      </c>
      <c r="L34" s="227" t="s">
        <v>8</v>
      </c>
    </row>
    <row r="35" spans="1:16" ht="30" customHeight="1">
      <c r="A35" s="1">
        <v>17</v>
      </c>
      <c r="B35" s="228" t="s">
        <v>3848</v>
      </c>
      <c r="C35" s="228">
        <v>10050017</v>
      </c>
      <c r="D35" s="228" t="s">
        <v>86</v>
      </c>
      <c r="E35" s="229" t="s">
        <v>3850</v>
      </c>
      <c r="F35" s="228" t="s">
        <v>57</v>
      </c>
      <c r="G35" s="272">
        <v>4</v>
      </c>
      <c r="H35" s="239">
        <v>91573</v>
      </c>
      <c r="I35" s="238">
        <v>366292</v>
      </c>
      <c r="J35" s="238">
        <f t="shared" si="0"/>
        <v>73258.399999999994</v>
      </c>
      <c r="K35" s="238">
        <f t="shared" si="1"/>
        <v>439550.4</v>
      </c>
      <c r="L35" s="227" t="s">
        <v>8</v>
      </c>
      <c r="M35" s="77"/>
      <c r="N35" s="77"/>
      <c r="O35" s="77"/>
      <c r="P35" s="77"/>
    </row>
    <row r="36" spans="1:16" ht="30" customHeight="1">
      <c r="A36" s="1">
        <v>18</v>
      </c>
      <c r="B36" s="228" t="s">
        <v>3849</v>
      </c>
      <c r="C36" s="228">
        <v>10050062</v>
      </c>
      <c r="D36" s="228" t="s">
        <v>86</v>
      </c>
      <c r="E36" s="229" t="s">
        <v>3851</v>
      </c>
      <c r="F36" s="228" t="s">
        <v>57</v>
      </c>
      <c r="G36" s="272">
        <v>1</v>
      </c>
      <c r="H36" s="239">
        <v>356651</v>
      </c>
      <c r="I36" s="238">
        <v>356651</v>
      </c>
      <c r="J36" s="238">
        <f t="shared" si="0"/>
        <v>71330.2</v>
      </c>
      <c r="K36" s="238">
        <f t="shared" si="1"/>
        <v>427981.2</v>
      </c>
      <c r="L36" s="227" t="s">
        <v>8</v>
      </c>
    </row>
    <row r="37" spans="1:16" ht="30" customHeight="1">
      <c r="A37" s="1">
        <v>19</v>
      </c>
      <c r="B37" s="228" t="s">
        <v>3852</v>
      </c>
      <c r="C37" s="228">
        <v>10050683</v>
      </c>
      <c r="D37" s="228" t="s">
        <v>86</v>
      </c>
      <c r="E37" s="229" t="s">
        <v>3853</v>
      </c>
      <c r="F37" s="228" t="s">
        <v>57</v>
      </c>
      <c r="G37" s="272">
        <v>3</v>
      </c>
      <c r="H37" s="239">
        <v>120629</v>
      </c>
      <c r="I37" s="238">
        <v>361887</v>
      </c>
      <c r="J37" s="238">
        <f t="shared" si="0"/>
        <v>72377.399999999994</v>
      </c>
      <c r="K37" s="238">
        <f t="shared" si="1"/>
        <v>434264.4</v>
      </c>
      <c r="L37" s="227" t="s">
        <v>8</v>
      </c>
      <c r="M37" s="77"/>
      <c r="N37" s="77"/>
      <c r="O37" s="77"/>
      <c r="P37" s="77"/>
    </row>
    <row r="38" spans="1:16" ht="30" customHeight="1">
      <c r="A38" s="1">
        <v>20</v>
      </c>
      <c r="B38" s="228" t="s">
        <v>3854</v>
      </c>
      <c r="C38" s="228">
        <v>10050962</v>
      </c>
      <c r="D38" s="228" t="s">
        <v>86</v>
      </c>
      <c r="E38" s="229" t="s">
        <v>3839</v>
      </c>
      <c r="F38" s="228" t="s">
        <v>57</v>
      </c>
      <c r="G38" s="272">
        <v>1</v>
      </c>
      <c r="H38" s="239">
        <v>97114</v>
      </c>
      <c r="I38" s="238">
        <v>97114</v>
      </c>
      <c r="J38" s="238">
        <f t="shared" si="0"/>
        <v>19422.8</v>
      </c>
      <c r="K38" s="238">
        <f t="shared" si="1"/>
        <v>116536.8</v>
      </c>
      <c r="L38" s="227" t="s">
        <v>8</v>
      </c>
    </row>
    <row r="39" spans="1:16" ht="30" customHeight="1">
      <c r="A39" s="1">
        <v>21</v>
      </c>
      <c r="B39" s="228" t="s">
        <v>3855</v>
      </c>
      <c r="C39" s="228">
        <v>10050962</v>
      </c>
      <c r="D39" s="228" t="s">
        <v>86</v>
      </c>
      <c r="E39" s="229" t="s">
        <v>3839</v>
      </c>
      <c r="F39" s="228" t="s">
        <v>57</v>
      </c>
      <c r="G39" s="272">
        <v>1</v>
      </c>
      <c r="H39" s="239">
        <v>97114</v>
      </c>
      <c r="I39" s="238">
        <v>97114</v>
      </c>
      <c r="J39" s="238">
        <f t="shared" si="0"/>
        <v>19422.8</v>
      </c>
      <c r="K39" s="238">
        <f t="shared" si="1"/>
        <v>116536.8</v>
      </c>
      <c r="L39" s="227" t="s">
        <v>8</v>
      </c>
      <c r="M39" s="77"/>
      <c r="N39" s="77"/>
      <c r="O39" s="77"/>
      <c r="P39" s="77"/>
    </row>
    <row r="40" spans="1:16" ht="30" customHeight="1">
      <c r="A40" s="1">
        <v>22</v>
      </c>
      <c r="B40" s="228" t="s">
        <v>3856</v>
      </c>
      <c r="C40" s="228">
        <v>10051043</v>
      </c>
      <c r="D40" s="228" t="s">
        <v>86</v>
      </c>
      <c r="E40" s="229" t="s">
        <v>3865</v>
      </c>
      <c r="F40" s="228" t="s">
        <v>57</v>
      </c>
      <c r="G40" s="272">
        <v>1</v>
      </c>
      <c r="H40" s="239">
        <v>147989</v>
      </c>
      <c r="I40" s="238">
        <v>147989</v>
      </c>
      <c r="J40" s="238">
        <f t="shared" si="0"/>
        <v>29597.8</v>
      </c>
      <c r="K40" s="238">
        <f t="shared" si="1"/>
        <v>177586.8</v>
      </c>
      <c r="L40" s="227" t="s">
        <v>8</v>
      </c>
    </row>
    <row r="41" spans="1:16" ht="30" customHeight="1">
      <c r="A41" s="1">
        <v>23</v>
      </c>
      <c r="B41" s="228" t="s">
        <v>3857</v>
      </c>
      <c r="C41" s="228">
        <v>10051079</v>
      </c>
      <c r="D41" s="228" t="s">
        <v>86</v>
      </c>
      <c r="E41" s="229" t="s">
        <v>3866</v>
      </c>
      <c r="F41" s="228" t="s">
        <v>57</v>
      </c>
      <c r="G41" s="272">
        <v>1</v>
      </c>
      <c r="H41" s="239">
        <v>121046</v>
      </c>
      <c r="I41" s="238">
        <v>121046</v>
      </c>
      <c r="J41" s="238">
        <f t="shared" si="0"/>
        <v>24209.200000000001</v>
      </c>
      <c r="K41" s="238">
        <f t="shared" si="1"/>
        <v>145255.20000000001</v>
      </c>
      <c r="L41" s="227" t="s">
        <v>8</v>
      </c>
      <c r="M41" s="77"/>
      <c r="N41" s="77"/>
      <c r="O41" s="77"/>
      <c r="P41" s="77"/>
    </row>
    <row r="42" spans="1:16" ht="30" customHeight="1">
      <c r="A42" s="1">
        <v>24</v>
      </c>
      <c r="B42" s="228" t="s">
        <v>3858</v>
      </c>
      <c r="C42" s="228">
        <v>10051082</v>
      </c>
      <c r="D42" s="228" t="s">
        <v>86</v>
      </c>
      <c r="E42" s="229" t="s">
        <v>3867</v>
      </c>
      <c r="F42" s="228" t="s">
        <v>57</v>
      </c>
      <c r="G42" s="272">
        <v>2</v>
      </c>
      <c r="H42" s="239">
        <v>131539</v>
      </c>
      <c r="I42" s="238">
        <v>263078</v>
      </c>
      <c r="J42" s="238">
        <f t="shared" si="0"/>
        <v>52615.6</v>
      </c>
      <c r="K42" s="238">
        <f t="shared" si="1"/>
        <v>315693.59999999998</v>
      </c>
      <c r="L42" s="227" t="s">
        <v>8</v>
      </c>
    </row>
    <row r="43" spans="1:16" ht="30" customHeight="1">
      <c r="A43" s="1">
        <v>25</v>
      </c>
      <c r="B43" s="228" t="s">
        <v>3859</v>
      </c>
      <c r="C43" s="228">
        <v>10051085</v>
      </c>
      <c r="D43" s="228" t="s">
        <v>86</v>
      </c>
      <c r="E43" s="229" t="s">
        <v>3868</v>
      </c>
      <c r="F43" s="228" t="s">
        <v>57</v>
      </c>
      <c r="G43" s="272">
        <v>2</v>
      </c>
      <c r="H43" s="239">
        <v>96378</v>
      </c>
      <c r="I43" s="238">
        <v>192756</v>
      </c>
      <c r="J43" s="238">
        <f t="shared" si="0"/>
        <v>38551.199999999997</v>
      </c>
      <c r="K43" s="238">
        <f t="shared" si="1"/>
        <v>231307.2</v>
      </c>
      <c r="L43" s="227" t="s">
        <v>8</v>
      </c>
      <c r="M43" s="77"/>
      <c r="N43" s="77"/>
      <c r="O43" s="77"/>
      <c r="P43" s="77"/>
    </row>
    <row r="44" spans="1:16" ht="30" customHeight="1">
      <c r="A44" s="1">
        <v>26</v>
      </c>
      <c r="B44" s="228" t="s">
        <v>3860</v>
      </c>
      <c r="C44" s="228">
        <v>10051085</v>
      </c>
      <c r="D44" s="228" t="s">
        <v>86</v>
      </c>
      <c r="E44" s="229" t="s">
        <v>3868</v>
      </c>
      <c r="F44" s="228" t="s">
        <v>57</v>
      </c>
      <c r="G44" s="272">
        <v>2</v>
      </c>
      <c r="H44" s="239">
        <v>96378</v>
      </c>
      <c r="I44" s="238">
        <v>192756</v>
      </c>
      <c r="J44" s="238">
        <f t="shared" si="0"/>
        <v>38551.199999999997</v>
      </c>
      <c r="K44" s="238">
        <f t="shared" si="1"/>
        <v>231307.2</v>
      </c>
      <c r="L44" s="227" t="s">
        <v>8</v>
      </c>
      <c r="M44" s="77"/>
      <c r="N44" s="77"/>
      <c r="O44" s="77"/>
      <c r="P44" s="77"/>
    </row>
    <row r="45" spans="1:16" ht="30" customHeight="1">
      <c r="A45" s="1">
        <v>27</v>
      </c>
      <c r="B45" s="228" t="s">
        <v>3861</v>
      </c>
      <c r="C45" s="228">
        <v>10051088</v>
      </c>
      <c r="D45" s="228" t="s">
        <v>86</v>
      </c>
      <c r="E45" s="229" t="s">
        <v>3869</v>
      </c>
      <c r="F45" s="228" t="s">
        <v>57</v>
      </c>
      <c r="G45" s="272">
        <v>3</v>
      </c>
      <c r="H45" s="239">
        <v>147989</v>
      </c>
      <c r="I45" s="238">
        <v>443967</v>
      </c>
      <c r="J45" s="238">
        <f t="shared" si="0"/>
        <v>88793.4</v>
      </c>
      <c r="K45" s="238">
        <f t="shared" si="1"/>
        <v>532760.4</v>
      </c>
      <c r="L45" s="227" t="s">
        <v>8</v>
      </c>
    </row>
    <row r="46" spans="1:16" ht="30" customHeight="1">
      <c r="A46" s="1">
        <v>28</v>
      </c>
      <c r="B46" s="228" t="s">
        <v>3862</v>
      </c>
      <c r="C46" s="228">
        <v>10051091</v>
      </c>
      <c r="D46" s="228" t="s">
        <v>86</v>
      </c>
      <c r="E46" s="229" t="s">
        <v>3870</v>
      </c>
      <c r="F46" s="228" t="s">
        <v>57</v>
      </c>
      <c r="G46" s="272">
        <v>1</v>
      </c>
      <c r="H46" s="239">
        <v>190226</v>
      </c>
      <c r="I46" s="238">
        <v>190226</v>
      </c>
      <c r="J46" s="238">
        <f t="shared" si="0"/>
        <v>38045.199999999997</v>
      </c>
      <c r="K46" s="238">
        <f t="shared" si="1"/>
        <v>228271.2</v>
      </c>
      <c r="L46" s="227" t="s">
        <v>8</v>
      </c>
    </row>
    <row r="47" spans="1:16" ht="30" customHeight="1">
      <c r="A47" s="1">
        <v>29</v>
      </c>
      <c r="B47" s="228" t="s">
        <v>3863</v>
      </c>
      <c r="C47" s="228">
        <v>10051094</v>
      </c>
      <c r="D47" s="228" t="s">
        <v>86</v>
      </c>
      <c r="E47" s="229" t="s">
        <v>3871</v>
      </c>
      <c r="F47" s="228" t="s">
        <v>57</v>
      </c>
      <c r="G47" s="272">
        <v>1</v>
      </c>
      <c r="H47" s="239">
        <v>350451</v>
      </c>
      <c r="I47" s="238">
        <v>350451</v>
      </c>
      <c r="J47" s="238">
        <f t="shared" si="0"/>
        <v>70090.2</v>
      </c>
      <c r="K47" s="238">
        <f t="shared" si="1"/>
        <v>420541.2</v>
      </c>
      <c r="L47" s="227" t="s">
        <v>8</v>
      </c>
      <c r="M47" s="77"/>
      <c r="N47" s="77"/>
      <c r="O47" s="77"/>
      <c r="P47" s="77"/>
    </row>
    <row r="48" spans="1:16" ht="30" customHeight="1">
      <c r="A48" s="1">
        <v>30</v>
      </c>
      <c r="B48" s="228" t="s">
        <v>3864</v>
      </c>
      <c r="C48" s="228">
        <v>10051153</v>
      </c>
      <c r="D48" s="228" t="s">
        <v>86</v>
      </c>
      <c r="E48" s="229" t="s">
        <v>3872</v>
      </c>
      <c r="F48" s="228" t="s">
        <v>57</v>
      </c>
      <c r="G48" s="272">
        <v>2</v>
      </c>
      <c r="H48" s="239">
        <v>354887</v>
      </c>
      <c r="I48" s="238">
        <v>709774</v>
      </c>
      <c r="J48" s="238">
        <f t="shared" si="0"/>
        <v>141954.79999999999</v>
      </c>
      <c r="K48" s="238">
        <f t="shared" si="1"/>
        <v>851728.8</v>
      </c>
      <c r="L48" s="227" t="s">
        <v>8</v>
      </c>
      <c r="M48" s="77"/>
      <c r="N48" s="77"/>
      <c r="O48" s="77"/>
      <c r="P48" s="77"/>
    </row>
    <row r="49" spans="1:12" ht="15.75">
      <c r="A49" s="96"/>
      <c r="B49" s="96"/>
      <c r="C49" s="96"/>
      <c r="D49" s="96"/>
      <c r="E49" s="97"/>
      <c r="F49" s="96"/>
      <c r="G49" s="96"/>
      <c r="H49" s="96"/>
      <c r="I49" s="98">
        <f>SUM(I19:I48)</f>
        <v>7833254</v>
      </c>
      <c r="J49" s="98">
        <f>SUM(J19:J48)</f>
        <v>1566650.7999999998</v>
      </c>
      <c r="K49" s="98">
        <f>SUM(K19:K48)</f>
        <v>9399904.8000000026</v>
      </c>
      <c r="L49" s="96"/>
    </row>
    <row r="52" spans="1:12" ht="18.75">
      <c r="A52" s="67" t="s">
        <v>34</v>
      </c>
      <c r="B52" s="220"/>
      <c r="C52" s="220"/>
      <c r="D52" s="127"/>
      <c r="E52" s="128"/>
      <c r="F52" s="128"/>
      <c r="G52" s="128"/>
      <c r="H52" s="129"/>
      <c r="I52" s="128"/>
      <c r="J52" s="67" t="s">
        <v>35</v>
      </c>
      <c r="K52" s="23"/>
    </row>
    <row r="53" spans="1:12" ht="18.75">
      <c r="A53" s="67" t="s">
        <v>36</v>
      </c>
      <c r="B53" s="67"/>
      <c r="C53" s="67"/>
      <c r="D53" s="127"/>
      <c r="E53" s="128"/>
      <c r="F53" s="128"/>
      <c r="G53" s="128"/>
      <c r="H53" s="129"/>
      <c r="I53" s="128"/>
      <c r="J53" s="204" t="s">
        <v>181</v>
      </c>
      <c r="K53" s="204"/>
    </row>
    <row r="54" spans="1:12" ht="18.75">
      <c r="A54" s="67" t="s">
        <v>37</v>
      </c>
      <c r="B54" s="67"/>
      <c r="C54" s="67"/>
      <c r="D54" s="127"/>
      <c r="E54" s="128"/>
      <c r="F54" s="128"/>
      <c r="G54" s="128"/>
      <c r="H54" s="129"/>
      <c r="I54" s="128"/>
      <c r="J54" s="204" t="s">
        <v>38</v>
      </c>
      <c r="K54" s="204"/>
    </row>
    <row r="55" spans="1:12" ht="18.75">
      <c r="A55" s="67" t="s">
        <v>39</v>
      </c>
      <c r="B55" s="23"/>
      <c r="C55" s="23"/>
      <c r="D55" s="127"/>
      <c r="E55" s="128"/>
      <c r="F55" s="128"/>
      <c r="G55" s="128"/>
      <c r="H55" s="129"/>
      <c r="I55" s="128"/>
      <c r="J55" s="118"/>
      <c r="K55" s="38"/>
    </row>
    <row r="56" spans="1:12" ht="18.75">
      <c r="A56" s="23"/>
      <c r="B56" s="23"/>
      <c r="C56" s="23"/>
      <c r="D56" s="127"/>
      <c r="E56" s="128"/>
      <c r="F56" s="128"/>
      <c r="G56" s="128"/>
      <c r="H56" s="129"/>
      <c r="I56" s="128"/>
      <c r="J56" s="118"/>
      <c r="K56" s="23"/>
    </row>
    <row r="57" spans="1:12" ht="18.75">
      <c r="A57" s="67" t="s">
        <v>41</v>
      </c>
      <c r="B57" s="23"/>
      <c r="C57" s="23"/>
      <c r="D57" s="127"/>
      <c r="E57" s="128"/>
      <c r="F57" s="128"/>
      <c r="G57" s="128"/>
      <c r="H57" s="129"/>
      <c r="I57" s="128"/>
      <c r="J57" s="204" t="s">
        <v>182</v>
      </c>
      <c r="K57" s="204"/>
    </row>
    <row r="58" spans="1:12" ht="18.75">
      <c r="A58" s="364"/>
      <c r="B58" s="364"/>
      <c r="C58" s="364"/>
      <c r="D58" s="127"/>
      <c r="E58" s="128"/>
      <c r="F58" s="128"/>
      <c r="G58" s="128"/>
      <c r="H58" s="129"/>
      <c r="I58" s="128"/>
      <c r="J58" s="118"/>
      <c r="K58" s="118"/>
    </row>
    <row r="59" spans="1:12" ht="18.75">
      <c r="A59" s="67" t="s">
        <v>40</v>
      </c>
      <c r="B59" s="67"/>
      <c r="C59" s="118"/>
      <c r="D59" s="127"/>
      <c r="E59" s="128"/>
      <c r="F59" s="128"/>
      <c r="G59" s="128"/>
      <c r="H59" s="129"/>
      <c r="I59" s="128"/>
      <c r="J59" s="67" t="s">
        <v>40</v>
      </c>
      <c r="K59" s="67"/>
    </row>
    <row r="60" spans="1:12" ht="18.75">
      <c r="A60" s="128"/>
      <c r="B60" s="128"/>
      <c r="C60" s="128"/>
      <c r="D60" s="127"/>
      <c r="E60" s="128"/>
      <c r="F60" s="128"/>
      <c r="G60" s="128"/>
      <c r="H60" s="129"/>
      <c r="I60" s="128"/>
      <c r="J60" s="128"/>
      <c r="K60" s="128"/>
      <c r="L60" s="128"/>
    </row>
  </sheetData>
  <autoFilter ref="A18:L18" xr:uid="{00000000-0009-0000-0000-000025000000}"/>
  <customSheetViews>
    <customSheetView guid="{19774D5F-68EA-4399-BCA1-E2CE392B5002}" showPageBreaks="1" printArea="1" view="pageBreakPreview" topLeftCell="A55">
      <selection activeCell="J59" sqref="J59"/>
      <colBreaks count="1" manualBreakCount="1">
        <brk id="15" max="64" man="1"/>
      </colBreaks>
      <pageMargins left="0.70866141732283472" right="0.70866141732283472" top="0.74803149606299213" bottom="0.74803149606299213" header="0.31496062992125984" footer="0.31496062992125984"/>
      <pageSetup scale="63" orientation="landscape" r:id="rId1"/>
    </customSheetView>
    <customSheetView guid="{31AE1515-CC7D-4C1F-9174-673DDAC973ED}" showPageBreaks="1" printArea="1" view="pageBreakPreview" topLeftCell="A49">
      <selection activeCell="P61" sqref="P61"/>
      <pageMargins left="0.70866141732283472" right="0.70866141732283472" top="0.74803149606299213" bottom="0.74803149606299213" header="0.31496062992125984" footer="0.31496062992125984"/>
      <pageSetup scale="57" orientation="landscape" r:id="rId2"/>
    </customSheetView>
  </customSheetViews>
  <mergeCells count="6">
    <mergeCell ref="A58:C58"/>
    <mergeCell ref="A4:L4"/>
    <mergeCell ref="A5:L5"/>
    <mergeCell ref="A14:L14"/>
    <mergeCell ref="A8:I8"/>
    <mergeCell ref="A10:I10"/>
  </mergeCells>
  <pageMargins left="0.70866141732283472" right="0.70866141732283472" top="0.74803149606299213" bottom="0.74803149606299213" header="0.31496062992125984" footer="0.31496062992125984"/>
  <pageSetup paperSize="9" scale="78" fitToHeight="0" orientation="landscape"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0070C0"/>
    <pageSetUpPr fitToPage="1"/>
  </sheetPr>
  <dimension ref="A1:P61"/>
  <sheetViews>
    <sheetView view="pageBreakPreview" topLeftCell="A13" zoomScaleNormal="100" zoomScaleSheetLayoutView="100" workbookViewId="0">
      <selection activeCell="A6" sqref="A6:L6"/>
    </sheetView>
  </sheetViews>
  <sheetFormatPr defaultRowHeight="15"/>
  <cols>
    <col min="1" max="1" width="5.140625" style="6" customWidth="1"/>
    <col min="2" max="2" width="10.140625" style="6" customWidth="1"/>
    <col min="3" max="3" width="12.140625" style="6" customWidth="1"/>
    <col min="4" max="4" width="9" style="6" customWidth="1"/>
    <col min="5" max="5" width="39.5703125" style="59" customWidth="1"/>
    <col min="6" max="6" width="6.85546875" style="6" customWidth="1"/>
    <col min="7" max="7" width="9.5703125" style="6" customWidth="1"/>
    <col min="8" max="8" width="15.28515625" style="6" customWidth="1"/>
    <col min="9" max="9" width="15.28515625" style="60" customWidth="1"/>
    <col min="10" max="11" width="15.28515625" style="6" customWidth="1"/>
    <col min="12" max="12" width="20.8554687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80</v>
      </c>
      <c r="K1" s="61"/>
      <c r="L1" s="121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15.75" customHeight="1">
      <c r="A3" s="20"/>
      <c r="B3" s="26"/>
      <c r="C3" s="26"/>
      <c r="D3" s="26"/>
      <c r="E3" s="26"/>
      <c r="F3" s="26"/>
      <c r="G3" s="26"/>
      <c r="H3" s="26"/>
      <c r="I3" s="27"/>
      <c r="J3" s="125"/>
      <c r="K3" s="27"/>
      <c r="L3" s="125"/>
    </row>
    <row r="4" spans="1:12" ht="9.75" customHeight="1">
      <c r="A4" s="20"/>
      <c r="B4" s="26"/>
      <c r="C4" s="26"/>
      <c r="D4" s="26"/>
      <c r="E4" s="26"/>
      <c r="F4" s="26"/>
      <c r="G4" s="26"/>
      <c r="H4" s="26"/>
      <c r="I4" s="27"/>
      <c r="J4" s="27"/>
      <c r="K4" s="61"/>
      <c r="L4" s="20"/>
    </row>
    <row r="5" spans="1:12" ht="16.5" customHeight="1">
      <c r="A5" s="365" t="s">
        <v>81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8" customHeight="1">
      <c r="A6" s="365" t="s">
        <v>7593</v>
      </c>
      <c r="B6" s="365"/>
      <c r="C6" s="365"/>
      <c r="D6" s="365"/>
      <c r="E6" s="365"/>
      <c r="F6" s="365"/>
      <c r="G6" s="365"/>
      <c r="H6" s="365"/>
      <c r="I6" s="365"/>
      <c r="J6" s="365"/>
      <c r="K6" s="365"/>
      <c r="L6" s="365"/>
    </row>
    <row r="7" spans="1:12" ht="12" customHeight="1">
      <c r="B7" s="28"/>
      <c r="C7" s="28"/>
      <c r="D7" s="28"/>
      <c r="E7" s="28"/>
      <c r="F7" s="28"/>
      <c r="G7" s="28"/>
      <c r="H7" s="28"/>
      <c r="I7" s="28"/>
      <c r="J7" s="28"/>
      <c r="L7" s="20"/>
    </row>
    <row r="8" spans="1:12" ht="15.75">
      <c r="A8" s="18" t="s">
        <v>177</v>
      </c>
      <c r="B8" s="115"/>
      <c r="C8" s="115"/>
      <c r="D8" s="115"/>
      <c r="E8" s="115"/>
      <c r="F8" s="115"/>
      <c r="G8" s="115"/>
      <c r="H8" s="115"/>
      <c r="I8" s="116"/>
      <c r="J8" s="20"/>
      <c r="K8" s="20"/>
      <c r="L8" s="20"/>
    </row>
    <row r="9" spans="1:12" ht="15.75">
      <c r="A9" s="367" t="s">
        <v>178</v>
      </c>
      <c r="B9" s="367"/>
      <c r="C9" s="367"/>
      <c r="D9" s="367"/>
      <c r="E9" s="367"/>
      <c r="F9" s="367"/>
      <c r="G9" s="367"/>
      <c r="H9" s="367"/>
      <c r="I9" s="367"/>
      <c r="J9" s="20"/>
      <c r="K9" s="20"/>
      <c r="L9" s="20"/>
    </row>
    <row r="10" spans="1:12" ht="15.75">
      <c r="A10" s="18" t="s">
        <v>179</v>
      </c>
      <c r="B10" s="18"/>
      <c r="C10" s="18"/>
      <c r="D10" s="18"/>
      <c r="E10" s="18"/>
      <c r="F10" s="18"/>
      <c r="G10" s="18"/>
      <c r="H10" s="18"/>
      <c r="I10" s="116"/>
      <c r="J10" s="20"/>
      <c r="K10" s="20"/>
      <c r="L10" s="20"/>
    </row>
    <row r="11" spans="1:12" ht="15.75">
      <c r="A11" s="367" t="s">
        <v>180</v>
      </c>
      <c r="B11" s="367"/>
      <c r="C11" s="367"/>
      <c r="D11" s="367"/>
      <c r="E11" s="367"/>
      <c r="F11" s="367"/>
      <c r="G11" s="367"/>
      <c r="H11" s="367"/>
      <c r="I11" s="367"/>
      <c r="J11" s="20"/>
      <c r="K11" s="20"/>
      <c r="L11" s="20"/>
    </row>
    <row r="12" spans="1:12" ht="15.75">
      <c r="A12" s="205"/>
      <c r="B12" s="205"/>
      <c r="C12" s="205"/>
      <c r="D12" s="205"/>
      <c r="E12" s="205"/>
      <c r="F12" s="205"/>
      <c r="G12" s="205"/>
      <c r="H12" s="205"/>
      <c r="I12" s="205"/>
      <c r="J12" s="205"/>
      <c r="K12" s="29"/>
      <c r="L12" s="20"/>
    </row>
    <row r="13" spans="1:12" ht="15.75">
      <c r="A13" s="62" t="s">
        <v>30</v>
      </c>
      <c r="B13" s="206"/>
      <c r="C13" s="206"/>
      <c r="D13" s="206"/>
      <c r="E13" s="206"/>
      <c r="F13" s="206"/>
      <c r="G13" s="206"/>
      <c r="H13" s="206"/>
      <c r="I13" s="206"/>
      <c r="J13" s="206"/>
      <c r="K13" s="29"/>
      <c r="L13" s="20"/>
    </row>
    <row r="14" spans="1:12" ht="15.75">
      <c r="A14" s="62" t="s">
        <v>31</v>
      </c>
      <c r="B14" s="206"/>
      <c r="C14" s="206"/>
      <c r="D14" s="206"/>
      <c r="E14" s="206"/>
      <c r="F14" s="206"/>
      <c r="G14" s="206"/>
      <c r="H14" s="206"/>
      <c r="I14" s="206"/>
      <c r="J14" s="206"/>
      <c r="K14" s="64"/>
      <c r="L14" s="62"/>
    </row>
    <row r="15" spans="1:12" ht="15.75">
      <c r="A15" s="366" t="s">
        <v>32</v>
      </c>
      <c r="B15" s="366"/>
      <c r="C15" s="366"/>
      <c r="D15" s="366"/>
      <c r="E15" s="366"/>
      <c r="F15" s="366"/>
      <c r="G15" s="366"/>
      <c r="H15" s="366"/>
      <c r="I15" s="366"/>
      <c r="J15" s="366"/>
      <c r="K15" s="366"/>
      <c r="L15" s="366"/>
    </row>
    <row r="16" spans="1:12" ht="15.75">
      <c r="A16" s="31" t="s">
        <v>33</v>
      </c>
      <c r="B16" s="31"/>
      <c r="C16" s="31"/>
      <c r="D16" s="31"/>
      <c r="E16" s="31"/>
      <c r="F16" s="31"/>
      <c r="G16" s="31"/>
      <c r="H16" s="31"/>
      <c r="I16" s="31"/>
      <c r="J16" s="31"/>
      <c r="K16" s="32"/>
      <c r="L16" s="31"/>
    </row>
    <row r="17" spans="1:16" ht="7.5" customHeight="1">
      <c r="A17" s="62"/>
      <c r="B17" s="62"/>
      <c r="C17" s="62"/>
      <c r="D17" s="62"/>
      <c r="E17" s="206"/>
      <c r="F17" s="62"/>
      <c r="G17" s="62"/>
      <c r="H17" s="8"/>
      <c r="I17" s="65"/>
      <c r="J17" s="66"/>
      <c r="K17" s="66"/>
      <c r="L17" s="62"/>
    </row>
    <row r="18" spans="1:16" ht="63">
      <c r="A18" s="10" t="s">
        <v>0</v>
      </c>
      <c r="B18" s="14" t="s">
        <v>9</v>
      </c>
      <c r="C18" s="14" t="s">
        <v>10</v>
      </c>
      <c r="D18" s="14" t="s">
        <v>11</v>
      </c>
      <c r="E18" s="14" t="s">
        <v>1</v>
      </c>
      <c r="F18" s="14" t="s">
        <v>12</v>
      </c>
      <c r="G18" s="14" t="s">
        <v>2</v>
      </c>
      <c r="H18" s="2" t="s">
        <v>7</v>
      </c>
      <c r="I18" s="2" t="s">
        <v>186</v>
      </c>
      <c r="J18" s="2" t="s">
        <v>696</v>
      </c>
      <c r="K18" s="2" t="s">
        <v>185</v>
      </c>
      <c r="L18" s="10" t="s">
        <v>3</v>
      </c>
    </row>
    <row r="19" spans="1:16" ht="15.75">
      <c r="A19" s="10">
        <v>1</v>
      </c>
      <c r="B19" s="10">
        <v>2</v>
      </c>
      <c r="C19" s="10">
        <v>3</v>
      </c>
      <c r="D19" s="10">
        <v>4</v>
      </c>
      <c r="E19" s="10">
        <v>5</v>
      </c>
      <c r="F19" s="10">
        <v>6</v>
      </c>
      <c r="G19" s="10">
        <v>7</v>
      </c>
      <c r="H19" s="10">
        <v>8</v>
      </c>
      <c r="I19" s="10">
        <v>9</v>
      </c>
      <c r="J19" s="10">
        <v>10</v>
      </c>
      <c r="K19" s="10">
        <v>11</v>
      </c>
      <c r="L19" s="10">
        <v>12</v>
      </c>
    </row>
    <row r="20" spans="1:16" ht="30" customHeight="1">
      <c r="A20" s="1">
        <v>1</v>
      </c>
      <c r="B20" s="221" t="s">
        <v>3873</v>
      </c>
      <c r="C20" s="221">
        <v>10050603</v>
      </c>
      <c r="D20" s="222" t="s">
        <v>86</v>
      </c>
      <c r="E20" s="223" t="s">
        <v>3877</v>
      </c>
      <c r="F20" s="221" t="s">
        <v>57</v>
      </c>
      <c r="G20" s="271">
        <v>7</v>
      </c>
      <c r="H20" s="239">
        <v>2912</v>
      </c>
      <c r="I20" s="238">
        <v>20384</v>
      </c>
      <c r="J20" s="238">
        <f t="shared" ref="J20:J49" si="0">ROUND(I20*0.2,2)</f>
        <v>4076.8</v>
      </c>
      <c r="K20" s="238">
        <f t="shared" ref="K20:K49" si="1">ROUND(I20*1.2,2)</f>
        <v>24460.799999999999</v>
      </c>
      <c r="L20" s="227" t="s">
        <v>8</v>
      </c>
      <c r="M20" s="77"/>
      <c r="N20" s="77"/>
      <c r="O20" s="77"/>
      <c r="P20" s="77"/>
    </row>
    <row r="21" spans="1:16" ht="30" customHeight="1">
      <c r="A21" s="1">
        <v>2</v>
      </c>
      <c r="B21" s="228" t="s">
        <v>3874</v>
      </c>
      <c r="C21" s="228">
        <v>10050607</v>
      </c>
      <c r="D21" s="228" t="s">
        <v>86</v>
      </c>
      <c r="E21" s="229" t="s">
        <v>3878</v>
      </c>
      <c r="F21" s="228" t="s">
        <v>57</v>
      </c>
      <c r="G21" s="272">
        <v>48</v>
      </c>
      <c r="H21" s="239">
        <v>20256</v>
      </c>
      <c r="I21" s="238">
        <v>972288</v>
      </c>
      <c r="J21" s="238">
        <f t="shared" si="0"/>
        <v>194457.60000000001</v>
      </c>
      <c r="K21" s="238">
        <f t="shared" si="1"/>
        <v>1166745.6000000001</v>
      </c>
      <c r="L21" s="227" t="s">
        <v>8</v>
      </c>
    </row>
    <row r="22" spans="1:16" ht="30" customHeight="1">
      <c r="A22" s="1">
        <v>3</v>
      </c>
      <c r="B22" s="228" t="s">
        <v>3875</v>
      </c>
      <c r="C22" s="228">
        <v>10050611</v>
      </c>
      <c r="D22" s="228" t="s">
        <v>86</v>
      </c>
      <c r="E22" s="229" t="s">
        <v>3879</v>
      </c>
      <c r="F22" s="228" t="s">
        <v>57</v>
      </c>
      <c r="G22" s="272">
        <v>5</v>
      </c>
      <c r="H22" s="239">
        <v>5326</v>
      </c>
      <c r="I22" s="238">
        <v>26630</v>
      </c>
      <c r="J22" s="238">
        <f t="shared" si="0"/>
        <v>5326</v>
      </c>
      <c r="K22" s="238">
        <f t="shared" si="1"/>
        <v>31956</v>
      </c>
      <c r="L22" s="227" t="s">
        <v>8</v>
      </c>
      <c r="M22" s="77"/>
      <c r="N22" s="77"/>
      <c r="O22" s="77"/>
      <c r="P22" s="77"/>
    </row>
    <row r="23" spans="1:16" ht="30" customHeight="1">
      <c r="A23" s="1">
        <v>4</v>
      </c>
      <c r="B23" s="228" t="s">
        <v>3876</v>
      </c>
      <c r="C23" s="228">
        <v>10050619</v>
      </c>
      <c r="D23" s="228" t="s">
        <v>86</v>
      </c>
      <c r="E23" s="229" t="s">
        <v>3880</v>
      </c>
      <c r="F23" s="228" t="s">
        <v>57</v>
      </c>
      <c r="G23" s="272">
        <v>2</v>
      </c>
      <c r="H23" s="239">
        <v>12228</v>
      </c>
      <c r="I23" s="238">
        <v>24456</v>
      </c>
      <c r="J23" s="238">
        <f t="shared" si="0"/>
        <v>4891.2</v>
      </c>
      <c r="K23" s="238">
        <f t="shared" si="1"/>
        <v>29347.200000000001</v>
      </c>
      <c r="L23" s="227" t="s">
        <v>8</v>
      </c>
    </row>
    <row r="24" spans="1:16" ht="30" customHeight="1">
      <c r="A24" s="1">
        <v>5</v>
      </c>
      <c r="B24" s="228" t="s">
        <v>3881</v>
      </c>
      <c r="C24" s="228">
        <v>10046322</v>
      </c>
      <c r="D24" s="228" t="s">
        <v>86</v>
      </c>
      <c r="E24" s="229" t="s">
        <v>3882</v>
      </c>
      <c r="F24" s="228" t="s">
        <v>57</v>
      </c>
      <c r="G24" s="272">
        <v>5</v>
      </c>
      <c r="H24" s="239">
        <v>7359</v>
      </c>
      <c r="I24" s="238">
        <v>36795</v>
      </c>
      <c r="J24" s="238">
        <f t="shared" si="0"/>
        <v>7359</v>
      </c>
      <c r="K24" s="238">
        <f t="shared" si="1"/>
        <v>44154</v>
      </c>
      <c r="L24" s="227" t="s">
        <v>8</v>
      </c>
      <c r="M24" s="77"/>
      <c r="N24" s="77"/>
      <c r="O24" s="77"/>
      <c r="P24" s="77"/>
    </row>
    <row r="25" spans="1:16" ht="30" customHeight="1">
      <c r="A25" s="1">
        <v>6</v>
      </c>
      <c r="B25" s="228" t="s">
        <v>3883</v>
      </c>
      <c r="C25" s="228">
        <v>10046996</v>
      </c>
      <c r="D25" s="228" t="s">
        <v>86</v>
      </c>
      <c r="E25" s="229" t="s">
        <v>3884</v>
      </c>
      <c r="F25" s="228" t="s">
        <v>57</v>
      </c>
      <c r="G25" s="272">
        <v>12</v>
      </c>
      <c r="H25" s="239">
        <v>7188</v>
      </c>
      <c r="I25" s="238">
        <v>86256</v>
      </c>
      <c r="J25" s="238">
        <f t="shared" si="0"/>
        <v>17251.2</v>
      </c>
      <c r="K25" s="238">
        <f t="shared" si="1"/>
        <v>103507.2</v>
      </c>
      <c r="L25" s="227" t="s">
        <v>8</v>
      </c>
    </row>
    <row r="26" spans="1:16" ht="30" customHeight="1">
      <c r="A26" s="1">
        <v>7</v>
      </c>
      <c r="B26" s="228" t="s">
        <v>3885</v>
      </c>
      <c r="C26" s="228">
        <v>10047569</v>
      </c>
      <c r="D26" s="228" t="s">
        <v>86</v>
      </c>
      <c r="E26" s="229" t="s">
        <v>3895</v>
      </c>
      <c r="F26" s="228" t="s">
        <v>57</v>
      </c>
      <c r="G26" s="272">
        <v>56</v>
      </c>
      <c r="H26" s="239">
        <v>8038</v>
      </c>
      <c r="I26" s="238">
        <v>450128</v>
      </c>
      <c r="J26" s="238">
        <f t="shared" si="0"/>
        <v>90025.600000000006</v>
      </c>
      <c r="K26" s="238">
        <f t="shared" si="1"/>
        <v>540153.59999999998</v>
      </c>
      <c r="L26" s="227" t="s">
        <v>8</v>
      </c>
      <c r="M26" s="77"/>
      <c r="N26" s="77"/>
      <c r="O26" s="77"/>
      <c r="P26" s="77"/>
    </row>
    <row r="27" spans="1:16" ht="30" customHeight="1">
      <c r="A27" s="1">
        <v>8</v>
      </c>
      <c r="B27" s="228" t="s">
        <v>3886</v>
      </c>
      <c r="C27" s="228">
        <v>10047569</v>
      </c>
      <c r="D27" s="228" t="s">
        <v>86</v>
      </c>
      <c r="E27" s="229" t="s">
        <v>3895</v>
      </c>
      <c r="F27" s="228" t="s">
        <v>57</v>
      </c>
      <c r="G27" s="272">
        <v>72</v>
      </c>
      <c r="H27" s="239">
        <v>8038</v>
      </c>
      <c r="I27" s="238">
        <v>578736</v>
      </c>
      <c r="J27" s="238">
        <f t="shared" si="0"/>
        <v>115747.2</v>
      </c>
      <c r="K27" s="238">
        <f t="shared" si="1"/>
        <v>694483.2</v>
      </c>
      <c r="L27" s="227" t="s">
        <v>8</v>
      </c>
    </row>
    <row r="28" spans="1:16" ht="30" customHeight="1">
      <c r="A28" s="1">
        <v>9</v>
      </c>
      <c r="B28" s="228" t="s">
        <v>3887</v>
      </c>
      <c r="C28" s="228">
        <v>10047569</v>
      </c>
      <c r="D28" s="228" t="s">
        <v>86</v>
      </c>
      <c r="E28" s="229" t="s">
        <v>3895</v>
      </c>
      <c r="F28" s="228" t="s">
        <v>57</v>
      </c>
      <c r="G28" s="272">
        <v>15</v>
      </c>
      <c r="H28" s="239">
        <v>8038</v>
      </c>
      <c r="I28" s="238">
        <v>120570</v>
      </c>
      <c r="J28" s="238">
        <f t="shared" si="0"/>
        <v>24114</v>
      </c>
      <c r="K28" s="238">
        <f t="shared" si="1"/>
        <v>144684</v>
      </c>
      <c r="L28" s="227" t="s">
        <v>8</v>
      </c>
    </row>
    <row r="29" spans="1:16" ht="30" customHeight="1">
      <c r="A29" s="1">
        <v>10</v>
      </c>
      <c r="B29" s="228" t="s">
        <v>3888</v>
      </c>
      <c r="C29" s="228">
        <v>10047581</v>
      </c>
      <c r="D29" s="228" t="s">
        <v>86</v>
      </c>
      <c r="E29" s="229" t="s">
        <v>3896</v>
      </c>
      <c r="F29" s="228" t="s">
        <v>57</v>
      </c>
      <c r="G29" s="272">
        <v>2</v>
      </c>
      <c r="H29" s="239">
        <v>7708</v>
      </c>
      <c r="I29" s="238">
        <v>15416</v>
      </c>
      <c r="J29" s="238">
        <f t="shared" si="0"/>
        <v>3083.2</v>
      </c>
      <c r="K29" s="238">
        <f t="shared" si="1"/>
        <v>18499.2</v>
      </c>
      <c r="L29" s="227" t="s">
        <v>8</v>
      </c>
      <c r="M29" s="77"/>
      <c r="N29" s="77"/>
      <c r="O29" s="77"/>
      <c r="P29" s="77"/>
    </row>
    <row r="30" spans="1:16" ht="30" customHeight="1">
      <c r="A30" s="1">
        <v>11</v>
      </c>
      <c r="B30" s="228" t="s">
        <v>3889</v>
      </c>
      <c r="C30" s="228">
        <v>10047587</v>
      </c>
      <c r="D30" s="228" t="s">
        <v>86</v>
      </c>
      <c r="E30" s="229" t="s">
        <v>3897</v>
      </c>
      <c r="F30" s="228" t="s">
        <v>57</v>
      </c>
      <c r="G30" s="272">
        <v>20</v>
      </c>
      <c r="H30" s="239">
        <v>11874</v>
      </c>
      <c r="I30" s="238">
        <v>237480</v>
      </c>
      <c r="J30" s="238">
        <f t="shared" si="0"/>
        <v>47496</v>
      </c>
      <c r="K30" s="238">
        <f t="shared" si="1"/>
        <v>284976</v>
      </c>
      <c r="L30" s="227" t="s">
        <v>8</v>
      </c>
      <c r="M30" s="77"/>
      <c r="N30" s="77"/>
      <c r="O30" s="77"/>
      <c r="P30" s="77"/>
    </row>
    <row r="31" spans="1:16" ht="30" customHeight="1">
      <c r="A31" s="1">
        <v>12</v>
      </c>
      <c r="B31" s="228" t="s">
        <v>3890</v>
      </c>
      <c r="C31" s="228">
        <v>10047593</v>
      </c>
      <c r="D31" s="228" t="s">
        <v>86</v>
      </c>
      <c r="E31" s="229" t="s">
        <v>3898</v>
      </c>
      <c r="F31" s="228" t="s">
        <v>57</v>
      </c>
      <c r="G31" s="272">
        <v>6</v>
      </c>
      <c r="H31" s="239">
        <v>26909</v>
      </c>
      <c r="I31" s="238">
        <v>161454</v>
      </c>
      <c r="J31" s="238">
        <f t="shared" si="0"/>
        <v>32290.799999999999</v>
      </c>
      <c r="K31" s="238">
        <f t="shared" si="1"/>
        <v>193744.8</v>
      </c>
      <c r="L31" s="227" t="s">
        <v>8</v>
      </c>
    </row>
    <row r="32" spans="1:16" ht="30" customHeight="1">
      <c r="A32" s="1">
        <v>13</v>
      </c>
      <c r="B32" s="228" t="s">
        <v>3891</v>
      </c>
      <c r="C32" s="228">
        <v>10047593</v>
      </c>
      <c r="D32" s="228" t="s">
        <v>86</v>
      </c>
      <c r="E32" s="229" t="s">
        <v>3898</v>
      </c>
      <c r="F32" s="228" t="s">
        <v>57</v>
      </c>
      <c r="G32" s="272">
        <v>10</v>
      </c>
      <c r="H32" s="239">
        <v>26909</v>
      </c>
      <c r="I32" s="238">
        <v>269090</v>
      </c>
      <c r="J32" s="238">
        <f t="shared" si="0"/>
        <v>53818</v>
      </c>
      <c r="K32" s="238">
        <f t="shared" si="1"/>
        <v>322908</v>
      </c>
      <c r="L32" s="227" t="s">
        <v>8</v>
      </c>
    </row>
    <row r="33" spans="1:16" ht="30" customHeight="1">
      <c r="A33" s="1">
        <v>14</v>
      </c>
      <c r="B33" s="228" t="s">
        <v>3892</v>
      </c>
      <c r="C33" s="228">
        <v>10047599</v>
      </c>
      <c r="D33" s="228" t="s">
        <v>86</v>
      </c>
      <c r="E33" s="229" t="s">
        <v>3899</v>
      </c>
      <c r="F33" s="228" t="s">
        <v>57</v>
      </c>
      <c r="G33" s="272">
        <v>5</v>
      </c>
      <c r="H33" s="239">
        <v>40687</v>
      </c>
      <c r="I33" s="238">
        <v>203435</v>
      </c>
      <c r="J33" s="238">
        <f t="shared" si="0"/>
        <v>40687</v>
      </c>
      <c r="K33" s="238">
        <f t="shared" si="1"/>
        <v>244122</v>
      </c>
      <c r="L33" s="227" t="s">
        <v>8</v>
      </c>
    </row>
    <row r="34" spans="1:16" ht="30" customHeight="1">
      <c r="A34" s="1">
        <v>15</v>
      </c>
      <c r="B34" s="228" t="s">
        <v>3893</v>
      </c>
      <c r="C34" s="228">
        <v>10047599</v>
      </c>
      <c r="D34" s="228" t="s">
        <v>86</v>
      </c>
      <c r="E34" s="229" t="s">
        <v>3899</v>
      </c>
      <c r="F34" s="228" t="s">
        <v>57</v>
      </c>
      <c r="G34" s="272">
        <v>2</v>
      </c>
      <c r="H34" s="239">
        <v>40687</v>
      </c>
      <c r="I34" s="238">
        <v>81374</v>
      </c>
      <c r="J34" s="238">
        <f t="shared" si="0"/>
        <v>16274.8</v>
      </c>
      <c r="K34" s="238">
        <f t="shared" si="1"/>
        <v>97648.8</v>
      </c>
      <c r="L34" s="227" t="s">
        <v>8</v>
      </c>
      <c r="M34" s="77"/>
      <c r="N34" s="77"/>
      <c r="O34" s="77"/>
      <c r="P34" s="77"/>
    </row>
    <row r="35" spans="1:16" ht="30" customHeight="1">
      <c r="A35" s="1">
        <v>16</v>
      </c>
      <c r="B35" s="228" t="s">
        <v>3894</v>
      </c>
      <c r="C35" s="228">
        <v>10047605</v>
      </c>
      <c r="D35" s="228" t="s">
        <v>86</v>
      </c>
      <c r="E35" s="229" t="s">
        <v>3900</v>
      </c>
      <c r="F35" s="228" t="s">
        <v>57</v>
      </c>
      <c r="G35" s="272">
        <v>4</v>
      </c>
      <c r="H35" s="239">
        <v>40687</v>
      </c>
      <c r="I35" s="238">
        <v>162748</v>
      </c>
      <c r="J35" s="238">
        <f t="shared" si="0"/>
        <v>32549.599999999999</v>
      </c>
      <c r="K35" s="238">
        <f t="shared" si="1"/>
        <v>195297.6</v>
      </c>
      <c r="L35" s="227" t="s">
        <v>8</v>
      </c>
    </row>
    <row r="36" spans="1:16" ht="30" customHeight="1">
      <c r="A36" s="1">
        <v>17</v>
      </c>
      <c r="B36" s="228" t="s">
        <v>3901</v>
      </c>
      <c r="C36" s="228">
        <v>10045195</v>
      </c>
      <c r="D36" s="228" t="s">
        <v>86</v>
      </c>
      <c r="E36" s="229" t="s">
        <v>130</v>
      </c>
      <c r="F36" s="228" t="s">
        <v>57</v>
      </c>
      <c r="G36" s="272">
        <v>1</v>
      </c>
      <c r="H36" s="239">
        <v>8751</v>
      </c>
      <c r="I36" s="238">
        <v>8751</v>
      </c>
      <c r="J36" s="238">
        <f t="shared" si="0"/>
        <v>1750.2</v>
      </c>
      <c r="K36" s="238">
        <f t="shared" si="1"/>
        <v>10501.2</v>
      </c>
      <c r="L36" s="227" t="s">
        <v>8</v>
      </c>
      <c r="M36" s="77"/>
      <c r="N36" s="77"/>
      <c r="O36" s="77"/>
      <c r="P36" s="77"/>
    </row>
    <row r="37" spans="1:16" ht="30" customHeight="1">
      <c r="A37" s="1">
        <v>18</v>
      </c>
      <c r="B37" s="228" t="s">
        <v>3902</v>
      </c>
      <c r="C37" s="228">
        <v>10045201</v>
      </c>
      <c r="D37" s="228" t="s">
        <v>86</v>
      </c>
      <c r="E37" s="229" t="s">
        <v>3904</v>
      </c>
      <c r="F37" s="228" t="s">
        <v>57</v>
      </c>
      <c r="G37" s="272">
        <v>1</v>
      </c>
      <c r="H37" s="239">
        <v>5923</v>
      </c>
      <c r="I37" s="238">
        <v>5923</v>
      </c>
      <c r="J37" s="238">
        <f t="shared" si="0"/>
        <v>1184.5999999999999</v>
      </c>
      <c r="K37" s="238">
        <f t="shared" si="1"/>
        <v>7107.6</v>
      </c>
      <c r="L37" s="227" t="s">
        <v>8</v>
      </c>
    </row>
    <row r="38" spans="1:16" ht="30" customHeight="1">
      <c r="A38" s="1">
        <v>19</v>
      </c>
      <c r="B38" s="228" t="s">
        <v>3903</v>
      </c>
      <c r="C38" s="228">
        <v>10045207</v>
      </c>
      <c r="D38" s="228" t="s">
        <v>86</v>
      </c>
      <c r="E38" s="229" t="s">
        <v>3905</v>
      </c>
      <c r="F38" s="228" t="s">
        <v>57</v>
      </c>
      <c r="G38" s="272">
        <v>10</v>
      </c>
      <c r="H38" s="239">
        <v>2383</v>
      </c>
      <c r="I38" s="238">
        <v>23830</v>
      </c>
      <c r="J38" s="238">
        <f t="shared" si="0"/>
        <v>4766</v>
      </c>
      <c r="K38" s="238">
        <f t="shared" si="1"/>
        <v>28596</v>
      </c>
      <c r="L38" s="227" t="s">
        <v>8</v>
      </c>
      <c r="M38" s="77"/>
      <c r="N38" s="77"/>
      <c r="O38" s="77"/>
      <c r="P38" s="77"/>
    </row>
    <row r="39" spans="1:16" ht="30" customHeight="1">
      <c r="A39" s="1">
        <v>20</v>
      </c>
      <c r="B39" s="228" t="s">
        <v>3906</v>
      </c>
      <c r="C39" s="228">
        <v>10045838</v>
      </c>
      <c r="D39" s="228" t="s">
        <v>86</v>
      </c>
      <c r="E39" s="229" t="s">
        <v>3909</v>
      </c>
      <c r="F39" s="228" t="s">
        <v>57</v>
      </c>
      <c r="G39" s="272">
        <v>12</v>
      </c>
      <c r="H39" s="239">
        <v>3634</v>
      </c>
      <c r="I39" s="238">
        <v>43608</v>
      </c>
      <c r="J39" s="238">
        <f t="shared" si="0"/>
        <v>8721.6</v>
      </c>
      <c r="K39" s="238">
        <f t="shared" si="1"/>
        <v>52329.599999999999</v>
      </c>
      <c r="L39" s="227" t="s">
        <v>8</v>
      </c>
    </row>
    <row r="40" spans="1:16" ht="30" customHeight="1">
      <c r="A40" s="1">
        <v>21</v>
      </c>
      <c r="B40" s="228" t="s">
        <v>3907</v>
      </c>
      <c r="C40" s="228">
        <v>10045904</v>
      </c>
      <c r="D40" s="228" t="s">
        <v>86</v>
      </c>
      <c r="E40" s="229" t="s">
        <v>3910</v>
      </c>
      <c r="F40" s="228" t="s">
        <v>57</v>
      </c>
      <c r="G40" s="272">
        <v>1</v>
      </c>
      <c r="H40" s="239">
        <v>94948</v>
      </c>
      <c r="I40" s="238">
        <v>94948</v>
      </c>
      <c r="J40" s="238">
        <f t="shared" si="0"/>
        <v>18989.599999999999</v>
      </c>
      <c r="K40" s="238">
        <f t="shared" si="1"/>
        <v>113937.60000000001</v>
      </c>
      <c r="L40" s="227" t="s">
        <v>8</v>
      </c>
      <c r="M40" s="77"/>
      <c r="N40" s="77"/>
      <c r="O40" s="77"/>
      <c r="P40" s="77"/>
    </row>
    <row r="41" spans="1:16" ht="30" customHeight="1">
      <c r="A41" s="1">
        <v>22</v>
      </c>
      <c r="B41" s="228" t="s">
        <v>3908</v>
      </c>
      <c r="C41" s="228">
        <v>10045957</v>
      </c>
      <c r="D41" s="228" t="s">
        <v>86</v>
      </c>
      <c r="E41" s="229" t="s">
        <v>87</v>
      </c>
      <c r="F41" s="228" t="s">
        <v>57</v>
      </c>
      <c r="G41" s="272">
        <v>5</v>
      </c>
      <c r="H41" s="239">
        <v>2759</v>
      </c>
      <c r="I41" s="238">
        <v>13795</v>
      </c>
      <c r="J41" s="238">
        <f t="shared" si="0"/>
        <v>2759</v>
      </c>
      <c r="K41" s="238">
        <f t="shared" si="1"/>
        <v>16554</v>
      </c>
      <c r="L41" s="227" t="s">
        <v>8</v>
      </c>
    </row>
    <row r="42" spans="1:16" ht="30" customHeight="1">
      <c r="A42" s="1">
        <v>23</v>
      </c>
      <c r="B42" s="228" t="s">
        <v>3911</v>
      </c>
      <c r="C42" s="228">
        <v>10048261</v>
      </c>
      <c r="D42" s="228" t="s">
        <v>86</v>
      </c>
      <c r="E42" s="229" t="s">
        <v>3912</v>
      </c>
      <c r="F42" s="228" t="s">
        <v>57</v>
      </c>
      <c r="G42" s="272">
        <v>27</v>
      </c>
      <c r="H42" s="239">
        <v>686</v>
      </c>
      <c r="I42" s="238">
        <v>18522</v>
      </c>
      <c r="J42" s="238">
        <f t="shared" si="0"/>
        <v>3704.4</v>
      </c>
      <c r="K42" s="238">
        <f t="shared" si="1"/>
        <v>22226.400000000001</v>
      </c>
      <c r="L42" s="227" t="s">
        <v>8</v>
      </c>
      <c r="M42" s="77"/>
      <c r="N42" s="77"/>
      <c r="O42" s="77"/>
      <c r="P42" s="77"/>
    </row>
    <row r="43" spans="1:16" ht="30" customHeight="1">
      <c r="A43" s="1">
        <v>24</v>
      </c>
      <c r="B43" s="228" t="s">
        <v>3913</v>
      </c>
      <c r="C43" s="228">
        <v>10049172</v>
      </c>
      <c r="D43" s="228" t="s">
        <v>86</v>
      </c>
      <c r="E43" s="229" t="s">
        <v>3916</v>
      </c>
      <c r="F43" s="228" t="s">
        <v>57</v>
      </c>
      <c r="G43" s="272">
        <v>29</v>
      </c>
      <c r="H43" s="239">
        <v>622</v>
      </c>
      <c r="I43" s="238">
        <v>18038</v>
      </c>
      <c r="J43" s="238">
        <f t="shared" si="0"/>
        <v>3607.6</v>
      </c>
      <c r="K43" s="238">
        <f t="shared" si="1"/>
        <v>21645.599999999999</v>
      </c>
      <c r="L43" s="227" t="s">
        <v>8</v>
      </c>
    </row>
    <row r="44" spans="1:16" ht="30" customHeight="1">
      <c r="A44" s="1">
        <v>25</v>
      </c>
      <c r="B44" s="228" t="s">
        <v>3914</v>
      </c>
      <c r="C44" s="228">
        <v>10049182</v>
      </c>
      <c r="D44" s="228" t="s">
        <v>86</v>
      </c>
      <c r="E44" s="229" t="s">
        <v>3917</v>
      </c>
      <c r="F44" s="228" t="s">
        <v>57</v>
      </c>
      <c r="G44" s="272">
        <v>12</v>
      </c>
      <c r="H44" s="239">
        <v>2657</v>
      </c>
      <c r="I44" s="238">
        <v>31884</v>
      </c>
      <c r="J44" s="238">
        <f t="shared" si="0"/>
        <v>6376.8</v>
      </c>
      <c r="K44" s="238">
        <f t="shared" si="1"/>
        <v>38260.800000000003</v>
      </c>
      <c r="L44" s="227" t="s">
        <v>8</v>
      </c>
      <c r="M44" s="77"/>
      <c r="N44" s="77"/>
      <c r="O44" s="77"/>
      <c r="P44" s="77"/>
    </row>
    <row r="45" spans="1:16" ht="30" customHeight="1">
      <c r="A45" s="1">
        <v>26</v>
      </c>
      <c r="B45" s="228" t="s">
        <v>3915</v>
      </c>
      <c r="C45" s="228">
        <v>10049187</v>
      </c>
      <c r="D45" s="228" t="s">
        <v>86</v>
      </c>
      <c r="E45" s="229" t="s">
        <v>3918</v>
      </c>
      <c r="F45" s="228" t="s">
        <v>57</v>
      </c>
      <c r="G45" s="272">
        <v>1</v>
      </c>
      <c r="H45" s="239">
        <v>1056</v>
      </c>
      <c r="I45" s="238">
        <v>1056</v>
      </c>
      <c r="J45" s="238">
        <f t="shared" si="0"/>
        <v>211.2</v>
      </c>
      <c r="K45" s="238">
        <f t="shared" si="1"/>
        <v>1267.2</v>
      </c>
      <c r="L45" s="227" t="s">
        <v>8</v>
      </c>
      <c r="M45" s="77"/>
      <c r="N45" s="77"/>
      <c r="O45" s="77"/>
      <c r="P45" s="77"/>
    </row>
    <row r="46" spans="1:16" ht="30" customHeight="1">
      <c r="A46" s="1">
        <v>27</v>
      </c>
      <c r="B46" s="228" t="s">
        <v>3919</v>
      </c>
      <c r="C46" s="228">
        <v>10050615</v>
      </c>
      <c r="D46" s="228" t="s">
        <v>86</v>
      </c>
      <c r="E46" s="229" t="s">
        <v>3920</v>
      </c>
      <c r="F46" s="228" t="s">
        <v>57</v>
      </c>
      <c r="G46" s="272">
        <v>1</v>
      </c>
      <c r="H46" s="239">
        <v>129451</v>
      </c>
      <c r="I46" s="238">
        <v>129451</v>
      </c>
      <c r="J46" s="238">
        <f t="shared" si="0"/>
        <v>25890.2</v>
      </c>
      <c r="K46" s="238">
        <f t="shared" si="1"/>
        <v>155341.20000000001</v>
      </c>
      <c r="L46" s="227" t="s">
        <v>8</v>
      </c>
    </row>
    <row r="47" spans="1:16" ht="30" customHeight="1">
      <c r="A47" s="1">
        <v>28</v>
      </c>
      <c r="B47" s="228" t="s">
        <v>3921</v>
      </c>
      <c r="C47" s="228">
        <v>10050920</v>
      </c>
      <c r="D47" s="228" t="s">
        <v>86</v>
      </c>
      <c r="E47" s="229" t="s">
        <v>3922</v>
      </c>
      <c r="F47" s="228" t="s">
        <v>57</v>
      </c>
      <c r="G47" s="272">
        <v>2</v>
      </c>
      <c r="H47" s="239">
        <v>5173</v>
      </c>
      <c r="I47" s="238">
        <v>10346</v>
      </c>
      <c r="J47" s="238">
        <f t="shared" si="0"/>
        <v>2069.1999999999998</v>
      </c>
      <c r="K47" s="238">
        <f t="shared" si="1"/>
        <v>12415.2</v>
      </c>
      <c r="L47" s="227" t="s">
        <v>8</v>
      </c>
    </row>
    <row r="48" spans="1:16" ht="30" customHeight="1">
      <c r="A48" s="1">
        <v>29</v>
      </c>
      <c r="B48" s="228" t="s">
        <v>3923</v>
      </c>
      <c r="C48" s="228">
        <v>10050938</v>
      </c>
      <c r="D48" s="228" t="s">
        <v>86</v>
      </c>
      <c r="E48" s="229" t="s">
        <v>3924</v>
      </c>
      <c r="F48" s="228" t="s">
        <v>57</v>
      </c>
      <c r="G48" s="272">
        <v>1</v>
      </c>
      <c r="H48" s="239">
        <v>92185</v>
      </c>
      <c r="I48" s="238">
        <v>92185</v>
      </c>
      <c r="J48" s="238">
        <f t="shared" si="0"/>
        <v>18437</v>
      </c>
      <c r="K48" s="238">
        <f t="shared" si="1"/>
        <v>110622</v>
      </c>
      <c r="L48" s="227" t="s">
        <v>8</v>
      </c>
      <c r="M48" s="77"/>
      <c r="N48" s="77"/>
      <c r="O48" s="77"/>
      <c r="P48" s="77"/>
    </row>
    <row r="49" spans="1:16" ht="30" customHeight="1">
      <c r="A49" s="1">
        <v>30</v>
      </c>
      <c r="B49" s="228" t="s">
        <v>3925</v>
      </c>
      <c r="C49" s="228">
        <v>10047575</v>
      </c>
      <c r="D49" s="228" t="s">
        <v>86</v>
      </c>
      <c r="E49" s="229" t="s">
        <v>3926</v>
      </c>
      <c r="F49" s="228" t="s">
        <v>57</v>
      </c>
      <c r="G49" s="272">
        <v>15</v>
      </c>
      <c r="H49" s="239">
        <v>7018</v>
      </c>
      <c r="I49" s="238">
        <v>105270</v>
      </c>
      <c r="J49" s="238">
        <f t="shared" si="0"/>
        <v>21054</v>
      </c>
      <c r="K49" s="238">
        <f t="shared" si="1"/>
        <v>126324</v>
      </c>
      <c r="L49" s="227" t="s">
        <v>8</v>
      </c>
      <c r="M49" s="77"/>
      <c r="N49" s="77"/>
      <c r="O49" s="77"/>
      <c r="P49" s="77"/>
    </row>
    <row r="50" spans="1:16" ht="15.75">
      <c r="A50" s="96"/>
      <c r="B50" s="96"/>
      <c r="C50" s="96"/>
      <c r="D50" s="96"/>
      <c r="E50" s="97"/>
      <c r="F50" s="96"/>
      <c r="G50" s="96"/>
      <c r="H50" s="96"/>
      <c r="I50" s="98">
        <f>SUM(I20:I49)</f>
        <v>4044847</v>
      </c>
      <c r="J50" s="98">
        <f>SUM(J20:J49)</f>
        <v>808969.39999999991</v>
      </c>
      <c r="K50" s="98">
        <f>SUM(K20:K49)</f>
        <v>4853816.3999999994</v>
      </c>
      <c r="L50" s="96"/>
    </row>
    <row r="53" spans="1:16" ht="18.75">
      <c r="A53" s="67" t="s">
        <v>34</v>
      </c>
      <c r="B53" s="220"/>
      <c r="C53" s="220"/>
      <c r="D53" s="127"/>
      <c r="E53" s="128"/>
      <c r="F53" s="128"/>
      <c r="G53" s="128"/>
      <c r="H53" s="129"/>
      <c r="I53" s="128"/>
      <c r="J53" s="67" t="s">
        <v>35</v>
      </c>
      <c r="K53" s="23"/>
    </row>
    <row r="54" spans="1:16" ht="18.75">
      <c r="A54" s="67" t="s">
        <v>36</v>
      </c>
      <c r="B54" s="67"/>
      <c r="C54" s="67"/>
      <c r="D54" s="127"/>
      <c r="E54" s="128"/>
      <c r="F54" s="128"/>
      <c r="G54" s="128"/>
      <c r="H54" s="129"/>
      <c r="I54" s="128"/>
      <c r="J54" s="204" t="s">
        <v>181</v>
      </c>
      <c r="K54" s="204"/>
    </row>
    <row r="55" spans="1:16" ht="18.75">
      <c r="A55" s="67" t="s">
        <v>37</v>
      </c>
      <c r="B55" s="67"/>
      <c r="C55" s="67"/>
      <c r="D55" s="127"/>
      <c r="E55" s="128"/>
      <c r="F55" s="128"/>
      <c r="G55" s="128"/>
      <c r="H55" s="129"/>
      <c r="I55" s="128"/>
      <c r="J55" s="204" t="s">
        <v>38</v>
      </c>
      <c r="K55" s="204"/>
    </row>
    <row r="56" spans="1:16" ht="18.75">
      <c r="A56" s="67" t="s">
        <v>39</v>
      </c>
      <c r="B56" s="23"/>
      <c r="C56" s="23"/>
      <c r="D56" s="127"/>
      <c r="E56" s="128"/>
      <c r="F56" s="128"/>
      <c r="G56" s="128"/>
      <c r="H56" s="129"/>
      <c r="I56" s="128"/>
      <c r="J56" s="118"/>
      <c r="K56" s="38"/>
    </row>
    <row r="57" spans="1:16" ht="18.75">
      <c r="A57" s="23"/>
      <c r="B57" s="23"/>
      <c r="C57" s="23"/>
      <c r="D57" s="127"/>
      <c r="E57" s="128"/>
      <c r="F57" s="128"/>
      <c r="G57" s="128"/>
      <c r="H57" s="129"/>
      <c r="I57" s="128"/>
      <c r="J57" s="118"/>
      <c r="K57" s="23"/>
    </row>
    <row r="58" spans="1:16" ht="18.75">
      <c r="A58" s="67" t="s">
        <v>41</v>
      </c>
      <c r="B58" s="23"/>
      <c r="C58" s="23"/>
      <c r="D58" s="127"/>
      <c r="E58" s="128"/>
      <c r="F58" s="128"/>
      <c r="G58" s="128"/>
      <c r="H58" s="129"/>
      <c r="I58" s="128"/>
      <c r="J58" s="204" t="s">
        <v>182</v>
      </c>
      <c r="K58" s="204"/>
    </row>
    <row r="59" spans="1:16" ht="18.75">
      <c r="A59" s="364"/>
      <c r="B59" s="364"/>
      <c r="C59" s="364"/>
      <c r="D59" s="127"/>
      <c r="E59" s="128"/>
      <c r="F59" s="128"/>
      <c r="G59" s="128"/>
      <c r="H59" s="129"/>
      <c r="I59" s="128"/>
      <c r="J59" s="118"/>
      <c r="K59" s="118"/>
    </row>
    <row r="60" spans="1:16" ht="18.75">
      <c r="A60" s="67" t="s">
        <v>40</v>
      </c>
      <c r="B60" s="67"/>
      <c r="C60" s="118"/>
      <c r="D60" s="127"/>
      <c r="E60" s="128"/>
      <c r="F60" s="128"/>
      <c r="G60" s="128"/>
      <c r="H60" s="129"/>
      <c r="I60" s="128"/>
      <c r="J60" s="67" t="s">
        <v>40</v>
      </c>
      <c r="K60" s="67"/>
    </row>
    <row r="61" spans="1:16" ht="18.75">
      <c r="A61" s="128"/>
      <c r="B61" s="128"/>
      <c r="C61" s="128"/>
      <c r="D61" s="127"/>
      <c r="E61" s="128"/>
      <c r="F61" s="128"/>
      <c r="G61" s="128"/>
      <c r="H61" s="129"/>
      <c r="I61" s="128"/>
      <c r="J61" s="128"/>
      <c r="K61" s="128"/>
      <c r="L61" s="128"/>
    </row>
  </sheetData>
  <autoFilter ref="A19:L19" xr:uid="{00000000-0009-0000-0000-000026000000}"/>
  <customSheetViews>
    <customSheetView guid="{19774D5F-68EA-4399-BCA1-E2CE392B5002}" showPageBreaks="1" printArea="1" view="pageBreakPreview" topLeftCell="A8">
      <selection activeCell="M23" sqref="M23"/>
      <pageMargins left="0.70866141732283472" right="0.70866141732283472" top="0.74803149606299213" bottom="0.74803149606299213" header="0.31496062992125984" footer="0.31496062992125984"/>
      <pageSetup scale="59" orientation="landscape" r:id="rId1"/>
    </customSheetView>
    <customSheetView guid="{31AE1515-CC7D-4C1F-9174-673DDAC973ED}" showPageBreaks="1" printArea="1" view="pageBreakPreview" topLeftCell="A76">
      <selection activeCell="O87" sqref="A1:O87"/>
      <colBreaks count="1" manualBreakCount="1">
        <brk id="15" max="108" man="1"/>
      </colBreaks>
      <pageMargins left="0.70866141732283472" right="0.70866141732283472" top="0.74803149606299213" bottom="0.74803149606299213" header="0.31496062992125984" footer="0.31496062992125984"/>
      <pageSetup scale="62" orientation="landscape" r:id="rId2"/>
    </customSheetView>
  </customSheetViews>
  <mergeCells count="6">
    <mergeCell ref="A59:C59"/>
    <mergeCell ref="A5:L5"/>
    <mergeCell ref="A6:L6"/>
    <mergeCell ref="A15:L15"/>
    <mergeCell ref="A9:I9"/>
    <mergeCell ref="A11:I11"/>
  </mergeCells>
  <pageMargins left="0.70866141732283472" right="0.9055118110236221" top="0.55118110236220474" bottom="0.35433070866141736" header="0.31496062992125984" footer="0.31496062992125984"/>
  <pageSetup paperSize="9" scale="73" fitToHeight="0" orientation="landscape" r:id="rId3"/>
  <colBreaks count="1" manualBreakCount="1">
    <brk id="12" max="9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70C0"/>
    <pageSetUpPr fitToPage="1"/>
  </sheetPr>
  <dimension ref="A1:P119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3" customWidth="1"/>
    <col min="2" max="2" width="10.42578125" style="3" customWidth="1"/>
    <col min="3" max="3" width="12.7109375" style="3" customWidth="1"/>
    <col min="4" max="4" width="10.7109375" style="3" customWidth="1"/>
    <col min="5" max="5" width="35.140625" style="5" customWidth="1"/>
    <col min="6" max="6" width="6.85546875" style="3" customWidth="1"/>
    <col min="7" max="7" width="11" style="55" customWidth="1"/>
    <col min="8" max="8" width="15" style="3" customWidth="1"/>
    <col min="9" max="9" width="15" style="11" customWidth="1"/>
    <col min="10" max="11" width="15" style="3" customWidth="1"/>
    <col min="12" max="12" width="21.140625" style="3" customWidth="1"/>
    <col min="13" max="16384" width="9.140625" style="3"/>
  </cols>
  <sheetData>
    <row r="1" spans="1:12" ht="15" customHeight="1">
      <c r="A1" s="20"/>
      <c r="B1" s="23"/>
      <c r="C1" s="23"/>
      <c r="D1" s="23"/>
      <c r="E1" s="23"/>
      <c r="F1" s="23"/>
      <c r="G1" s="51"/>
      <c r="H1" s="23"/>
      <c r="I1" s="24"/>
      <c r="J1" s="121" t="s">
        <v>7428</v>
      </c>
      <c r="K1" s="25"/>
      <c r="L1" s="24"/>
    </row>
    <row r="2" spans="1:12" ht="14.25" customHeight="1">
      <c r="A2" s="20"/>
      <c r="B2" s="26"/>
      <c r="C2" s="26"/>
      <c r="D2" s="26"/>
      <c r="E2" s="26"/>
      <c r="F2" s="26"/>
      <c r="G2" s="28"/>
      <c r="H2" s="26"/>
      <c r="I2" s="27"/>
      <c r="J2" s="125" t="s">
        <v>7592</v>
      </c>
      <c r="K2" s="27"/>
      <c r="L2" s="27"/>
    </row>
    <row r="3" spans="1:12" ht="8.25" customHeight="1">
      <c r="A3" s="20"/>
      <c r="B3" s="26"/>
      <c r="C3" s="26"/>
      <c r="D3" s="26"/>
      <c r="E3" s="26"/>
      <c r="F3" s="26"/>
      <c r="G3" s="28"/>
      <c r="H3" s="26"/>
      <c r="I3" s="27"/>
      <c r="J3" s="27"/>
      <c r="K3" s="25"/>
      <c r="L3" s="20"/>
    </row>
    <row r="4" spans="1:12" ht="18.75">
      <c r="A4" s="365" t="s">
        <v>7397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.75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8.75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18" t="s">
        <v>177</v>
      </c>
      <c r="B7" s="115"/>
      <c r="C7" s="115"/>
      <c r="D7" s="115"/>
      <c r="E7" s="115"/>
      <c r="F7" s="115"/>
      <c r="G7" s="115"/>
      <c r="H7" s="115"/>
      <c r="I7" s="116"/>
      <c r="J7" s="20"/>
      <c r="K7" s="20"/>
      <c r="L7" s="20"/>
    </row>
    <row r="8" spans="1:12" ht="15.75">
      <c r="A8" s="367" t="s">
        <v>178</v>
      </c>
      <c r="B8" s="367"/>
      <c r="C8" s="367"/>
      <c r="D8" s="367"/>
      <c r="E8" s="367"/>
      <c r="F8" s="367"/>
      <c r="G8" s="367"/>
      <c r="H8" s="367"/>
      <c r="I8" s="367"/>
      <c r="J8" s="20"/>
      <c r="K8" s="20"/>
      <c r="L8" s="20"/>
    </row>
    <row r="9" spans="1:12" ht="15.75">
      <c r="A9" s="18" t="s">
        <v>179</v>
      </c>
      <c r="B9" s="18"/>
      <c r="C9" s="18"/>
      <c r="D9" s="18"/>
      <c r="E9" s="18"/>
      <c r="F9" s="18"/>
      <c r="G9" s="18"/>
      <c r="H9" s="18"/>
      <c r="I9" s="116"/>
      <c r="J9" s="20"/>
      <c r="K9" s="20"/>
      <c r="L9" s="20"/>
    </row>
    <row r="10" spans="1:12" ht="15.75">
      <c r="A10" s="367" t="s">
        <v>180</v>
      </c>
      <c r="B10" s="367"/>
      <c r="C10" s="367"/>
      <c r="D10" s="367"/>
      <c r="E10" s="367"/>
      <c r="F10" s="367"/>
      <c r="G10" s="367"/>
      <c r="H10" s="367"/>
      <c r="I10" s="367"/>
      <c r="J10" s="20"/>
      <c r="K10" s="20"/>
      <c r="L10" s="20"/>
    </row>
    <row r="11" spans="1:12" ht="11.25" customHeight="1">
      <c r="A11" s="17"/>
      <c r="B11" s="17"/>
      <c r="C11" s="17"/>
      <c r="D11" s="17"/>
      <c r="E11" s="17"/>
      <c r="F11" s="17"/>
      <c r="G11" s="53"/>
      <c r="H11" s="17"/>
      <c r="I11" s="17"/>
      <c r="J11" s="17"/>
      <c r="K11" s="29"/>
      <c r="L11" s="20"/>
    </row>
    <row r="12" spans="1:12" ht="15.75">
      <c r="A12" s="7" t="s">
        <v>30</v>
      </c>
      <c r="B12" s="88"/>
      <c r="C12" s="88"/>
      <c r="D12" s="88"/>
      <c r="E12" s="88"/>
      <c r="F12" s="88"/>
      <c r="G12" s="52"/>
      <c r="H12" s="88"/>
      <c r="I12" s="88"/>
      <c r="J12" s="88"/>
      <c r="K12" s="29"/>
      <c r="L12" s="20"/>
    </row>
    <row r="13" spans="1:12" ht="15.75">
      <c r="A13" s="7" t="s">
        <v>31</v>
      </c>
      <c r="B13" s="88"/>
      <c r="C13" s="88"/>
      <c r="D13" s="88"/>
      <c r="E13" s="88"/>
      <c r="F13" s="88"/>
      <c r="G13" s="52"/>
      <c r="H13" s="88"/>
      <c r="I13" s="88"/>
      <c r="J13" s="88"/>
      <c r="K13" s="30"/>
      <c r="L13" s="7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54"/>
      <c r="H15" s="31"/>
      <c r="I15" s="31"/>
      <c r="J15" s="31"/>
      <c r="K15" s="32"/>
      <c r="L15" s="31"/>
    </row>
    <row r="16" spans="1:12" ht="12" customHeight="1"/>
    <row r="17" spans="1:16" ht="7.5" customHeight="1">
      <c r="A17" s="7"/>
      <c r="B17" s="7"/>
      <c r="C17" s="7"/>
      <c r="D17" s="7"/>
      <c r="E17" s="88"/>
      <c r="F17" s="7"/>
      <c r="G17" s="52"/>
      <c r="H17" s="8"/>
      <c r="I17" s="13"/>
      <c r="J17" s="9"/>
      <c r="K17" s="9"/>
      <c r="L17" s="7"/>
    </row>
    <row r="18" spans="1:16" ht="63">
      <c r="A18" s="10" t="s">
        <v>0</v>
      </c>
      <c r="B18" s="14" t="s">
        <v>9</v>
      </c>
      <c r="C18" s="14" t="s">
        <v>10</v>
      </c>
      <c r="D18" s="14" t="s">
        <v>11</v>
      </c>
      <c r="E18" s="14" t="s">
        <v>1</v>
      </c>
      <c r="F18" s="14" t="s">
        <v>12</v>
      </c>
      <c r="G18" s="14" t="s">
        <v>2</v>
      </c>
      <c r="H18" s="2" t="s">
        <v>7</v>
      </c>
      <c r="I18" s="2" t="s">
        <v>186</v>
      </c>
      <c r="J18" s="2" t="s">
        <v>696</v>
      </c>
      <c r="K18" s="2" t="s">
        <v>185</v>
      </c>
      <c r="L18" s="10" t="s">
        <v>3</v>
      </c>
    </row>
    <row r="19" spans="1:16" ht="15.75">
      <c r="A19" s="10">
        <v>1</v>
      </c>
      <c r="B19" s="10">
        <v>2</v>
      </c>
      <c r="C19" s="10">
        <v>3</v>
      </c>
      <c r="D19" s="10">
        <v>4</v>
      </c>
      <c r="E19" s="10">
        <v>5</v>
      </c>
      <c r="F19" s="10">
        <v>6</v>
      </c>
      <c r="G19" s="10">
        <v>7</v>
      </c>
      <c r="H19" s="10">
        <v>8</v>
      </c>
      <c r="I19" s="10">
        <v>9</v>
      </c>
      <c r="J19" s="10">
        <v>10</v>
      </c>
      <c r="K19" s="10">
        <v>11</v>
      </c>
      <c r="L19" s="10">
        <v>12</v>
      </c>
    </row>
    <row r="20" spans="1:16" s="6" customFormat="1" ht="32.25" customHeight="1">
      <c r="A20" s="1">
        <v>1</v>
      </c>
      <c r="B20" s="221" t="s">
        <v>517</v>
      </c>
      <c r="C20" s="221">
        <v>10004228</v>
      </c>
      <c r="D20" s="222" t="s">
        <v>56</v>
      </c>
      <c r="E20" s="223" t="s">
        <v>606</v>
      </c>
      <c r="F20" s="221" t="s">
        <v>57</v>
      </c>
      <c r="G20" s="224">
        <v>1</v>
      </c>
      <c r="H20" s="239">
        <v>4136</v>
      </c>
      <c r="I20" s="227">
        <v>4136</v>
      </c>
      <c r="J20" s="227">
        <f>ROUND(I20*0.2,2)</f>
        <v>827.2</v>
      </c>
      <c r="K20" s="227">
        <f>I20+J20</f>
        <v>4963.2</v>
      </c>
      <c r="L20" s="227" t="s">
        <v>8</v>
      </c>
      <c r="M20" s="77"/>
      <c r="N20" s="77"/>
      <c r="O20" s="77"/>
      <c r="P20" s="77"/>
    </row>
    <row r="21" spans="1:16" s="6" customFormat="1" ht="31.5" customHeight="1">
      <c r="A21" s="1">
        <v>2</v>
      </c>
      <c r="B21" s="228" t="s">
        <v>518</v>
      </c>
      <c r="C21" s="228">
        <v>10005489</v>
      </c>
      <c r="D21" s="228" t="s">
        <v>56</v>
      </c>
      <c r="E21" s="229" t="s">
        <v>607</v>
      </c>
      <c r="F21" s="228" t="s">
        <v>57</v>
      </c>
      <c r="G21" s="230">
        <v>5</v>
      </c>
      <c r="H21" s="239">
        <v>4307</v>
      </c>
      <c r="I21" s="227">
        <v>21535</v>
      </c>
      <c r="J21" s="227">
        <f t="shared" ref="J21:J84" si="0">ROUND(I21*0.2,2)</f>
        <v>4307</v>
      </c>
      <c r="K21" s="227">
        <f t="shared" ref="K21:K84" si="1">I21+J21</f>
        <v>25842</v>
      </c>
      <c r="L21" s="227" t="s">
        <v>8</v>
      </c>
    </row>
    <row r="22" spans="1:16" s="6" customFormat="1" ht="32.25" customHeight="1">
      <c r="A22" s="1">
        <v>3</v>
      </c>
      <c r="B22" s="228" t="s">
        <v>519</v>
      </c>
      <c r="C22" s="228">
        <v>10008080</v>
      </c>
      <c r="D22" s="228" t="s">
        <v>56</v>
      </c>
      <c r="E22" s="229" t="s">
        <v>608</v>
      </c>
      <c r="F22" s="228" t="s">
        <v>57</v>
      </c>
      <c r="G22" s="230">
        <v>6</v>
      </c>
      <c r="H22" s="239">
        <v>5543</v>
      </c>
      <c r="I22" s="227">
        <v>33258</v>
      </c>
      <c r="J22" s="227">
        <f t="shared" si="0"/>
        <v>6651.6</v>
      </c>
      <c r="K22" s="227">
        <f t="shared" si="1"/>
        <v>39909.599999999999</v>
      </c>
      <c r="L22" s="227" t="s">
        <v>8</v>
      </c>
      <c r="M22" s="77"/>
      <c r="N22" s="77"/>
      <c r="O22" s="77"/>
      <c r="P22" s="77"/>
    </row>
    <row r="23" spans="1:16" s="6" customFormat="1" ht="32.25" customHeight="1">
      <c r="A23" s="1">
        <v>4</v>
      </c>
      <c r="B23" s="228" t="s">
        <v>520</v>
      </c>
      <c r="C23" s="228">
        <v>10016166</v>
      </c>
      <c r="D23" s="228" t="s">
        <v>56</v>
      </c>
      <c r="E23" s="229" t="s">
        <v>609</v>
      </c>
      <c r="F23" s="228" t="s">
        <v>57</v>
      </c>
      <c r="G23" s="230">
        <v>1</v>
      </c>
      <c r="H23" s="239">
        <v>880</v>
      </c>
      <c r="I23" s="227">
        <v>880</v>
      </c>
      <c r="J23" s="227">
        <f t="shared" si="0"/>
        <v>176</v>
      </c>
      <c r="K23" s="227">
        <f t="shared" si="1"/>
        <v>1056</v>
      </c>
      <c r="L23" s="227" t="s">
        <v>8</v>
      </c>
    </row>
    <row r="24" spans="1:16" s="6" customFormat="1" ht="32.25" customHeight="1">
      <c r="A24" s="1">
        <v>5</v>
      </c>
      <c r="B24" s="228" t="s">
        <v>521</v>
      </c>
      <c r="C24" s="228">
        <v>10016584</v>
      </c>
      <c r="D24" s="228" t="s">
        <v>56</v>
      </c>
      <c r="E24" s="229" t="s">
        <v>610</v>
      </c>
      <c r="F24" s="228" t="s">
        <v>57</v>
      </c>
      <c r="G24" s="230">
        <v>6</v>
      </c>
      <c r="H24" s="239">
        <v>1870</v>
      </c>
      <c r="I24" s="227">
        <v>11220</v>
      </c>
      <c r="J24" s="227">
        <f t="shared" si="0"/>
        <v>2244</v>
      </c>
      <c r="K24" s="227">
        <f t="shared" si="1"/>
        <v>13464</v>
      </c>
      <c r="L24" s="227" t="s">
        <v>8</v>
      </c>
      <c r="M24" s="77"/>
      <c r="N24" s="77"/>
      <c r="O24" s="77"/>
      <c r="P24" s="77"/>
    </row>
    <row r="25" spans="1:16" s="6" customFormat="1" ht="32.25" customHeight="1">
      <c r="A25" s="1">
        <v>6</v>
      </c>
      <c r="B25" s="228" t="s">
        <v>522</v>
      </c>
      <c r="C25" s="228">
        <v>10016589</v>
      </c>
      <c r="D25" s="228" t="s">
        <v>56</v>
      </c>
      <c r="E25" s="229" t="s">
        <v>611</v>
      </c>
      <c r="F25" s="228" t="s">
        <v>57</v>
      </c>
      <c r="G25" s="230">
        <v>6</v>
      </c>
      <c r="H25" s="239">
        <v>1823</v>
      </c>
      <c r="I25" s="227">
        <v>10938</v>
      </c>
      <c r="J25" s="227">
        <f t="shared" si="0"/>
        <v>2187.6</v>
      </c>
      <c r="K25" s="227">
        <f t="shared" si="1"/>
        <v>13125.6</v>
      </c>
      <c r="L25" s="227" t="s">
        <v>8</v>
      </c>
    </row>
    <row r="26" spans="1:16" s="6" customFormat="1" ht="32.25" customHeight="1">
      <c r="A26" s="1">
        <v>7</v>
      </c>
      <c r="B26" s="228" t="s">
        <v>523</v>
      </c>
      <c r="C26" s="228">
        <v>10016594</v>
      </c>
      <c r="D26" s="228" t="s">
        <v>56</v>
      </c>
      <c r="E26" s="229" t="s">
        <v>612</v>
      </c>
      <c r="F26" s="228" t="s">
        <v>57</v>
      </c>
      <c r="G26" s="230">
        <v>4</v>
      </c>
      <c r="H26" s="239">
        <v>1870</v>
      </c>
      <c r="I26" s="227">
        <v>7480</v>
      </c>
      <c r="J26" s="227">
        <f t="shared" si="0"/>
        <v>1496</v>
      </c>
      <c r="K26" s="227">
        <f t="shared" si="1"/>
        <v>8976</v>
      </c>
      <c r="L26" s="227" t="s">
        <v>8</v>
      </c>
      <c r="M26" s="77"/>
      <c r="N26" s="77"/>
      <c r="O26" s="77"/>
      <c r="P26" s="77"/>
    </row>
    <row r="27" spans="1:16" s="6" customFormat="1" ht="32.25" customHeight="1">
      <c r="A27" s="1">
        <v>8</v>
      </c>
      <c r="B27" s="228" t="s">
        <v>524</v>
      </c>
      <c r="C27" s="228">
        <v>10016598</v>
      </c>
      <c r="D27" s="228" t="s">
        <v>56</v>
      </c>
      <c r="E27" s="229" t="s">
        <v>613</v>
      </c>
      <c r="F27" s="228" t="s">
        <v>57</v>
      </c>
      <c r="G27" s="230">
        <v>6</v>
      </c>
      <c r="H27" s="239">
        <v>1870</v>
      </c>
      <c r="I27" s="227">
        <v>11220</v>
      </c>
      <c r="J27" s="227">
        <f t="shared" si="0"/>
        <v>2244</v>
      </c>
      <c r="K27" s="227">
        <f t="shared" si="1"/>
        <v>13464</v>
      </c>
      <c r="L27" s="227" t="s">
        <v>8</v>
      </c>
    </row>
    <row r="28" spans="1:16" s="6" customFormat="1" ht="31.5" customHeight="1">
      <c r="A28" s="1">
        <v>9</v>
      </c>
      <c r="B28" s="228" t="s">
        <v>525</v>
      </c>
      <c r="C28" s="228">
        <v>10016635</v>
      </c>
      <c r="D28" s="228" t="s">
        <v>56</v>
      </c>
      <c r="E28" s="229" t="s">
        <v>614</v>
      </c>
      <c r="F28" s="228" t="s">
        <v>57</v>
      </c>
      <c r="G28" s="230">
        <v>20</v>
      </c>
      <c r="H28" s="239">
        <v>1823</v>
      </c>
      <c r="I28" s="227">
        <v>36460</v>
      </c>
      <c r="J28" s="227">
        <f t="shared" si="0"/>
        <v>7292</v>
      </c>
      <c r="K28" s="227">
        <f t="shared" si="1"/>
        <v>43752</v>
      </c>
      <c r="L28" s="227" t="s">
        <v>8</v>
      </c>
    </row>
    <row r="29" spans="1:16" s="6" customFormat="1" ht="32.25" customHeight="1">
      <c r="A29" s="1">
        <v>10</v>
      </c>
      <c r="B29" s="228" t="s">
        <v>526</v>
      </c>
      <c r="C29" s="228">
        <v>10016640</v>
      </c>
      <c r="D29" s="228" t="s">
        <v>56</v>
      </c>
      <c r="E29" s="229" t="s">
        <v>615</v>
      </c>
      <c r="F29" s="228" t="s">
        <v>57</v>
      </c>
      <c r="G29" s="230">
        <v>2</v>
      </c>
      <c r="H29" s="239">
        <v>1838</v>
      </c>
      <c r="I29" s="227">
        <v>3676</v>
      </c>
      <c r="J29" s="227">
        <f t="shared" si="0"/>
        <v>735.2</v>
      </c>
      <c r="K29" s="227">
        <f t="shared" si="1"/>
        <v>4411.2</v>
      </c>
      <c r="L29" s="227" t="s">
        <v>8</v>
      </c>
      <c r="M29" s="77"/>
      <c r="N29" s="77"/>
      <c r="O29" s="77"/>
      <c r="P29" s="77"/>
    </row>
    <row r="30" spans="1:16" s="6" customFormat="1" ht="32.25" customHeight="1">
      <c r="A30" s="1">
        <v>11</v>
      </c>
      <c r="B30" s="228" t="s">
        <v>527</v>
      </c>
      <c r="C30" s="228">
        <v>10016645</v>
      </c>
      <c r="D30" s="228" t="s">
        <v>56</v>
      </c>
      <c r="E30" s="229" t="s">
        <v>616</v>
      </c>
      <c r="F30" s="228" t="s">
        <v>57</v>
      </c>
      <c r="G30" s="230">
        <v>3</v>
      </c>
      <c r="H30" s="239">
        <v>1848</v>
      </c>
      <c r="I30" s="227">
        <v>5544</v>
      </c>
      <c r="J30" s="227">
        <f t="shared" si="0"/>
        <v>1108.8</v>
      </c>
      <c r="K30" s="227">
        <f t="shared" si="1"/>
        <v>6652.8</v>
      </c>
      <c r="L30" s="227" t="s">
        <v>8</v>
      </c>
      <c r="M30" s="77"/>
      <c r="N30" s="77"/>
      <c r="O30" s="77"/>
      <c r="P30" s="77"/>
    </row>
    <row r="31" spans="1:16" s="6" customFormat="1" ht="32.25" customHeight="1">
      <c r="A31" s="1">
        <v>12</v>
      </c>
      <c r="B31" s="228" t="s">
        <v>528</v>
      </c>
      <c r="C31" s="228">
        <v>10016649</v>
      </c>
      <c r="D31" s="228" t="s">
        <v>56</v>
      </c>
      <c r="E31" s="229" t="s">
        <v>617</v>
      </c>
      <c r="F31" s="228" t="s">
        <v>57</v>
      </c>
      <c r="G31" s="230">
        <v>4</v>
      </c>
      <c r="H31" s="239">
        <v>1849</v>
      </c>
      <c r="I31" s="227">
        <v>7396</v>
      </c>
      <c r="J31" s="227">
        <f t="shared" si="0"/>
        <v>1479.2</v>
      </c>
      <c r="K31" s="227">
        <f t="shared" si="1"/>
        <v>8875.2000000000007</v>
      </c>
      <c r="L31" s="227" t="s">
        <v>8</v>
      </c>
    </row>
    <row r="32" spans="1:16" s="6" customFormat="1" ht="31.5" customHeight="1">
      <c r="A32" s="1">
        <v>13</v>
      </c>
      <c r="B32" s="228" t="s">
        <v>529</v>
      </c>
      <c r="C32" s="228">
        <v>10016654</v>
      </c>
      <c r="D32" s="228" t="s">
        <v>56</v>
      </c>
      <c r="E32" s="229" t="s">
        <v>618</v>
      </c>
      <c r="F32" s="228" t="s">
        <v>57</v>
      </c>
      <c r="G32" s="230">
        <v>6</v>
      </c>
      <c r="H32" s="239">
        <v>1849</v>
      </c>
      <c r="I32" s="227">
        <v>11094</v>
      </c>
      <c r="J32" s="227">
        <f t="shared" si="0"/>
        <v>2218.8000000000002</v>
      </c>
      <c r="K32" s="227">
        <f t="shared" si="1"/>
        <v>13312.8</v>
      </c>
      <c r="L32" s="227" t="s">
        <v>8</v>
      </c>
    </row>
    <row r="33" spans="1:16" s="6" customFormat="1" ht="31.5" customHeight="1">
      <c r="A33" s="1">
        <v>14</v>
      </c>
      <c r="B33" s="228" t="s">
        <v>530</v>
      </c>
      <c r="C33" s="228">
        <v>10016659</v>
      </c>
      <c r="D33" s="228" t="s">
        <v>56</v>
      </c>
      <c r="E33" s="229" t="s">
        <v>619</v>
      </c>
      <c r="F33" s="228" t="s">
        <v>57</v>
      </c>
      <c r="G33" s="230">
        <v>3</v>
      </c>
      <c r="H33" s="239">
        <v>1209</v>
      </c>
      <c r="I33" s="227">
        <v>3627</v>
      </c>
      <c r="J33" s="227">
        <f t="shared" si="0"/>
        <v>725.4</v>
      </c>
      <c r="K33" s="227">
        <f t="shared" si="1"/>
        <v>4352.3999999999996</v>
      </c>
      <c r="L33" s="227" t="s">
        <v>8</v>
      </c>
    </row>
    <row r="34" spans="1:16" s="6" customFormat="1" ht="32.25" customHeight="1">
      <c r="A34" s="1">
        <v>15</v>
      </c>
      <c r="B34" s="228" t="s">
        <v>531</v>
      </c>
      <c r="C34" s="228">
        <v>10016722</v>
      </c>
      <c r="D34" s="228" t="s">
        <v>56</v>
      </c>
      <c r="E34" s="229" t="s">
        <v>620</v>
      </c>
      <c r="F34" s="228" t="s">
        <v>57</v>
      </c>
      <c r="G34" s="230">
        <v>5</v>
      </c>
      <c r="H34" s="239">
        <v>240</v>
      </c>
      <c r="I34" s="227">
        <v>1200</v>
      </c>
      <c r="J34" s="227">
        <f t="shared" si="0"/>
        <v>240</v>
      </c>
      <c r="K34" s="227">
        <f t="shared" si="1"/>
        <v>1440</v>
      </c>
      <c r="L34" s="227" t="s">
        <v>8</v>
      </c>
      <c r="M34" s="77"/>
      <c r="N34" s="77"/>
      <c r="O34" s="77"/>
      <c r="P34" s="77"/>
    </row>
    <row r="35" spans="1:16" s="6" customFormat="1" ht="32.25" customHeight="1">
      <c r="A35" s="1">
        <v>16</v>
      </c>
      <c r="B35" s="228" t="s">
        <v>532</v>
      </c>
      <c r="C35" s="228">
        <v>10016731</v>
      </c>
      <c r="D35" s="228" t="s">
        <v>56</v>
      </c>
      <c r="E35" s="229" t="s">
        <v>621</v>
      </c>
      <c r="F35" s="228" t="s">
        <v>57</v>
      </c>
      <c r="G35" s="230">
        <v>1</v>
      </c>
      <c r="H35" s="239">
        <v>183</v>
      </c>
      <c r="I35" s="227">
        <v>183</v>
      </c>
      <c r="J35" s="227">
        <f t="shared" si="0"/>
        <v>36.6</v>
      </c>
      <c r="K35" s="227">
        <f t="shared" si="1"/>
        <v>219.6</v>
      </c>
      <c r="L35" s="227" t="s">
        <v>8</v>
      </c>
    </row>
    <row r="36" spans="1:16" s="6" customFormat="1" ht="32.25" customHeight="1">
      <c r="A36" s="1">
        <v>17</v>
      </c>
      <c r="B36" s="228" t="s">
        <v>533</v>
      </c>
      <c r="C36" s="228">
        <v>10016736</v>
      </c>
      <c r="D36" s="228" t="s">
        <v>56</v>
      </c>
      <c r="E36" s="229" t="s">
        <v>622</v>
      </c>
      <c r="F36" s="228" t="s">
        <v>57</v>
      </c>
      <c r="G36" s="230">
        <v>9</v>
      </c>
      <c r="H36" s="239">
        <v>244</v>
      </c>
      <c r="I36" s="227">
        <v>2196</v>
      </c>
      <c r="J36" s="227">
        <f t="shared" si="0"/>
        <v>439.2</v>
      </c>
      <c r="K36" s="227">
        <f t="shared" si="1"/>
        <v>2635.2</v>
      </c>
      <c r="L36" s="227" t="s">
        <v>8</v>
      </c>
      <c r="M36" s="77"/>
      <c r="N36" s="77"/>
      <c r="O36" s="77"/>
      <c r="P36" s="77"/>
    </row>
    <row r="37" spans="1:16" s="6" customFormat="1" ht="32.25" customHeight="1">
      <c r="A37" s="1">
        <v>18</v>
      </c>
      <c r="B37" s="228" t="s">
        <v>534</v>
      </c>
      <c r="C37" s="228">
        <v>10016741</v>
      </c>
      <c r="D37" s="228" t="s">
        <v>56</v>
      </c>
      <c r="E37" s="229" t="s">
        <v>623</v>
      </c>
      <c r="F37" s="228" t="s">
        <v>57</v>
      </c>
      <c r="G37" s="230">
        <v>1</v>
      </c>
      <c r="H37" s="239">
        <v>183</v>
      </c>
      <c r="I37" s="227">
        <v>183</v>
      </c>
      <c r="J37" s="227">
        <f t="shared" si="0"/>
        <v>36.6</v>
      </c>
      <c r="K37" s="227">
        <f t="shared" si="1"/>
        <v>219.6</v>
      </c>
      <c r="L37" s="227" t="s">
        <v>8</v>
      </c>
    </row>
    <row r="38" spans="1:16" s="6" customFormat="1" ht="32.25" customHeight="1">
      <c r="A38" s="1">
        <v>19</v>
      </c>
      <c r="B38" s="228" t="s">
        <v>535</v>
      </c>
      <c r="C38" s="228">
        <v>10016746</v>
      </c>
      <c r="D38" s="228" t="s">
        <v>56</v>
      </c>
      <c r="E38" s="229" t="s">
        <v>624</v>
      </c>
      <c r="F38" s="228" t="s">
        <v>57</v>
      </c>
      <c r="G38" s="230">
        <v>2</v>
      </c>
      <c r="H38" s="239">
        <v>183</v>
      </c>
      <c r="I38" s="227">
        <v>366</v>
      </c>
      <c r="J38" s="227">
        <f t="shared" si="0"/>
        <v>73.2</v>
      </c>
      <c r="K38" s="227">
        <f t="shared" si="1"/>
        <v>439.2</v>
      </c>
      <c r="L38" s="227" t="s">
        <v>8</v>
      </c>
      <c r="M38" s="77"/>
      <c r="N38" s="77"/>
      <c r="O38" s="77"/>
      <c r="P38" s="77"/>
    </row>
    <row r="39" spans="1:16" s="6" customFormat="1" ht="32.25" customHeight="1">
      <c r="A39" s="1">
        <v>20</v>
      </c>
      <c r="B39" s="228" t="s">
        <v>536</v>
      </c>
      <c r="C39" s="228">
        <v>10016760</v>
      </c>
      <c r="D39" s="228" t="s">
        <v>56</v>
      </c>
      <c r="E39" s="229" t="s">
        <v>625</v>
      </c>
      <c r="F39" s="228" t="s">
        <v>57</v>
      </c>
      <c r="G39" s="230">
        <v>8</v>
      </c>
      <c r="H39" s="239">
        <v>1442</v>
      </c>
      <c r="I39" s="227">
        <v>11536</v>
      </c>
      <c r="J39" s="227">
        <f t="shared" si="0"/>
        <v>2307.1999999999998</v>
      </c>
      <c r="K39" s="227">
        <f t="shared" si="1"/>
        <v>13843.2</v>
      </c>
      <c r="L39" s="227" t="s">
        <v>8</v>
      </c>
    </row>
    <row r="40" spans="1:16" s="6" customFormat="1" ht="32.25" customHeight="1">
      <c r="A40" s="1">
        <v>21</v>
      </c>
      <c r="B40" s="228" t="s">
        <v>537</v>
      </c>
      <c r="C40" s="228">
        <v>10016764</v>
      </c>
      <c r="D40" s="228" t="s">
        <v>56</v>
      </c>
      <c r="E40" s="229" t="s">
        <v>626</v>
      </c>
      <c r="F40" s="228" t="s">
        <v>57</v>
      </c>
      <c r="G40" s="230">
        <v>8</v>
      </c>
      <c r="H40" s="239">
        <v>1442</v>
      </c>
      <c r="I40" s="227">
        <v>11536</v>
      </c>
      <c r="J40" s="227">
        <f t="shared" si="0"/>
        <v>2307.1999999999998</v>
      </c>
      <c r="K40" s="227">
        <f t="shared" si="1"/>
        <v>13843.2</v>
      </c>
      <c r="L40" s="227" t="s">
        <v>8</v>
      </c>
      <c r="M40" s="77"/>
      <c r="N40" s="77"/>
      <c r="O40" s="77"/>
      <c r="P40" s="77"/>
    </row>
    <row r="41" spans="1:16" s="6" customFormat="1" ht="32.25" customHeight="1">
      <c r="A41" s="1">
        <v>22</v>
      </c>
      <c r="B41" s="228" t="s">
        <v>538</v>
      </c>
      <c r="C41" s="228">
        <v>10016769</v>
      </c>
      <c r="D41" s="228" t="s">
        <v>56</v>
      </c>
      <c r="E41" s="229" t="s">
        <v>627</v>
      </c>
      <c r="F41" s="228" t="s">
        <v>57</v>
      </c>
      <c r="G41" s="230">
        <v>22</v>
      </c>
      <c r="H41" s="239">
        <v>1337</v>
      </c>
      <c r="I41" s="227">
        <v>29414</v>
      </c>
      <c r="J41" s="227">
        <f t="shared" si="0"/>
        <v>5882.8</v>
      </c>
      <c r="K41" s="227">
        <f t="shared" si="1"/>
        <v>35296.800000000003</v>
      </c>
      <c r="L41" s="227" t="s">
        <v>8</v>
      </c>
    </row>
    <row r="42" spans="1:16" s="6" customFormat="1" ht="32.25" customHeight="1">
      <c r="A42" s="1">
        <v>23</v>
      </c>
      <c r="B42" s="228" t="s">
        <v>539</v>
      </c>
      <c r="C42" s="228">
        <v>10016774</v>
      </c>
      <c r="D42" s="228" t="s">
        <v>56</v>
      </c>
      <c r="E42" s="229" t="s">
        <v>628</v>
      </c>
      <c r="F42" s="228" t="s">
        <v>57</v>
      </c>
      <c r="G42" s="230">
        <v>8</v>
      </c>
      <c r="H42" s="239">
        <v>1442</v>
      </c>
      <c r="I42" s="227">
        <v>11536</v>
      </c>
      <c r="J42" s="227">
        <f t="shared" si="0"/>
        <v>2307.1999999999998</v>
      </c>
      <c r="K42" s="227">
        <f t="shared" si="1"/>
        <v>13843.2</v>
      </c>
      <c r="L42" s="227" t="s">
        <v>8</v>
      </c>
      <c r="M42" s="77"/>
      <c r="N42" s="77"/>
      <c r="O42" s="77"/>
      <c r="P42" s="77"/>
    </row>
    <row r="43" spans="1:16" s="6" customFormat="1" ht="32.25" customHeight="1">
      <c r="A43" s="1">
        <v>24</v>
      </c>
      <c r="B43" s="228" t="s">
        <v>540</v>
      </c>
      <c r="C43" s="228">
        <v>10016778</v>
      </c>
      <c r="D43" s="228" t="s">
        <v>56</v>
      </c>
      <c r="E43" s="229" t="s">
        <v>629</v>
      </c>
      <c r="F43" s="228" t="s">
        <v>57</v>
      </c>
      <c r="G43" s="230">
        <v>18</v>
      </c>
      <c r="H43" s="239">
        <v>1442</v>
      </c>
      <c r="I43" s="227">
        <v>25956</v>
      </c>
      <c r="J43" s="227">
        <f t="shared" si="0"/>
        <v>5191.2</v>
      </c>
      <c r="K43" s="227">
        <f t="shared" si="1"/>
        <v>31147.200000000001</v>
      </c>
      <c r="L43" s="227" t="s">
        <v>8</v>
      </c>
    </row>
    <row r="44" spans="1:16" s="6" customFormat="1" ht="32.25" customHeight="1">
      <c r="A44" s="1">
        <v>25</v>
      </c>
      <c r="B44" s="228" t="s">
        <v>541</v>
      </c>
      <c r="C44" s="228">
        <v>10016789</v>
      </c>
      <c r="D44" s="228" t="s">
        <v>56</v>
      </c>
      <c r="E44" s="229" t="s">
        <v>630</v>
      </c>
      <c r="F44" s="228" t="s">
        <v>57</v>
      </c>
      <c r="G44" s="230">
        <v>15</v>
      </c>
      <c r="H44" s="239">
        <v>1442</v>
      </c>
      <c r="I44" s="227">
        <v>21630</v>
      </c>
      <c r="J44" s="227">
        <f t="shared" si="0"/>
        <v>4326</v>
      </c>
      <c r="K44" s="227">
        <f t="shared" si="1"/>
        <v>25956</v>
      </c>
      <c r="L44" s="227" t="s">
        <v>8</v>
      </c>
      <c r="M44" s="77"/>
      <c r="N44" s="77"/>
      <c r="O44" s="77"/>
      <c r="P44" s="77"/>
    </row>
    <row r="45" spans="1:16" s="6" customFormat="1" ht="32.25" customHeight="1">
      <c r="A45" s="1">
        <v>26</v>
      </c>
      <c r="B45" s="228" t="s">
        <v>542</v>
      </c>
      <c r="C45" s="228">
        <v>10017226</v>
      </c>
      <c r="D45" s="228" t="s">
        <v>56</v>
      </c>
      <c r="E45" s="229" t="s">
        <v>631</v>
      </c>
      <c r="F45" s="228" t="s">
        <v>57</v>
      </c>
      <c r="G45" s="230">
        <v>10</v>
      </c>
      <c r="H45" s="239">
        <v>6084</v>
      </c>
      <c r="I45" s="227">
        <v>60840</v>
      </c>
      <c r="J45" s="227">
        <f t="shared" si="0"/>
        <v>12168</v>
      </c>
      <c r="K45" s="227">
        <f t="shared" si="1"/>
        <v>73008</v>
      </c>
      <c r="L45" s="227" t="s">
        <v>8</v>
      </c>
      <c r="M45" s="77"/>
      <c r="N45" s="77"/>
      <c r="O45" s="77"/>
      <c r="P45" s="77"/>
    </row>
    <row r="46" spans="1:16" s="6" customFormat="1" ht="32.25" customHeight="1">
      <c r="A46" s="1">
        <v>27</v>
      </c>
      <c r="B46" s="228" t="s">
        <v>543</v>
      </c>
      <c r="C46" s="228">
        <v>10017236</v>
      </c>
      <c r="D46" s="228" t="s">
        <v>56</v>
      </c>
      <c r="E46" s="229" t="s">
        <v>632</v>
      </c>
      <c r="F46" s="228" t="s">
        <v>57</v>
      </c>
      <c r="G46" s="230">
        <v>9</v>
      </c>
      <c r="H46" s="239">
        <v>6084</v>
      </c>
      <c r="I46" s="227">
        <v>54756</v>
      </c>
      <c r="J46" s="227">
        <f t="shared" si="0"/>
        <v>10951.2</v>
      </c>
      <c r="K46" s="227">
        <f t="shared" si="1"/>
        <v>65707.199999999997</v>
      </c>
      <c r="L46" s="227" t="s">
        <v>8</v>
      </c>
    </row>
    <row r="47" spans="1:16" s="6" customFormat="1" ht="31.5" customHeight="1">
      <c r="A47" s="1">
        <v>28</v>
      </c>
      <c r="B47" s="228" t="s">
        <v>544</v>
      </c>
      <c r="C47" s="228">
        <v>10017246</v>
      </c>
      <c r="D47" s="228" t="s">
        <v>56</v>
      </c>
      <c r="E47" s="229" t="s">
        <v>633</v>
      </c>
      <c r="F47" s="228" t="s">
        <v>57</v>
      </c>
      <c r="G47" s="230">
        <v>13</v>
      </c>
      <c r="H47" s="239">
        <v>6084</v>
      </c>
      <c r="I47" s="227">
        <v>79092</v>
      </c>
      <c r="J47" s="227">
        <f t="shared" si="0"/>
        <v>15818.4</v>
      </c>
      <c r="K47" s="227">
        <f t="shared" si="1"/>
        <v>94910.399999999994</v>
      </c>
      <c r="L47" s="227" t="s">
        <v>8</v>
      </c>
    </row>
    <row r="48" spans="1:16" s="6" customFormat="1" ht="32.25" customHeight="1">
      <c r="A48" s="1">
        <v>29</v>
      </c>
      <c r="B48" s="228" t="s">
        <v>545</v>
      </c>
      <c r="C48" s="228">
        <v>10017250</v>
      </c>
      <c r="D48" s="228" t="s">
        <v>56</v>
      </c>
      <c r="E48" s="229" t="s">
        <v>634</v>
      </c>
      <c r="F48" s="228" t="s">
        <v>57</v>
      </c>
      <c r="G48" s="230">
        <v>5</v>
      </c>
      <c r="H48" s="239">
        <v>6084</v>
      </c>
      <c r="I48" s="227">
        <v>30420</v>
      </c>
      <c r="J48" s="227">
        <f t="shared" si="0"/>
        <v>6084</v>
      </c>
      <c r="K48" s="227">
        <f t="shared" si="1"/>
        <v>36504</v>
      </c>
      <c r="L48" s="227" t="s">
        <v>8</v>
      </c>
      <c r="M48" s="77"/>
      <c r="N48" s="77"/>
      <c r="O48" s="77"/>
      <c r="P48" s="77"/>
    </row>
    <row r="49" spans="1:16" s="6" customFormat="1" ht="32.25" customHeight="1">
      <c r="A49" s="1">
        <v>30</v>
      </c>
      <c r="B49" s="228" t="s">
        <v>546</v>
      </c>
      <c r="C49" s="228">
        <v>10017256</v>
      </c>
      <c r="D49" s="228" t="s">
        <v>56</v>
      </c>
      <c r="E49" s="229" t="s">
        <v>635</v>
      </c>
      <c r="F49" s="228" t="s">
        <v>57</v>
      </c>
      <c r="G49" s="230">
        <v>15</v>
      </c>
      <c r="H49" s="239">
        <v>6084</v>
      </c>
      <c r="I49" s="227">
        <v>91260</v>
      </c>
      <c r="J49" s="227">
        <f t="shared" si="0"/>
        <v>18252</v>
      </c>
      <c r="K49" s="227">
        <f t="shared" si="1"/>
        <v>109512</v>
      </c>
      <c r="L49" s="227" t="s">
        <v>8</v>
      </c>
      <c r="M49" s="77"/>
      <c r="N49" s="77"/>
      <c r="O49" s="77"/>
      <c r="P49" s="77"/>
    </row>
    <row r="50" spans="1:16" s="6" customFormat="1" ht="32.25" customHeight="1">
      <c r="A50" s="1">
        <v>31</v>
      </c>
      <c r="B50" s="228" t="s">
        <v>547</v>
      </c>
      <c r="C50" s="228">
        <v>10017261</v>
      </c>
      <c r="D50" s="228" t="s">
        <v>56</v>
      </c>
      <c r="E50" s="229" t="s">
        <v>636</v>
      </c>
      <c r="F50" s="228" t="s">
        <v>57</v>
      </c>
      <c r="G50" s="230">
        <v>10</v>
      </c>
      <c r="H50" s="239">
        <v>6084</v>
      </c>
      <c r="I50" s="227">
        <v>60840</v>
      </c>
      <c r="J50" s="227">
        <f t="shared" si="0"/>
        <v>12168</v>
      </c>
      <c r="K50" s="227">
        <f t="shared" si="1"/>
        <v>73008</v>
      </c>
      <c r="L50" s="227" t="s">
        <v>8</v>
      </c>
    </row>
    <row r="51" spans="1:16" s="6" customFormat="1" ht="31.5" customHeight="1">
      <c r="A51" s="1">
        <v>32</v>
      </c>
      <c r="B51" s="228" t="s">
        <v>548</v>
      </c>
      <c r="C51" s="228">
        <v>10017270</v>
      </c>
      <c r="D51" s="228" t="s">
        <v>56</v>
      </c>
      <c r="E51" s="229" t="s">
        <v>637</v>
      </c>
      <c r="F51" s="228" t="s">
        <v>57</v>
      </c>
      <c r="G51" s="230">
        <v>2</v>
      </c>
      <c r="H51" s="239">
        <v>6084</v>
      </c>
      <c r="I51" s="227">
        <v>12168</v>
      </c>
      <c r="J51" s="227">
        <f t="shared" si="0"/>
        <v>2433.6</v>
      </c>
      <c r="K51" s="227">
        <f t="shared" si="1"/>
        <v>14601.6</v>
      </c>
      <c r="L51" s="227" t="s">
        <v>8</v>
      </c>
    </row>
    <row r="52" spans="1:16" s="6" customFormat="1" ht="31.5" customHeight="1">
      <c r="A52" s="1">
        <v>33</v>
      </c>
      <c r="B52" s="228" t="s">
        <v>549</v>
      </c>
      <c r="C52" s="228">
        <v>10019423</v>
      </c>
      <c r="D52" s="228" t="s">
        <v>56</v>
      </c>
      <c r="E52" s="229" t="s">
        <v>638</v>
      </c>
      <c r="F52" s="228" t="s">
        <v>57</v>
      </c>
      <c r="G52" s="230">
        <v>1</v>
      </c>
      <c r="H52" s="239">
        <v>23050</v>
      </c>
      <c r="I52" s="227">
        <v>23050</v>
      </c>
      <c r="J52" s="227">
        <f t="shared" si="0"/>
        <v>4610</v>
      </c>
      <c r="K52" s="227">
        <f t="shared" si="1"/>
        <v>27660</v>
      </c>
      <c r="L52" s="227" t="s">
        <v>8</v>
      </c>
    </row>
    <row r="53" spans="1:16" s="6" customFormat="1" ht="32.25" customHeight="1">
      <c r="A53" s="1">
        <v>34</v>
      </c>
      <c r="B53" s="228" t="s">
        <v>550</v>
      </c>
      <c r="C53" s="228">
        <v>10019428</v>
      </c>
      <c r="D53" s="228" t="s">
        <v>56</v>
      </c>
      <c r="E53" s="229" t="s">
        <v>639</v>
      </c>
      <c r="F53" s="228" t="s">
        <v>57</v>
      </c>
      <c r="G53" s="230">
        <v>3</v>
      </c>
      <c r="H53" s="239">
        <v>10737</v>
      </c>
      <c r="I53" s="227">
        <v>32211</v>
      </c>
      <c r="J53" s="227">
        <f t="shared" si="0"/>
        <v>6442.2</v>
      </c>
      <c r="K53" s="227">
        <f t="shared" si="1"/>
        <v>38653.199999999997</v>
      </c>
      <c r="L53" s="227" t="s">
        <v>8</v>
      </c>
      <c r="M53" s="77"/>
      <c r="N53" s="77"/>
      <c r="O53" s="77"/>
      <c r="P53" s="77"/>
    </row>
    <row r="54" spans="1:16" s="6" customFormat="1" ht="32.25" customHeight="1">
      <c r="A54" s="1">
        <v>35</v>
      </c>
      <c r="B54" s="228" t="s">
        <v>551</v>
      </c>
      <c r="C54" s="228">
        <v>10019462</v>
      </c>
      <c r="D54" s="228" t="s">
        <v>56</v>
      </c>
      <c r="E54" s="229" t="s">
        <v>640</v>
      </c>
      <c r="F54" s="228" t="s">
        <v>57</v>
      </c>
      <c r="G54" s="230">
        <v>2</v>
      </c>
      <c r="H54" s="239">
        <v>12842</v>
      </c>
      <c r="I54" s="227">
        <v>25684</v>
      </c>
      <c r="J54" s="227">
        <f t="shared" si="0"/>
        <v>5136.8</v>
      </c>
      <c r="K54" s="227">
        <f t="shared" si="1"/>
        <v>30820.799999999999</v>
      </c>
      <c r="L54" s="227" t="s">
        <v>8</v>
      </c>
    </row>
    <row r="55" spans="1:16" s="6" customFormat="1" ht="32.25" customHeight="1">
      <c r="A55" s="1">
        <v>36</v>
      </c>
      <c r="B55" s="228" t="s">
        <v>552</v>
      </c>
      <c r="C55" s="228">
        <v>10019467</v>
      </c>
      <c r="D55" s="228" t="s">
        <v>56</v>
      </c>
      <c r="E55" s="229" t="s">
        <v>641</v>
      </c>
      <c r="F55" s="228" t="s">
        <v>57</v>
      </c>
      <c r="G55" s="230">
        <v>2</v>
      </c>
      <c r="H55" s="239">
        <v>13636</v>
      </c>
      <c r="I55" s="227">
        <v>27272</v>
      </c>
      <c r="J55" s="227">
        <f t="shared" si="0"/>
        <v>5454.4</v>
      </c>
      <c r="K55" s="227">
        <f t="shared" si="1"/>
        <v>32726.400000000001</v>
      </c>
      <c r="L55" s="227" t="s">
        <v>8</v>
      </c>
      <c r="M55" s="77"/>
      <c r="N55" s="77"/>
      <c r="O55" s="77"/>
      <c r="P55" s="77"/>
    </row>
    <row r="56" spans="1:16" s="6" customFormat="1" ht="32.25" customHeight="1">
      <c r="A56" s="1">
        <v>37</v>
      </c>
      <c r="B56" s="228" t="s">
        <v>553</v>
      </c>
      <c r="C56" s="228">
        <v>10019553</v>
      </c>
      <c r="D56" s="228" t="s">
        <v>56</v>
      </c>
      <c r="E56" s="229" t="s">
        <v>642</v>
      </c>
      <c r="F56" s="228" t="s">
        <v>57</v>
      </c>
      <c r="G56" s="230">
        <v>1</v>
      </c>
      <c r="H56" s="239">
        <v>14065</v>
      </c>
      <c r="I56" s="227">
        <v>14065</v>
      </c>
      <c r="J56" s="227">
        <f t="shared" si="0"/>
        <v>2813</v>
      </c>
      <c r="K56" s="227">
        <f t="shared" si="1"/>
        <v>16878</v>
      </c>
      <c r="L56" s="227" t="s">
        <v>8</v>
      </c>
    </row>
    <row r="57" spans="1:16" s="6" customFormat="1" ht="32.25" customHeight="1">
      <c r="A57" s="1">
        <v>38</v>
      </c>
      <c r="B57" s="228" t="s">
        <v>554</v>
      </c>
      <c r="C57" s="228">
        <v>10019692</v>
      </c>
      <c r="D57" s="228" t="s">
        <v>56</v>
      </c>
      <c r="E57" s="229" t="s">
        <v>643</v>
      </c>
      <c r="F57" s="228" t="s">
        <v>57</v>
      </c>
      <c r="G57" s="230">
        <v>8</v>
      </c>
      <c r="H57" s="239">
        <v>12199</v>
      </c>
      <c r="I57" s="227">
        <v>97592</v>
      </c>
      <c r="J57" s="227">
        <f t="shared" si="0"/>
        <v>19518.400000000001</v>
      </c>
      <c r="K57" s="227">
        <f t="shared" si="1"/>
        <v>117110.39999999999</v>
      </c>
      <c r="L57" s="227" t="s">
        <v>8</v>
      </c>
      <c r="M57" s="77"/>
      <c r="N57" s="77"/>
      <c r="O57" s="77"/>
      <c r="P57" s="77"/>
    </row>
    <row r="58" spans="1:16" s="6" customFormat="1" ht="32.25" customHeight="1">
      <c r="A58" s="1">
        <v>39</v>
      </c>
      <c r="B58" s="228" t="s">
        <v>555</v>
      </c>
      <c r="C58" s="228">
        <v>10020070</v>
      </c>
      <c r="D58" s="228" t="s">
        <v>56</v>
      </c>
      <c r="E58" s="229" t="s">
        <v>644</v>
      </c>
      <c r="F58" s="228" t="s">
        <v>57</v>
      </c>
      <c r="G58" s="230">
        <v>10</v>
      </c>
      <c r="H58" s="239">
        <v>286</v>
      </c>
      <c r="I58" s="227">
        <v>2860</v>
      </c>
      <c r="J58" s="227">
        <f t="shared" si="0"/>
        <v>572</v>
      </c>
      <c r="K58" s="227">
        <f t="shared" si="1"/>
        <v>3432</v>
      </c>
      <c r="L58" s="227" t="s">
        <v>8</v>
      </c>
    </row>
    <row r="59" spans="1:16" s="6" customFormat="1" ht="32.25" customHeight="1">
      <c r="A59" s="1">
        <v>40</v>
      </c>
      <c r="B59" s="228" t="s">
        <v>556</v>
      </c>
      <c r="C59" s="228">
        <v>10020191</v>
      </c>
      <c r="D59" s="228" t="s">
        <v>56</v>
      </c>
      <c r="E59" s="229" t="s">
        <v>645</v>
      </c>
      <c r="F59" s="228" t="s">
        <v>57</v>
      </c>
      <c r="G59" s="230">
        <v>1</v>
      </c>
      <c r="H59" s="239">
        <v>129171</v>
      </c>
      <c r="I59" s="227">
        <v>129171</v>
      </c>
      <c r="J59" s="227">
        <f t="shared" si="0"/>
        <v>25834.2</v>
      </c>
      <c r="K59" s="227">
        <f t="shared" si="1"/>
        <v>155005.20000000001</v>
      </c>
      <c r="L59" s="227" t="s">
        <v>8</v>
      </c>
      <c r="M59" s="77"/>
      <c r="N59" s="77"/>
      <c r="O59" s="77"/>
      <c r="P59" s="77"/>
    </row>
    <row r="60" spans="1:16" s="6" customFormat="1" ht="32.25" customHeight="1">
      <c r="A60" s="1">
        <v>41</v>
      </c>
      <c r="B60" s="228" t="s">
        <v>557</v>
      </c>
      <c r="C60" s="228">
        <v>10022010</v>
      </c>
      <c r="D60" s="228" t="s">
        <v>56</v>
      </c>
      <c r="E60" s="229" t="s">
        <v>646</v>
      </c>
      <c r="F60" s="228" t="s">
        <v>57</v>
      </c>
      <c r="G60" s="230">
        <v>7</v>
      </c>
      <c r="H60" s="239">
        <v>580</v>
      </c>
      <c r="I60" s="227">
        <v>4060</v>
      </c>
      <c r="J60" s="227">
        <f t="shared" si="0"/>
        <v>812</v>
      </c>
      <c r="K60" s="227">
        <f t="shared" si="1"/>
        <v>4872</v>
      </c>
      <c r="L60" s="227" t="s">
        <v>8</v>
      </c>
    </row>
    <row r="61" spans="1:16" s="6" customFormat="1" ht="32.25" customHeight="1">
      <c r="A61" s="1">
        <v>42</v>
      </c>
      <c r="B61" s="228" t="s">
        <v>558</v>
      </c>
      <c r="C61" s="228">
        <v>10022075</v>
      </c>
      <c r="D61" s="228" t="s">
        <v>56</v>
      </c>
      <c r="E61" s="229" t="s">
        <v>647</v>
      </c>
      <c r="F61" s="228" t="s">
        <v>57</v>
      </c>
      <c r="G61" s="230">
        <v>8</v>
      </c>
      <c r="H61" s="239">
        <v>344</v>
      </c>
      <c r="I61" s="227">
        <v>2752</v>
      </c>
      <c r="J61" s="227">
        <f t="shared" si="0"/>
        <v>550.4</v>
      </c>
      <c r="K61" s="227">
        <f t="shared" si="1"/>
        <v>3302.4</v>
      </c>
      <c r="L61" s="227" t="s">
        <v>8</v>
      </c>
      <c r="M61" s="77"/>
      <c r="N61" s="77"/>
      <c r="O61" s="77"/>
      <c r="P61" s="77"/>
    </row>
    <row r="62" spans="1:16" s="6" customFormat="1" ht="32.25" customHeight="1">
      <c r="A62" s="1">
        <v>43</v>
      </c>
      <c r="B62" s="228" t="s">
        <v>559</v>
      </c>
      <c r="C62" s="228">
        <v>10022079</v>
      </c>
      <c r="D62" s="228" t="s">
        <v>56</v>
      </c>
      <c r="E62" s="229" t="s">
        <v>648</v>
      </c>
      <c r="F62" s="228" t="s">
        <v>57</v>
      </c>
      <c r="G62" s="230">
        <v>7</v>
      </c>
      <c r="H62" s="239">
        <v>344</v>
      </c>
      <c r="I62" s="227">
        <v>2408</v>
      </c>
      <c r="J62" s="227">
        <f t="shared" si="0"/>
        <v>481.6</v>
      </c>
      <c r="K62" s="227">
        <f t="shared" si="1"/>
        <v>2889.6</v>
      </c>
      <c r="L62" s="227" t="s">
        <v>8</v>
      </c>
    </row>
    <row r="63" spans="1:16" s="6" customFormat="1" ht="32.25" customHeight="1">
      <c r="A63" s="1">
        <v>44</v>
      </c>
      <c r="B63" s="228" t="s">
        <v>560</v>
      </c>
      <c r="C63" s="228">
        <v>10022107</v>
      </c>
      <c r="D63" s="228" t="s">
        <v>56</v>
      </c>
      <c r="E63" s="229" t="s">
        <v>649</v>
      </c>
      <c r="F63" s="228" t="s">
        <v>57</v>
      </c>
      <c r="G63" s="230">
        <v>5</v>
      </c>
      <c r="H63" s="239">
        <v>234</v>
      </c>
      <c r="I63" s="227">
        <v>1170</v>
      </c>
      <c r="J63" s="227">
        <f t="shared" si="0"/>
        <v>234</v>
      </c>
      <c r="K63" s="227">
        <f t="shared" si="1"/>
        <v>1404</v>
      </c>
      <c r="L63" s="227" t="s">
        <v>8</v>
      </c>
      <c r="M63" s="77"/>
      <c r="N63" s="77"/>
      <c r="O63" s="77"/>
      <c r="P63" s="77"/>
    </row>
    <row r="64" spans="1:16" s="6" customFormat="1" ht="32.25" customHeight="1">
      <c r="A64" s="1">
        <v>45</v>
      </c>
      <c r="B64" s="228" t="s">
        <v>561</v>
      </c>
      <c r="C64" s="228">
        <v>10022111</v>
      </c>
      <c r="D64" s="228" t="s">
        <v>56</v>
      </c>
      <c r="E64" s="229" t="s">
        <v>650</v>
      </c>
      <c r="F64" s="228" t="s">
        <v>57</v>
      </c>
      <c r="G64" s="230">
        <v>10</v>
      </c>
      <c r="H64" s="239">
        <v>240</v>
      </c>
      <c r="I64" s="227">
        <v>2400</v>
      </c>
      <c r="J64" s="227">
        <f t="shared" si="0"/>
        <v>480</v>
      </c>
      <c r="K64" s="227">
        <f t="shared" si="1"/>
        <v>2880</v>
      </c>
      <c r="L64" s="227" t="s">
        <v>8</v>
      </c>
    </row>
    <row r="65" spans="1:16" s="6" customFormat="1" ht="31.5" customHeight="1">
      <c r="A65" s="1">
        <v>46</v>
      </c>
      <c r="B65" s="228" t="s">
        <v>562</v>
      </c>
      <c r="C65" s="228">
        <v>10022116</v>
      </c>
      <c r="D65" s="228" t="s">
        <v>56</v>
      </c>
      <c r="E65" s="229" t="s">
        <v>651</v>
      </c>
      <c r="F65" s="228" t="s">
        <v>57</v>
      </c>
      <c r="G65" s="230">
        <v>4</v>
      </c>
      <c r="H65" s="239">
        <v>240</v>
      </c>
      <c r="I65" s="227">
        <v>960</v>
      </c>
      <c r="J65" s="227">
        <f t="shared" si="0"/>
        <v>192</v>
      </c>
      <c r="K65" s="227">
        <f t="shared" si="1"/>
        <v>1152</v>
      </c>
      <c r="L65" s="227" t="s">
        <v>8</v>
      </c>
    </row>
    <row r="66" spans="1:16" s="6" customFormat="1" ht="32.25" customHeight="1">
      <c r="A66" s="1">
        <v>47</v>
      </c>
      <c r="B66" s="228" t="s">
        <v>563</v>
      </c>
      <c r="C66" s="228">
        <v>10022120</v>
      </c>
      <c r="D66" s="228" t="s">
        <v>56</v>
      </c>
      <c r="E66" s="229" t="s">
        <v>652</v>
      </c>
      <c r="F66" s="228" t="s">
        <v>57</v>
      </c>
      <c r="G66" s="230">
        <v>10</v>
      </c>
      <c r="H66" s="239">
        <v>250</v>
      </c>
      <c r="I66" s="227">
        <v>2500</v>
      </c>
      <c r="J66" s="227">
        <f t="shared" si="0"/>
        <v>500</v>
      </c>
      <c r="K66" s="227">
        <f t="shared" si="1"/>
        <v>3000</v>
      </c>
      <c r="L66" s="227" t="s">
        <v>8</v>
      </c>
      <c r="M66" s="77"/>
      <c r="N66" s="77"/>
      <c r="O66" s="77"/>
      <c r="P66" s="77"/>
    </row>
    <row r="67" spans="1:16" s="6" customFormat="1" ht="32.25" customHeight="1">
      <c r="A67" s="1">
        <v>48</v>
      </c>
      <c r="B67" s="228" t="s">
        <v>564</v>
      </c>
      <c r="C67" s="228">
        <v>10022125</v>
      </c>
      <c r="D67" s="228" t="s">
        <v>56</v>
      </c>
      <c r="E67" s="229" t="s">
        <v>653</v>
      </c>
      <c r="F67" s="228" t="s">
        <v>57</v>
      </c>
      <c r="G67" s="230">
        <v>9</v>
      </c>
      <c r="H67" s="239">
        <v>240</v>
      </c>
      <c r="I67" s="227">
        <v>2160</v>
      </c>
      <c r="J67" s="227">
        <f t="shared" si="0"/>
        <v>432</v>
      </c>
      <c r="K67" s="227">
        <f t="shared" si="1"/>
        <v>2592</v>
      </c>
      <c r="L67" s="227" t="s">
        <v>8</v>
      </c>
      <c r="M67" s="77"/>
      <c r="N67" s="77"/>
      <c r="O67" s="77"/>
      <c r="P67" s="77"/>
    </row>
    <row r="68" spans="1:16" s="6" customFormat="1" ht="32.25" customHeight="1">
      <c r="A68" s="1">
        <v>49</v>
      </c>
      <c r="B68" s="228" t="s">
        <v>565</v>
      </c>
      <c r="C68" s="228">
        <v>10022130</v>
      </c>
      <c r="D68" s="228" t="s">
        <v>56</v>
      </c>
      <c r="E68" s="229" t="s">
        <v>654</v>
      </c>
      <c r="F68" s="228" t="s">
        <v>57</v>
      </c>
      <c r="G68" s="230">
        <v>10</v>
      </c>
      <c r="H68" s="239">
        <v>250</v>
      </c>
      <c r="I68" s="227">
        <v>2500</v>
      </c>
      <c r="J68" s="227">
        <f t="shared" si="0"/>
        <v>500</v>
      </c>
      <c r="K68" s="227">
        <f t="shared" si="1"/>
        <v>3000</v>
      </c>
      <c r="L68" s="227" t="s">
        <v>8</v>
      </c>
    </row>
    <row r="69" spans="1:16" s="6" customFormat="1" ht="31.5" customHeight="1">
      <c r="A69" s="1">
        <v>50</v>
      </c>
      <c r="B69" s="228" t="s">
        <v>566</v>
      </c>
      <c r="C69" s="228">
        <v>10022175</v>
      </c>
      <c r="D69" s="228" t="s">
        <v>56</v>
      </c>
      <c r="E69" s="229" t="s">
        <v>655</v>
      </c>
      <c r="F69" s="228" t="s">
        <v>57</v>
      </c>
      <c r="G69" s="230">
        <v>6</v>
      </c>
      <c r="H69" s="239">
        <v>184</v>
      </c>
      <c r="I69" s="227">
        <v>1104</v>
      </c>
      <c r="J69" s="227">
        <f t="shared" si="0"/>
        <v>220.8</v>
      </c>
      <c r="K69" s="227">
        <f t="shared" si="1"/>
        <v>1324.8</v>
      </c>
      <c r="L69" s="227" t="s">
        <v>8</v>
      </c>
    </row>
    <row r="70" spans="1:16" s="6" customFormat="1" ht="31.5" customHeight="1">
      <c r="A70" s="1">
        <v>51</v>
      </c>
      <c r="B70" s="228" t="s">
        <v>567</v>
      </c>
      <c r="C70" s="228">
        <v>10022180</v>
      </c>
      <c r="D70" s="228" t="s">
        <v>56</v>
      </c>
      <c r="E70" s="229" t="s">
        <v>656</v>
      </c>
      <c r="F70" s="228" t="s">
        <v>57</v>
      </c>
      <c r="G70" s="230">
        <v>10</v>
      </c>
      <c r="H70" s="239">
        <v>184</v>
      </c>
      <c r="I70" s="227">
        <v>1840</v>
      </c>
      <c r="J70" s="227">
        <f t="shared" si="0"/>
        <v>368</v>
      </c>
      <c r="K70" s="227">
        <f t="shared" si="1"/>
        <v>2208</v>
      </c>
      <c r="L70" s="227" t="s">
        <v>8</v>
      </c>
    </row>
    <row r="71" spans="1:16" s="6" customFormat="1" ht="32.25" customHeight="1">
      <c r="A71" s="1">
        <v>52</v>
      </c>
      <c r="B71" s="228" t="s">
        <v>568</v>
      </c>
      <c r="C71" s="228">
        <v>10022199</v>
      </c>
      <c r="D71" s="228" t="s">
        <v>56</v>
      </c>
      <c r="E71" s="229" t="s">
        <v>657</v>
      </c>
      <c r="F71" s="228" t="s">
        <v>57</v>
      </c>
      <c r="G71" s="230">
        <v>6</v>
      </c>
      <c r="H71" s="239">
        <v>286</v>
      </c>
      <c r="I71" s="227">
        <v>1716</v>
      </c>
      <c r="J71" s="227">
        <f t="shared" si="0"/>
        <v>343.2</v>
      </c>
      <c r="K71" s="227">
        <f t="shared" si="1"/>
        <v>2059.1999999999998</v>
      </c>
      <c r="L71" s="227" t="s">
        <v>8</v>
      </c>
      <c r="M71" s="77"/>
      <c r="N71" s="77"/>
      <c r="O71" s="77"/>
      <c r="P71" s="77"/>
    </row>
    <row r="72" spans="1:16" s="6" customFormat="1" ht="32.25" customHeight="1">
      <c r="A72" s="1">
        <v>53</v>
      </c>
      <c r="B72" s="228" t="s">
        <v>569</v>
      </c>
      <c r="C72" s="228">
        <v>10022204</v>
      </c>
      <c r="D72" s="228" t="s">
        <v>56</v>
      </c>
      <c r="E72" s="229" t="s">
        <v>658</v>
      </c>
      <c r="F72" s="228" t="s">
        <v>57</v>
      </c>
      <c r="G72" s="230">
        <v>7</v>
      </c>
      <c r="H72" s="239">
        <v>286</v>
      </c>
      <c r="I72" s="227">
        <v>2002</v>
      </c>
      <c r="J72" s="227">
        <f t="shared" si="0"/>
        <v>400.4</v>
      </c>
      <c r="K72" s="227">
        <f t="shared" si="1"/>
        <v>2402.4</v>
      </c>
      <c r="L72" s="227" t="s">
        <v>8</v>
      </c>
    </row>
    <row r="73" spans="1:16" s="6" customFormat="1" ht="32.25" customHeight="1">
      <c r="A73" s="1">
        <v>54</v>
      </c>
      <c r="B73" s="228" t="s">
        <v>570</v>
      </c>
      <c r="C73" s="228">
        <v>10022207</v>
      </c>
      <c r="D73" s="228" t="s">
        <v>56</v>
      </c>
      <c r="E73" s="229" t="s">
        <v>659</v>
      </c>
      <c r="F73" s="228" t="s">
        <v>57</v>
      </c>
      <c r="G73" s="230">
        <v>1</v>
      </c>
      <c r="H73" s="239">
        <v>14418</v>
      </c>
      <c r="I73" s="227">
        <v>14418</v>
      </c>
      <c r="J73" s="227">
        <f t="shared" si="0"/>
        <v>2883.6</v>
      </c>
      <c r="K73" s="227">
        <f t="shared" si="1"/>
        <v>17301.599999999999</v>
      </c>
      <c r="L73" s="227" t="s">
        <v>8</v>
      </c>
      <c r="M73" s="77"/>
      <c r="N73" s="77"/>
      <c r="O73" s="77"/>
      <c r="P73" s="77"/>
    </row>
    <row r="74" spans="1:16" s="6" customFormat="1" ht="32.25" customHeight="1">
      <c r="A74" s="1">
        <v>55</v>
      </c>
      <c r="B74" s="228" t="s">
        <v>571</v>
      </c>
      <c r="C74" s="228">
        <v>10022212</v>
      </c>
      <c r="D74" s="228" t="s">
        <v>56</v>
      </c>
      <c r="E74" s="229" t="s">
        <v>660</v>
      </c>
      <c r="F74" s="228" t="s">
        <v>57</v>
      </c>
      <c r="G74" s="230">
        <v>20</v>
      </c>
      <c r="H74" s="239">
        <v>620</v>
      </c>
      <c r="I74" s="227">
        <v>12400</v>
      </c>
      <c r="J74" s="227">
        <f t="shared" si="0"/>
        <v>2480</v>
      </c>
      <c r="K74" s="227">
        <f t="shared" si="1"/>
        <v>14880</v>
      </c>
      <c r="L74" s="227" t="s">
        <v>8</v>
      </c>
    </row>
    <row r="75" spans="1:16" s="6" customFormat="1" ht="32.25" customHeight="1">
      <c r="A75" s="1">
        <v>56</v>
      </c>
      <c r="B75" s="228" t="s">
        <v>572</v>
      </c>
      <c r="C75" s="228">
        <v>10022216</v>
      </c>
      <c r="D75" s="228" t="s">
        <v>56</v>
      </c>
      <c r="E75" s="229" t="s">
        <v>661</v>
      </c>
      <c r="F75" s="228" t="s">
        <v>57</v>
      </c>
      <c r="G75" s="230">
        <v>3</v>
      </c>
      <c r="H75" s="239">
        <v>284</v>
      </c>
      <c r="I75" s="227">
        <v>852</v>
      </c>
      <c r="J75" s="227">
        <f t="shared" si="0"/>
        <v>170.4</v>
      </c>
      <c r="K75" s="227">
        <f t="shared" si="1"/>
        <v>1022.4</v>
      </c>
      <c r="L75" s="227" t="s">
        <v>8</v>
      </c>
      <c r="M75" s="77"/>
      <c r="N75" s="77"/>
      <c r="O75" s="77"/>
      <c r="P75" s="77"/>
    </row>
    <row r="76" spans="1:16" s="6" customFormat="1" ht="32.25" customHeight="1">
      <c r="A76" s="1">
        <v>57</v>
      </c>
      <c r="B76" s="228" t="s">
        <v>573</v>
      </c>
      <c r="C76" s="228">
        <v>10022221</v>
      </c>
      <c r="D76" s="228" t="s">
        <v>56</v>
      </c>
      <c r="E76" s="229" t="s">
        <v>662</v>
      </c>
      <c r="F76" s="228" t="s">
        <v>57</v>
      </c>
      <c r="G76" s="230">
        <v>20</v>
      </c>
      <c r="H76" s="239">
        <v>1564</v>
      </c>
      <c r="I76" s="227">
        <v>31280</v>
      </c>
      <c r="J76" s="227">
        <f t="shared" si="0"/>
        <v>6256</v>
      </c>
      <c r="K76" s="227">
        <f t="shared" si="1"/>
        <v>37536</v>
      </c>
      <c r="L76" s="227" t="s">
        <v>8</v>
      </c>
    </row>
    <row r="77" spans="1:16" s="6" customFormat="1" ht="32.25" customHeight="1">
      <c r="A77" s="1">
        <v>58</v>
      </c>
      <c r="B77" s="228" t="s">
        <v>574</v>
      </c>
      <c r="C77" s="228">
        <v>10136003</v>
      </c>
      <c r="D77" s="228" t="s">
        <v>56</v>
      </c>
      <c r="E77" s="229" t="s">
        <v>663</v>
      </c>
      <c r="F77" s="228" t="s">
        <v>57</v>
      </c>
      <c r="G77" s="230">
        <v>2</v>
      </c>
      <c r="H77" s="239">
        <v>1375</v>
      </c>
      <c r="I77" s="227">
        <v>2750</v>
      </c>
      <c r="J77" s="227">
        <f t="shared" si="0"/>
        <v>550</v>
      </c>
      <c r="K77" s="227">
        <f t="shared" si="1"/>
        <v>3300</v>
      </c>
      <c r="L77" s="227" t="s">
        <v>8</v>
      </c>
      <c r="M77" s="77"/>
      <c r="N77" s="77"/>
      <c r="O77" s="77"/>
      <c r="P77" s="77"/>
    </row>
    <row r="78" spans="1:16" s="6" customFormat="1" ht="32.25" customHeight="1">
      <c r="A78" s="1">
        <v>59</v>
      </c>
      <c r="B78" s="228" t="s">
        <v>575</v>
      </c>
      <c r="C78" s="228">
        <v>10136009</v>
      </c>
      <c r="D78" s="228" t="s">
        <v>56</v>
      </c>
      <c r="E78" s="229" t="s">
        <v>664</v>
      </c>
      <c r="F78" s="228" t="s">
        <v>57</v>
      </c>
      <c r="G78" s="230">
        <v>9</v>
      </c>
      <c r="H78" s="239">
        <v>1937</v>
      </c>
      <c r="I78" s="227">
        <v>17433</v>
      </c>
      <c r="J78" s="227">
        <f t="shared" si="0"/>
        <v>3486.6</v>
      </c>
      <c r="K78" s="227">
        <f t="shared" si="1"/>
        <v>20919.599999999999</v>
      </c>
      <c r="L78" s="227" t="s">
        <v>8</v>
      </c>
    </row>
    <row r="79" spans="1:16" s="6" customFormat="1" ht="31.5" customHeight="1">
      <c r="A79" s="1">
        <v>60</v>
      </c>
      <c r="B79" s="228" t="s">
        <v>576</v>
      </c>
      <c r="C79" s="228">
        <v>10136033</v>
      </c>
      <c r="D79" s="228" t="s">
        <v>56</v>
      </c>
      <c r="E79" s="229" t="s">
        <v>665</v>
      </c>
      <c r="F79" s="228" t="s">
        <v>57</v>
      </c>
      <c r="G79" s="230">
        <v>1</v>
      </c>
      <c r="H79" s="239">
        <v>6130</v>
      </c>
      <c r="I79" s="227">
        <v>6130</v>
      </c>
      <c r="J79" s="227">
        <f t="shared" si="0"/>
        <v>1226</v>
      </c>
      <c r="K79" s="227">
        <f t="shared" si="1"/>
        <v>7356</v>
      </c>
      <c r="L79" s="227" t="s">
        <v>8</v>
      </c>
    </row>
    <row r="80" spans="1:16" s="6" customFormat="1" ht="32.25" customHeight="1">
      <c r="A80" s="1">
        <v>61</v>
      </c>
      <c r="B80" s="228" t="s">
        <v>577</v>
      </c>
      <c r="C80" s="228">
        <v>10136061</v>
      </c>
      <c r="D80" s="228" t="s">
        <v>56</v>
      </c>
      <c r="E80" s="229" t="s">
        <v>666</v>
      </c>
      <c r="F80" s="228" t="s">
        <v>57</v>
      </c>
      <c r="G80" s="230">
        <v>2</v>
      </c>
      <c r="H80" s="239">
        <v>12563</v>
      </c>
      <c r="I80" s="227">
        <v>25126</v>
      </c>
      <c r="J80" s="227">
        <f t="shared" si="0"/>
        <v>5025.2</v>
      </c>
      <c r="K80" s="227">
        <f t="shared" si="1"/>
        <v>30151.200000000001</v>
      </c>
      <c r="L80" s="227" t="s">
        <v>8</v>
      </c>
      <c r="M80" s="77"/>
      <c r="N80" s="77"/>
      <c r="O80" s="77"/>
      <c r="P80" s="77"/>
    </row>
    <row r="81" spans="1:16" s="6" customFormat="1" ht="32.25" customHeight="1">
      <c r="A81" s="1">
        <v>62</v>
      </c>
      <c r="B81" s="228" t="s">
        <v>578</v>
      </c>
      <c r="C81" s="228">
        <v>10136062</v>
      </c>
      <c r="D81" s="228" t="s">
        <v>56</v>
      </c>
      <c r="E81" s="229" t="s">
        <v>667</v>
      </c>
      <c r="F81" s="228" t="s">
        <v>57</v>
      </c>
      <c r="G81" s="230">
        <v>10</v>
      </c>
      <c r="H81" s="239">
        <v>12190</v>
      </c>
      <c r="I81" s="227">
        <v>121900</v>
      </c>
      <c r="J81" s="227">
        <f t="shared" si="0"/>
        <v>24380</v>
      </c>
      <c r="K81" s="227">
        <f t="shared" si="1"/>
        <v>146280</v>
      </c>
      <c r="L81" s="227" t="s">
        <v>8</v>
      </c>
      <c r="M81" s="77"/>
      <c r="N81" s="77"/>
      <c r="O81" s="77"/>
      <c r="P81" s="77"/>
    </row>
    <row r="82" spans="1:16" s="6" customFormat="1" ht="32.25" customHeight="1">
      <c r="A82" s="1">
        <v>63</v>
      </c>
      <c r="B82" s="228" t="s">
        <v>579</v>
      </c>
      <c r="C82" s="228">
        <v>20000159</v>
      </c>
      <c r="D82" s="228" t="s">
        <v>56</v>
      </c>
      <c r="E82" s="229" t="s">
        <v>668</v>
      </c>
      <c r="F82" s="228" t="s">
        <v>57</v>
      </c>
      <c r="G82" s="230">
        <v>53</v>
      </c>
      <c r="H82" s="239">
        <v>4957</v>
      </c>
      <c r="I82" s="227">
        <v>262721</v>
      </c>
      <c r="J82" s="227">
        <f t="shared" si="0"/>
        <v>52544.2</v>
      </c>
      <c r="K82" s="227">
        <f t="shared" si="1"/>
        <v>315265.2</v>
      </c>
      <c r="L82" s="227" t="s">
        <v>8</v>
      </c>
    </row>
    <row r="83" spans="1:16" s="6" customFormat="1" ht="31.5" customHeight="1">
      <c r="A83" s="1">
        <v>64</v>
      </c>
      <c r="B83" s="228" t="s">
        <v>580</v>
      </c>
      <c r="C83" s="228">
        <v>20001800</v>
      </c>
      <c r="D83" s="228" t="s">
        <v>56</v>
      </c>
      <c r="E83" s="229" t="s">
        <v>669</v>
      </c>
      <c r="F83" s="228" t="s">
        <v>57</v>
      </c>
      <c r="G83" s="230">
        <v>2</v>
      </c>
      <c r="H83" s="239">
        <v>4020</v>
      </c>
      <c r="I83" s="227">
        <v>8040</v>
      </c>
      <c r="J83" s="227">
        <f t="shared" si="0"/>
        <v>1608</v>
      </c>
      <c r="K83" s="227">
        <f t="shared" si="1"/>
        <v>9648</v>
      </c>
      <c r="L83" s="227" t="s">
        <v>8</v>
      </c>
    </row>
    <row r="84" spans="1:16" s="6" customFormat="1" ht="32.25" customHeight="1">
      <c r="A84" s="1">
        <v>65</v>
      </c>
      <c r="B84" s="228" t="s">
        <v>581</v>
      </c>
      <c r="C84" s="228">
        <v>20001806</v>
      </c>
      <c r="D84" s="228" t="s">
        <v>56</v>
      </c>
      <c r="E84" s="229" t="s">
        <v>670</v>
      </c>
      <c r="F84" s="228" t="s">
        <v>57</v>
      </c>
      <c r="G84" s="230">
        <v>20</v>
      </c>
      <c r="H84" s="239">
        <v>8843</v>
      </c>
      <c r="I84" s="227">
        <v>176860</v>
      </c>
      <c r="J84" s="227">
        <f t="shared" si="0"/>
        <v>35372</v>
      </c>
      <c r="K84" s="227">
        <f t="shared" si="1"/>
        <v>212232</v>
      </c>
      <c r="L84" s="227" t="s">
        <v>8</v>
      </c>
    </row>
    <row r="85" spans="1:16" s="6" customFormat="1" ht="31.5" customHeight="1">
      <c r="A85" s="1">
        <v>66</v>
      </c>
      <c r="B85" s="228" t="s">
        <v>582</v>
      </c>
      <c r="C85" s="228">
        <v>20001808</v>
      </c>
      <c r="D85" s="228" t="s">
        <v>56</v>
      </c>
      <c r="E85" s="229" t="s">
        <v>671</v>
      </c>
      <c r="F85" s="228" t="s">
        <v>57</v>
      </c>
      <c r="G85" s="230">
        <v>15</v>
      </c>
      <c r="H85" s="239">
        <v>8843</v>
      </c>
      <c r="I85" s="227">
        <v>132645</v>
      </c>
      <c r="J85" s="227">
        <f t="shared" ref="J85:J108" si="2">ROUND(I85*0.2,2)</f>
        <v>26529</v>
      </c>
      <c r="K85" s="227">
        <f t="shared" ref="K85:K108" si="3">I85+J85</f>
        <v>159174</v>
      </c>
      <c r="L85" s="227" t="s">
        <v>8</v>
      </c>
    </row>
    <row r="86" spans="1:16" s="6" customFormat="1" ht="32.25" customHeight="1">
      <c r="A86" s="1">
        <v>67</v>
      </c>
      <c r="B86" s="228" t="s">
        <v>583</v>
      </c>
      <c r="C86" s="228">
        <v>20001826</v>
      </c>
      <c r="D86" s="228" t="s">
        <v>56</v>
      </c>
      <c r="E86" s="229" t="s">
        <v>672</v>
      </c>
      <c r="F86" s="228" t="s">
        <v>57</v>
      </c>
      <c r="G86" s="230">
        <v>5</v>
      </c>
      <c r="H86" s="239">
        <v>8842</v>
      </c>
      <c r="I86" s="227">
        <v>44210</v>
      </c>
      <c r="J86" s="227">
        <f t="shared" si="2"/>
        <v>8842</v>
      </c>
      <c r="K86" s="227">
        <f t="shared" si="3"/>
        <v>53052</v>
      </c>
      <c r="L86" s="227" t="s">
        <v>8</v>
      </c>
      <c r="M86" s="77"/>
      <c r="N86" s="77"/>
      <c r="O86" s="77"/>
      <c r="P86" s="77"/>
    </row>
    <row r="87" spans="1:16" s="6" customFormat="1" ht="32.25" customHeight="1">
      <c r="A87" s="1">
        <v>68</v>
      </c>
      <c r="B87" s="228" t="s">
        <v>584</v>
      </c>
      <c r="C87" s="228">
        <v>20001860</v>
      </c>
      <c r="D87" s="228" t="s">
        <v>56</v>
      </c>
      <c r="E87" s="229" t="s">
        <v>673</v>
      </c>
      <c r="F87" s="228" t="s">
        <v>57</v>
      </c>
      <c r="G87" s="230">
        <v>4</v>
      </c>
      <c r="H87" s="239">
        <v>14760</v>
      </c>
      <c r="I87" s="227">
        <v>59040</v>
      </c>
      <c r="J87" s="227">
        <f t="shared" si="2"/>
        <v>11808</v>
      </c>
      <c r="K87" s="227">
        <f t="shared" si="3"/>
        <v>70848</v>
      </c>
      <c r="L87" s="227" t="s">
        <v>8</v>
      </c>
    </row>
    <row r="88" spans="1:16" s="6" customFormat="1" ht="32.25" customHeight="1">
      <c r="A88" s="1">
        <v>69</v>
      </c>
      <c r="B88" s="228" t="s">
        <v>585</v>
      </c>
      <c r="C88" s="228">
        <v>20004474</v>
      </c>
      <c r="D88" s="228" t="s">
        <v>56</v>
      </c>
      <c r="E88" s="229" t="s">
        <v>674</v>
      </c>
      <c r="F88" s="228" t="s">
        <v>57</v>
      </c>
      <c r="G88" s="230">
        <v>3</v>
      </c>
      <c r="H88" s="239">
        <v>860</v>
      </c>
      <c r="I88" s="227">
        <v>2580</v>
      </c>
      <c r="J88" s="227">
        <f t="shared" si="2"/>
        <v>516</v>
      </c>
      <c r="K88" s="227">
        <f t="shared" si="3"/>
        <v>3096</v>
      </c>
      <c r="L88" s="227" t="s">
        <v>8</v>
      </c>
      <c r="M88" s="77"/>
      <c r="N88" s="77"/>
      <c r="O88" s="77"/>
      <c r="P88" s="77"/>
    </row>
    <row r="89" spans="1:16" s="6" customFormat="1" ht="32.25" customHeight="1">
      <c r="A89" s="1">
        <v>70</v>
      </c>
      <c r="B89" s="228" t="s">
        <v>586</v>
      </c>
      <c r="C89" s="228">
        <v>20004508</v>
      </c>
      <c r="D89" s="228" t="s">
        <v>56</v>
      </c>
      <c r="E89" s="229" t="s">
        <v>675</v>
      </c>
      <c r="F89" s="228" t="s">
        <v>57</v>
      </c>
      <c r="G89" s="230">
        <v>2</v>
      </c>
      <c r="H89" s="239">
        <v>1704</v>
      </c>
      <c r="I89" s="227">
        <v>3408</v>
      </c>
      <c r="J89" s="227">
        <f t="shared" si="2"/>
        <v>681.6</v>
      </c>
      <c r="K89" s="227">
        <f t="shared" si="3"/>
        <v>4089.6</v>
      </c>
      <c r="L89" s="227" t="s">
        <v>8</v>
      </c>
    </row>
    <row r="90" spans="1:16" s="6" customFormat="1" ht="32.25" customHeight="1">
      <c r="A90" s="1">
        <v>71</v>
      </c>
      <c r="B90" s="228" t="s">
        <v>587</v>
      </c>
      <c r="C90" s="228">
        <v>20005220</v>
      </c>
      <c r="D90" s="228" t="s">
        <v>56</v>
      </c>
      <c r="E90" s="229" t="s">
        <v>676</v>
      </c>
      <c r="F90" s="228" t="s">
        <v>57</v>
      </c>
      <c r="G90" s="230">
        <v>58</v>
      </c>
      <c r="H90" s="239">
        <v>20154</v>
      </c>
      <c r="I90" s="227">
        <v>1168932</v>
      </c>
      <c r="J90" s="227">
        <f t="shared" si="2"/>
        <v>233786.4</v>
      </c>
      <c r="K90" s="227">
        <f t="shared" si="3"/>
        <v>1402718.4</v>
      </c>
      <c r="L90" s="227" t="s">
        <v>8</v>
      </c>
      <c r="M90" s="77"/>
      <c r="N90" s="77"/>
      <c r="O90" s="77"/>
      <c r="P90" s="77"/>
    </row>
    <row r="91" spans="1:16" s="6" customFormat="1" ht="32.25" customHeight="1">
      <c r="A91" s="1">
        <v>72</v>
      </c>
      <c r="B91" s="228" t="s">
        <v>588</v>
      </c>
      <c r="C91" s="228">
        <v>10010843</v>
      </c>
      <c r="D91" s="228" t="s">
        <v>56</v>
      </c>
      <c r="E91" s="229" t="s">
        <v>677</v>
      </c>
      <c r="F91" s="228" t="s">
        <v>57</v>
      </c>
      <c r="G91" s="230">
        <v>650</v>
      </c>
      <c r="H91" s="239">
        <v>14</v>
      </c>
      <c r="I91" s="227">
        <v>9100</v>
      </c>
      <c r="J91" s="227">
        <f t="shared" si="2"/>
        <v>1820</v>
      </c>
      <c r="K91" s="227">
        <f t="shared" si="3"/>
        <v>10920</v>
      </c>
      <c r="L91" s="227" t="s">
        <v>8</v>
      </c>
    </row>
    <row r="92" spans="1:16" s="6" customFormat="1" ht="32.25" customHeight="1">
      <c r="A92" s="1">
        <v>73</v>
      </c>
      <c r="B92" s="228" t="s">
        <v>589</v>
      </c>
      <c r="C92" s="228">
        <v>10010847</v>
      </c>
      <c r="D92" s="228" t="s">
        <v>56</v>
      </c>
      <c r="E92" s="229" t="s">
        <v>678</v>
      </c>
      <c r="F92" s="228" t="s">
        <v>57</v>
      </c>
      <c r="G92" s="230">
        <v>160</v>
      </c>
      <c r="H92" s="239">
        <v>50</v>
      </c>
      <c r="I92" s="227">
        <v>8000</v>
      </c>
      <c r="J92" s="227">
        <f t="shared" si="2"/>
        <v>1600</v>
      </c>
      <c r="K92" s="227">
        <f t="shared" si="3"/>
        <v>9600</v>
      </c>
      <c r="L92" s="227" t="s">
        <v>8</v>
      </c>
      <c r="M92" s="77"/>
      <c r="N92" s="77"/>
      <c r="O92" s="77"/>
      <c r="P92" s="77"/>
    </row>
    <row r="93" spans="1:16" s="6" customFormat="1" ht="32.25" customHeight="1">
      <c r="A93" s="1">
        <v>74</v>
      </c>
      <c r="B93" s="228" t="s">
        <v>590</v>
      </c>
      <c r="C93" s="228">
        <v>10010854</v>
      </c>
      <c r="D93" s="228" t="s">
        <v>56</v>
      </c>
      <c r="E93" s="229" t="s">
        <v>679</v>
      </c>
      <c r="F93" s="228" t="s">
        <v>57</v>
      </c>
      <c r="G93" s="230">
        <v>345</v>
      </c>
      <c r="H93" s="239">
        <v>27</v>
      </c>
      <c r="I93" s="227">
        <v>9315</v>
      </c>
      <c r="J93" s="227">
        <f t="shared" si="2"/>
        <v>1863</v>
      </c>
      <c r="K93" s="227">
        <f t="shared" si="3"/>
        <v>11178</v>
      </c>
      <c r="L93" s="227" t="s">
        <v>8</v>
      </c>
    </row>
    <row r="94" spans="1:16" s="6" customFormat="1" ht="31.5" customHeight="1">
      <c r="A94" s="1">
        <v>75</v>
      </c>
      <c r="B94" s="228" t="s">
        <v>591</v>
      </c>
      <c r="C94" s="228">
        <v>10010856</v>
      </c>
      <c r="D94" s="228" t="s">
        <v>56</v>
      </c>
      <c r="E94" s="229" t="s">
        <v>680</v>
      </c>
      <c r="F94" s="228" t="s">
        <v>57</v>
      </c>
      <c r="G94" s="230">
        <v>150</v>
      </c>
      <c r="H94" s="239">
        <v>15</v>
      </c>
      <c r="I94" s="227">
        <v>2250</v>
      </c>
      <c r="J94" s="227">
        <f t="shared" si="2"/>
        <v>450</v>
      </c>
      <c r="K94" s="227">
        <f t="shared" si="3"/>
        <v>2700</v>
      </c>
      <c r="L94" s="227" t="s">
        <v>8</v>
      </c>
    </row>
    <row r="95" spans="1:16" s="6" customFormat="1" ht="32.25" customHeight="1">
      <c r="A95" s="1">
        <v>76</v>
      </c>
      <c r="B95" s="228" t="s">
        <v>592</v>
      </c>
      <c r="C95" s="228">
        <v>10010864</v>
      </c>
      <c r="D95" s="228" t="s">
        <v>56</v>
      </c>
      <c r="E95" s="229" t="s">
        <v>681</v>
      </c>
      <c r="F95" s="228" t="s">
        <v>57</v>
      </c>
      <c r="G95" s="230">
        <v>65</v>
      </c>
      <c r="H95" s="239">
        <v>12</v>
      </c>
      <c r="I95" s="227">
        <v>780</v>
      </c>
      <c r="J95" s="227">
        <f t="shared" si="2"/>
        <v>156</v>
      </c>
      <c r="K95" s="227">
        <f t="shared" si="3"/>
        <v>936</v>
      </c>
      <c r="L95" s="227" t="s">
        <v>8</v>
      </c>
      <c r="M95" s="77"/>
      <c r="N95" s="77"/>
      <c r="O95" s="77"/>
      <c r="P95" s="77"/>
    </row>
    <row r="96" spans="1:16" s="6" customFormat="1" ht="32.25" customHeight="1">
      <c r="A96" s="1">
        <v>77</v>
      </c>
      <c r="B96" s="228" t="s">
        <v>593</v>
      </c>
      <c r="C96" s="228">
        <v>10010875</v>
      </c>
      <c r="D96" s="228" t="s">
        <v>56</v>
      </c>
      <c r="E96" s="229" t="s">
        <v>682</v>
      </c>
      <c r="F96" s="228" t="s">
        <v>57</v>
      </c>
      <c r="G96" s="230">
        <v>190</v>
      </c>
      <c r="H96" s="239">
        <v>21</v>
      </c>
      <c r="I96" s="227">
        <v>3990</v>
      </c>
      <c r="J96" s="227">
        <f t="shared" si="2"/>
        <v>798</v>
      </c>
      <c r="K96" s="227">
        <f t="shared" si="3"/>
        <v>4788</v>
      </c>
      <c r="L96" s="227" t="s">
        <v>8</v>
      </c>
      <c r="M96" s="77"/>
      <c r="N96" s="77"/>
      <c r="O96" s="77"/>
      <c r="P96" s="77"/>
    </row>
    <row r="97" spans="1:16" s="6" customFormat="1" ht="32.25" customHeight="1">
      <c r="A97" s="1">
        <v>78</v>
      </c>
      <c r="B97" s="228" t="s">
        <v>594</v>
      </c>
      <c r="C97" s="228">
        <v>10010878</v>
      </c>
      <c r="D97" s="228" t="s">
        <v>56</v>
      </c>
      <c r="E97" s="229" t="s">
        <v>683</v>
      </c>
      <c r="F97" s="228" t="s">
        <v>57</v>
      </c>
      <c r="G97" s="230">
        <v>139</v>
      </c>
      <c r="H97" s="239">
        <v>21</v>
      </c>
      <c r="I97" s="227">
        <v>2919</v>
      </c>
      <c r="J97" s="227">
        <f t="shared" si="2"/>
        <v>583.79999999999995</v>
      </c>
      <c r="K97" s="227">
        <f t="shared" si="3"/>
        <v>3502.8</v>
      </c>
      <c r="L97" s="227" t="s">
        <v>8</v>
      </c>
    </row>
    <row r="98" spans="1:16" s="6" customFormat="1" ht="31.5" customHeight="1">
      <c r="A98" s="1">
        <v>79</v>
      </c>
      <c r="B98" s="228" t="s">
        <v>595</v>
      </c>
      <c r="C98" s="228">
        <v>10010888</v>
      </c>
      <c r="D98" s="228" t="s">
        <v>56</v>
      </c>
      <c r="E98" s="229" t="s">
        <v>684</v>
      </c>
      <c r="F98" s="228" t="s">
        <v>57</v>
      </c>
      <c r="G98" s="230">
        <v>55</v>
      </c>
      <c r="H98" s="239">
        <v>3</v>
      </c>
      <c r="I98" s="227">
        <v>165</v>
      </c>
      <c r="J98" s="227">
        <f t="shared" si="2"/>
        <v>33</v>
      </c>
      <c r="K98" s="227">
        <f t="shared" si="3"/>
        <v>198</v>
      </c>
      <c r="L98" s="227" t="s">
        <v>8</v>
      </c>
    </row>
    <row r="99" spans="1:16" s="6" customFormat="1" ht="32.25" customHeight="1">
      <c r="A99" s="1">
        <v>80</v>
      </c>
      <c r="B99" s="228" t="s">
        <v>596</v>
      </c>
      <c r="C99" s="228">
        <v>10010892</v>
      </c>
      <c r="D99" s="228" t="s">
        <v>56</v>
      </c>
      <c r="E99" s="229" t="s">
        <v>685</v>
      </c>
      <c r="F99" s="228" t="s">
        <v>57</v>
      </c>
      <c r="G99" s="230">
        <v>50</v>
      </c>
      <c r="H99" s="239">
        <v>3</v>
      </c>
      <c r="I99" s="227">
        <v>150</v>
      </c>
      <c r="J99" s="227">
        <f t="shared" si="2"/>
        <v>30</v>
      </c>
      <c r="K99" s="227">
        <f t="shared" si="3"/>
        <v>180</v>
      </c>
      <c r="L99" s="227" t="s">
        <v>8</v>
      </c>
      <c r="M99" s="77"/>
      <c r="N99" s="77"/>
      <c r="O99" s="77"/>
      <c r="P99" s="77"/>
    </row>
    <row r="100" spans="1:16" s="6" customFormat="1" ht="32.25" customHeight="1">
      <c r="A100" s="1">
        <v>81</v>
      </c>
      <c r="B100" s="228" t="s">
        <v>597</v>
      </c>
      <c r="C100" s="228">
        <v>10010895</v>
      </c>
      <c r="D100" s="228" t="s">
        <v>56</v>
      </c>
      <c r="E100" s="229" t="s">
        <v>686</v>
      </c>
      <c r="F100" s="228" t="s">
        <v>57</v>
      </c>
      <c r="G100" s="230">
        <v>25</v>
      </c>
      <c r="H100" s="239">
        <v>3</v>
      </c>
      <c r="I100" s="227">
        <v>75</v>
      </c>
      <c r="J100" s="227">
        <f t="shared" si="2"/>
        <v>15</v>
      </c>
      <c r="K100" s="227">
        <f t="shared" si="3"/>
        <v>90</v>
      </c>
      <c r="L100" s="227" t="s">
        <v>8</v>
      </c>
      <c r="M100" s="77"/>
      <c r="N100" s="77"/>
      <c r="O100" s="77"/>
      <c r="P100" s="77"/>
    </row>
    <row r="101" spans="1:16" s="6" customFormat="1" ht="32.25" customHeight="1">
      <c r="A101" s="1">
        <v>82</v>
      </c>
      <c r="B101" s="228" t="s">
        <v>598</v>
      </c>
      <c r="C101" s="228">
        <v>10010906</v>
      </c>
      <c r="D101" s="228" t="s">
        <v>56</v>
      </c>
      <c r="E101" s="229" t="s">
        <v>687</v>
      </c>
      <c r="F101" s="228" t="s">
        <v>57</v>
      </c>
      <c r="G101" s="230">
        <v>53</v>
      </c>
      <c r="H101" s="239">
        <v>39</v>
      </c>
      <c r="I101" s="227">
        <v>2067</v>
      </c>
      <c r="J101" s="227">
        <f t="shared" si="2"/>
        <v>413.4</v>
      </c>
      <c r="K101" s="227">
        <f t="shared" si="3"/>
        <v>2480.4</v>
      </c>
      <c r="L101" s="227" t="s">
        <v>8</v>
      </c>
    </row>
    <row r="102" spans="1:16" s="6" customFormat="1" ht="31.5" customHeight="1">
      <c r="A102" s="1">
        <v>83</v>
      </c>
      <c r="B102" s="228" t="s">
        <v>599</v>
      </c>
      <c r="C102" s="228">
        <v>10010910</v>
      </c>
      <c r="D102" s="228" t="s">
        <v>56</v>
      </c>
      <c r="E102" s="229" t="s">
        <v>688</v>
      </c>
      <c r="F102" s="228" t="s">
        <v>57</v>
      </c>
      <c r="G102" s="230">
        <v>99</v>
      </c>
      <c r="H102" s="239">
        <v>15</v>
      </c>
      <c r="I102" s="227">
        <v>1485</v>
      </c>
      <c r="J102" s="227">
        <f t="shared" si="2"/>
        <v>297</v>
      </c>
      <c r="K102" s="227">
        <f t="shared" si="3"/>
        <v>1782</v>
      </c>
      <c r="L102" s="227" t="s">
        <v>8</v>
      </c>
    </row>
    <row r="103" spans="1:16" s="6" customFormat="1" ht="32.25" customHeight="1">
      <c r="A103" s="1">
        <v>84</v>
      </c>
      <c r="B103" s="228" t="s">
        <v>600</v>
      </c>
      <c r="C103" s="228">
        <v>10011452</v>
      </c>
      <c r="D103" s="228" t="s">
        <v>56</v>
      </c>
      <c r="E103" s="229" t="s">
        <v>689</v>
      </c>
      <c r="F103" s="228" t="s">
        <v>57</v>
      </c>
      <c r="G103" s="230">
        <v>70</v>
      </c>
      <c r="H103" s="239">
        <v>21</v>
      </c>
      <c r="I103" s="227">
        <v>1470</v>
      </c>
      <c r="J103" s="227">
        <f t="shared" si="2"/>
        <v>294</v>
      </c>
      <c r="K103" s="227">
        <f t="shared" si="3"/>
        <v>1764</v>
      </c>
      <c r="L103" s="227" t="s">
        <v>8</v>
      </c>
      <c r="M103" s="77"/>
      <c r="N103" s="77"/>
      <c r="O103" s="77"/>
      <c r="P103" s="77"/>
    </row>
    <row r="104" spans="1:16" s="6" customFormat="1" ht="32.25" customHeight="1">
      <c r="A104" s="1">
        <v>85</v>
      </c>
      <c r="B104" s="228" t="s">
        <v>601</v>
      </c>
      <c r="C104" s="228">
        <v>10011456</v>
      </c>
      <c r="D104" s="228" t="s">
        <v>56</v>
      </c>
      <c r="E104" s="229" t="s">
        <v>690</v>
      </c>
      <c r="F104" s="228" t="s">
        <v>57</v>
      </c>
      <c r="G104" s="230">
        <v>22</v>
      </c>
      <c r="H104" s="239">
        <v>51</v>
      </c>
      <c r="I104" s="227">
        <v>1122</v>
      </c>
      <c r="J104" s="227">
        <f t="shared" si="2"/>
        <v>224.4</v>
      </c>
      <c r="K104" s="227">
        <f t="shared" si="3"/>
        <v>1346.4</v>
      </c>
      <c r="L104" s="227" t="s">
        <v>8</v>
      </c>
    </row>
    <row r="105" spans="1:16" s="6" customFormat="1" ht="32.25" customHeight="1">
      <c r="A105" s="1">
        <v>86</v>
      </c>
      <c r="B105" s="228" t="s">
        <v>602</v>
      </c>
      <c r="C105" s="228">
        <v>10011459</v>
      </c>
      <c r="D105" s="228" t="s">
        <v>56</v>
      </c>
      <c r="E105" s="229" t="s">
        <v>691</v>
      </c>
      <c r="F105" s="228" t="s">
        <v>57</v>
      </c>
      <c r="G105" s="230">
        <v>105</v>
      </c>
      <c r="H105" s="239">
        <v>19</v>
      </c>
      <c r="I105" s="227">
        <v>1995</v>
      </c>
      <c r="J105" s="227">
        <f t="shared" si="2"/>
        <v>399</v>
      </c>
      <c r="K105" s="227">
        <f t="shared" si="3"/>
        <v>2394</v>
      </c>
      <c r="L105" s="227" t="s">
        <v>8</v>
      </c>
      <c r="M105" s="77"/>
      <c r="N105" s="77"/>
      <c r="O105" s="77"/>
      <c r="P105" s="77"/>
    </row>
    <row r="106" spans="1:16" s="6" customFormat="1" ht="32.25" customHeight="1">
      <c r="A106" s="1">
        <v>87</v>
      </c>
      <c r="B106" s="228" t="s">
        <v>603</v>
      </c>
      <c r="C106" s="228">
        <v>10011463</v>
      </c>
      <c r="D106" s="228" t="s">
        <v>56</v>
      </c>
      <c r="E106" s="229" t="s">
        <v>692</v>
      </c>
      <c r="F106" s="228" t="s">
        <v>57</v>
      </c>
      <c r="G106" s="230">
        <v>8</v>
      </c>
      <c r="H106" s="239">
        <v>2</v>
      </c>
      <c r="I106" s="227">
        <v>16</v>
      </c>
      <c r="J106" s="227">
        <f t="shared" si="2"/>
        <v>3.2</v>
      </c>
      <c r="K106" s="227">
        <f t="shared" si="3"/>
        <v>19.2</v>
      </c>
      <c r="L106" s="227" t="s">
        <v>8</v>
      </c>
    </row>
    <row r="107" spans="1:16" s="6" customFormat="1" ht="32.25" customHeight="1">
      <c r="A107" s="1">
        <v>88</v>
      </c>
      <c r="B107" s="228" t="s">
        <v>604</v>
      </c>
      <c r="C107" s="228">
        <v>10011467</v>
      </c>
      <c r="D107" s="228" t="s">
        <v>56</v>
      </c>
      <c r="E107" s="229" t="s">
        <v>693</v>
      </c>
      <c r="F107" s="228" t="s">
        <v>57</v>
      </c>
      <c r="G107" s="230">
        <v>245</v>
      </c>
      <c r="H107" s="239">
        <v>5</v>
      </c>
      <c r="I107" s="227">
        <v>1225</v>
      </c>
      <c r="J107" s="227">
        <f t="shared" si="2"/>
        <v>245</v>
      </c>
      <c r="K107" s="227">
        <f t="shared" si="3"/>
        <v>1470</v>
      </c>
      <c r="L107" s="227" t="s">
        <v>8</v>
      </c>
      <c r="M107" s="77"/>
      <c r="N107" s="77"/>
      <c r="O107" s="77"/>
      <c r="P107" s="77"/>
    </row>
    <row r="108" spans="1:16" s="6" customFormat="1" ht="32.25" customHeight="1">
      <c r="A108" s="1">
        <v>89</v>
      </c>
      <c r="B108" s="228" t="s">
        <v>605</v>
      </c>
      <c r="C108" s="228">
        <v>10015532</v>
      </c>
      <c r="D108" s="228" t="s">
        <v>56</v>
      </c>
      <c r="E108" s="229" t="s">
        <v>694</v>
      </c>
      <c r="F108" s="228" t="s">
        <v>695</v>
      </c>
      <c r="G108" s="244">
        <v>1.71</v>
      </c>
      <c r="H108" s="239">
        <v>78046</v>
      </c>
      <c r="I108" s="227">
        <v>133458.66</v>
      </c>
      <c r="J108" s="227">
        <f t="shared" si="2"/>
        <v>26691.73</v>
      </c>
      <c r="K108" s="227">
        <f t="shared" si="3"/>
        <v>160150.39000000001</v>
      </c>
      <c r="L108" s="227" t="s">
        <v>8</v>
      </c>
    </row>
    <row r="109" spans="1:16" ht="22.5" customHeight="1">
      <c r="A109" s="104"/>
      <c r="B109" s="104"/>
      <c r="C109" s="104"/>
      <c r="D109" s="104"/>
      <c r="E109" s="106"/>
      <c r="F109" s="104"/>
      <c r="G109" s="104"/>
      <c r="H109" s="104"/>
      <c r="I109" s="107">
        <f>SUM(I20:I108)</f>
        <v>3323360.66</v>
      </c>
      <c r="J109" s="107">
        <f>SUM(J20:J108)</f>
        <v>664672.13</v>
      </c>
      <c r="K109" s="107">
        <f>SUM(K20:K108)</f>
        <v>3988032.7899999996</v>
      </c>
      <c r="L109" s="104"/>
    </row>
    <row r="112" spans="1:16" ht="18.75">
      <c r="A112" s="33" t="s">
        <v>34</v>
      </c>
      <c r="B112" s="35"/>
      <c r="C112" s="35"/>
      <c r="D112" s="35"/>
      <c r="E112" s="33"/>
      <c r="F112" s="369"/>
      <c r="G112" s="56"/>
      <c r="H112" s="34"/>
      <c r="I112" s="67"/>
      <c r="J112" s="67" t="s">
        <v>35</v>
      </c>
      <c r="K112" s="23"/>
    </row>
    <row r="113" spans="1:11" ht="18.75">
      <c r="A113" s="33" t="s">
        <v>36</v>
      </c>
      <c r="B113" s="33"/>
      <c r="C113" s="33"/>
      <c r="D113" s="35"/>
      <c r="E113" s="33"/>
      <c r="F113" s="369"/>
      <c r="G113" s="56"/>
      <c r="H113" s="33"/>
      <c r="I113" s="67"/>
      <c r="J113" s="204" t="s">
        <v>181</v>
      </c>
      <c r="K113" s="204"/>
    </row>
    <row r="114" spans="1:11" ht="18.75">
      <c r="A114" s="33" t="s">
        <v>37</v>
      </c>
      <c r="B114" s="33"/>
      <c r="C114" s="33"/>
      <c r="D114" s="36"/>
      <c r="E114" s="23"/>
      <c r="F114" s="34"/>
      <c r="G114" s="56"/>
      <c r="H114" s="33"/>
      <c r="I114" s="67"/>
      <c r="J114" s="204" t="s">
        <v>38</v>
      </c>
      <c r="K114" s="204"/>
    </row>
    <row r="115" spans="1:11" ht="18.75">
      <c r="A115" s="33" t="s">
        <v>39</v>
      </c>
      <c r="B115" s="23"/>
      <c r="C115" s="23"/>
      <c r="D115" s="36"/>
      <c r="E115" s="23"/>
      <c r="F115" s="34"/>
      <c r="G115" s="57"/>
      <c r="H115" s="37"/>
      <c r="I115" s="118"/>
      <c r="J115" s="118"/>
      <c r="K115" s="38"/>
    </row>
    <row r="116" spans="1:11" ht="18.75">
      <c r="A116" s="23"/>
      <c r="B116" s="23"/>
      <c r="C116" s="23"/>
      <c r="D116" s="36"/>
      <c r="E116" s="38"/>
      <c r="F116" s="37"/>
      <c r="G116" s="57"/>
      <c r="H116" s="23"/>
      <c r="I116" s="118"/>
      <c r="J116" s="118"/>
      <c r="K116" s="23"/>
    </row>
    <row r="117" spans="1:11" ht="18.75">
      <c r="A117" s="33" t="s">
        <v>41</v>
      </c>
      <c r="B117" s="23"/>
      <c r="C117" s="23"/>
      <c r="D117" s="40"/>
      <c r="E117" s="41"/>
      <c r="F117" s="42"/>
      <c r="G117" s="56"/>
      <c r="H117" s="33"/>
      <c r="I117" s="67"/>
      <c r="J117" s="204" t="s">
        <v>182</v>
      </c>
      <c r="K117" s="204"/>
    </row>
    <row r="118" spans="1:11" ht="18.75">
      <c r="A118" s="368"/>
      <c r="B118" s="368"/>
      <c r="C118" s="368"/>
      <c r="D118" s="36"/>
      <c r="E118" s="38"/>
      <c r="F118" s="35"/>
      <c r="G118" s="57"/>
      <c r="H118" s="35"/>
      <c r="I118" s="118"/>
      <c r="J118" s="118"/>
      <c r="K118" s="118"/>
    </row>
    <row r="119" spans="1:11" ht="18.75">
      <c r="A119" s="33" t="s">
        <v>40</v>
      </c>
      <c r="B119" s="33"/>
      <c r="C119" s="35"/>
      <c r="D119" s="35"/>
      <c r="E119" s="44"/>
      <c r="F119" s="35"/>
      <c r="G119" s="56"/>
      <c r="H119" s="33"/>
      <c r="I119" s="67"/>
      <c r="J119" s="67" t="s">
        <v>40</v>
      </c>
      <c r="K119" s="67"/>
    </row>
  </sheetData>
  <customSheetViews>
    <customSheetView guid="{19774D5F-68EA-4399-BCA1-E2CE392B5002}" showPageBreaks="1" printArea="1" view="pageBreakPreview" topLeftCell="A10">
      <selection activeCell="C20" sqref="C20:M28"/>
      <colBreaks count="1" manualBreakCount="1">
        <brk id="13" max="86" man="1"/>
      </colBreaks>
      <pageMargins left="0.70866141732283472" right="0.51181102362204722" top="0.94488188976377963" bottom="0.55118110236220474" header="0.31496062992125984" footer="0.31496062992125984"/>
      <pageSetup scale="67" orientation="landscape" r:id="rId1"/>
    </customSheetView>
    <customSheetView guid="{31AE1515-CC7D-4C1F-9174-673DDAC973ED}" showPageBreaks="1" printArea="1" view="pageBreakPreview" topLeftCell="A10">
      <selection activeCell="O30" sqref="O30"/>
      <pageMargins left="0.70866141732283472" right="0.51181102362204722" top="0.94488188976377963" bottom="0.55118110236220474" header="0.31496062992125984" footer="0.31496062992125984"/>
      <pageSetup scale="63" orientation="landscape" r:id="rId2"/>
    </customSheetView>
  </customSheetViews>
  <mergeCells count="7">
    <mergeCell ref="A10:I10"/>
    <mergeCell ref="A118:C118"/>
    <mergeCell ref="A4:L4"/>
    <mergeCell ref="A5:L5"/>
    <mergeCell ref="A14:L14"/>
    <mergeCell ref="F112:F113"/>
    <mergeCell ref="A8:I8"/>
  </mergeCells>
  <pageMargins left="0.9055118110236221" right="0.51181102362204722" top="1.1417322834645669" bottom="0.55118110236220474" header="0.31496062992125984" footer="0.31496062992125984"/>
  <pageSetup paperSize="9" scale="75" fitToHeight="0" orientation="landscape"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0070C0"/>
    <pageSetUpPr fitToPage="1"/>
  </sheetPr>
  <dimension ref="A1:P63"/>
  <sheetViews>
    <sheetView view="pageBreakPreview" topLeftCell="A37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10.5703125" style="6" customWidth="1"/>
    <col min="3" max="3" width="12.7109375" style="6" customWidth="1"/>
    <col min="4" max="4" width="8.5703125" style="6" customWidth="1"/>
    <col min="5" max="5" width="40.42578125" style="59" customWidth="1"/>
    <col min="6" max="6" width="6.85546875" style="6" customWidth="1"/>
    <col min="7" max="7" width="9.5703125" style="6" customWidth="1"/>
    <col min="8" max="8" width="15.140625" style="6" customWidth="1"/>
    <col min="9" max="9" width="15.140625" style="60" customWidth="1"/>
    <col min="10" max="11" width="15.140625" style="6" customWidth="1"/>
    <col min="12" max="12" width="20.285156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85</v>
      </c>
      <c r="K1" s="61"/>
      <c r="L1" s="24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84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18" t="s">
        <v>177</v>
      </c>
      <c r="B7" s="115"/>
      <c r="C7" s="115"/>
      <c r="D7" s="115"/>
      <c r="E7" s="115"/>
      <c r="F7" s="115"/>
      <c r="G7" s="115"/>
      <c r="H7" s="115"/>
      <c r="I7" s="116"/>
      <c r="J7" s="20"/>
      <c r="K7" s="20"/>
      <c r="L7" s="20"/>
    </row>
    <row r="8" spans="1:12" ht="15.75">
      <c r="A8" s="367" t="s">
        <v>178</v>
      </c>
      <c r="B8" s="367"/>
      <c r="C8" s="367"/>
      <c r="D8" s="367"/>
      <c r="E8" s="367"/>
      <c r="F8" s="367"/>
      <c r="G8" s="367"/>
      <c r="H8" s="367"/>
      <c r="I8" s="367"/>
      <c r="J8" s="20"/>
      <c r="K8" s="20"/>
      <c r="L8" s="20"/>
    </row>
    <row r="9" spans="1:12" ht="15.75">
      <c r="A9" s="18" t="s">
        <v>179</v>
      </c>
      <c r="B9" s="18"/>
      <c r="C9" s="18"/>
      <c r="D9" s="18"/>
      <c r="E9" s="18"/>
      <c r="F9" s="18"/>
      <c r="G9" s="18"/>
      <c r="H9" s="18"/>
      <c r="I9" s="116"/>
      <c r="J9" s="20"/>
      <c r="K9" s="20"/>
      <c r="L9" s="20"/>
    </row>
    <row r="10" spans="1:12" ht="15.75">
      <c r="A10" s="367" t="s">
        <v>180</v>
      </c>
      <c r="B10" s="367"/>
      <c r="C10" s="367"/>
      <c r="D10" s="367"/>
      <c r="E10" s="367"/>
      <c r="F10" s="367"/>
      <c r="G10" s="367"/>
      <c r="H10" s="367"/>
      <c r="I10" s="367"/>
      <c r="J10" s="20"/>
      <c r="K10" s="20"/>
      <c r="L10" s="20"/>
    </row>
    <row r="11" spans="1:12" ht="15.75">
      <c r="A11" s="205"/>
      <c r="B11" s="205"/>
      <c r="C11" s="205"/>
      <c r="D11" s="205"/>
      <c r="E11" s="205"/>
      <c r="F11" s="205"/>
      <c r="G11" s="205"/>
      <c r="H11" s="205"/>
      <c r="I11" s="205"/>
      <c r="J11" s="205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7.5" customHeight="1">
      <c r="A16" s="62"/>
      <c r="B16" s="62"/>
      <c r="C16" s="62"/>
      <c r="D16" s="62"/>
      <c r="E16" s="206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3927</v>
      </c>
      <c r="C19" s="221">
        <v>10024643</v>
      </c>
      <c r="D19" s="222" t="s">
        <v>86</v>
      </c>
      <c r="E19" s="223" t="s">
        <v>3930</v>
      </c>
      <c r="F19" s="221" t="s">
        <v>57</v>
      </c>
      <c r="G19" s="271">
        <v>3</v>
      </c>
      <c r="H19" s="239">
        <v>36892</v>
      </c>
      <c r="I19" s="238">
        <v>110676</v>
      </c>
      <c r="J19" s="238">
        <f t="shared" ref="J19:J51" si="0">ROUND(I19*0.2,2)</f>
        <v>22135.200000000001</v>
      </c>
      <c r="K19" s="238">
        <f t="shared" ref="K19:K51" si="1">ROUND(I19*1.2,2)</f>
        <v>132811.20000000001</v>
      </c>
      <c r="L19" s="227" t="s">
        <v>8</v>
      </c>
      <c r="M19" s="77"/>
      <c r="N19" s="77"/>
      <c r="O19" s="77"/>
      <c r="P19" s="77"/>
    </row>
    <row r="20" spans="1:16" ht="30" customHeight="1">
      <c r="A20" s="1">
        <v>2</v>
      </c>
      <c r="B20" s="228" t="s">
        <v>3928</v>
      </c>
      <c r="C20" s="228">
        <v>10024643</v>
      </c>
      <c r="D20" s="228" t="s">
        <v>86</v>
      </c>
      <c r="E20" s="229" t="s">
        <v>3930</v>
      </c>
      <c r="F20" s="228" t="s">
        <v>57</v>
      </c>
      <c r="G20" s="272">
        <v>6</v>
      </c>
      <c r="H20" s="239">
        <v>36892</v>
      </c>
      <c r="I20" s="238">
        <v>221352</v>
      </c>
      <c r="J20" s="238">
        <f t="shared" si="0"/>
        <v>44270.400000000001</v>
      </c>
      <c r="K20" s="238">
        <f t="shared" si="1"/>
        <v>265622.40000000002</v>
      </c>
      <c r="L20" s="227" t="s">
        <v>8</v>
      </c>
    </row>
    <row r="21" spans="1:16" ht="30" customHeight="1">
      <c r="A21" s="1">
        <v>3</v>
      </c>
      <c r="B21" s="228" t="s">
        <v>3929</v>
      </c>
      <c r="C21" s="228">
        <v>10024643</v>
      </c>
      <c r="D21" s="228" t="s">
        <v>86</v>
      </c>
      <c r="E21" s="229" t="s">
        <v>3930</v>
      </c>
      <c r="F21" s="228" t="s">
        <v>57</v>
      </c>
      <c r="G21" s="272">
        <v>2</v>
      </c>
      <c r="H21" s="239">
        <v>36892</v>
      </c>
      <c r="I21" s="238">
        <v>73784</v>
      </c>
      <c r="J21" s="238">
        <f t="shared" si="0"/>
        <v>14756.8</v>
      </c>
      <c r="K21" s="238">
        <f t="shared" si="1"/>
        <v>88540.800000000003</v>
      </c>
      <c r="L21" s="227" t="s">
        <v>8</v>
      </c>
      <c r="M21" s="77"/>
      <c r="N21" s="77"/>
      <c r="O21" s="77"/>
      <c r="P21" s="77"/>
    </row>
    <row r="22" spans="1:16" ht="30" customHeight="1">
      <c r="A22" s="1">
        <v>4</v>
      </c>
      <c r="B22" s="228" t="s">
        <v>3931</v>
      </c>
      <c r="C22" s="228">
        <v>10045994</v>
      </c>
      <c r="D22" s="228" t="s">
        <v>86</v>
      </c>
      <c r="E22" s="229" t="s">
        <v>3932</v>
      </c>
      <c r="F22" s="228" t="s">
        <v>57</v>
      </c>
      <c r="G22" s="272">
        <v>6</v>
      </c>
      <c r="H22" s="239">
        <v>925</v>
      </c>
      <c r="I22" s="238">
        <v>5550</v>
      </c>
      <c r="J22" s="238">
        <f t="shared" si="0"/>
        <v>1110</v>
      </c>
      <c r="K22" s="238">
        <f t="shared" si="1"/>
        <v>6660</v>
      </c>
      <c r="L22" s="227" t="s">
        <v>8</v>
      </c>
    </row>
    <row r="23" spans="1:16" ht="30" customHeight="1">
      <c r="A23" s="1">
        <v>5</v>
      </c>
      <c r="B23" s="228" t="s">
        <v>3933</v>
      </c>
      <c r="C23" s="228">
        <v>10046229</v>
      </c>
      <c r="D23" s="228" t="s">
        <v>86</v>
      </c>
      <c r="E23" s="229" t="s">
        <v>3934</v>
      </c>
      <c r="F23" s="228" t="s">
        <v>57</v>
      </c>
      <c r="G23" s="272">
        <v>13</v>
      </c>
      <c r="H23" s="239">
        <v>57325</v>
      </c>
      <c r="I23" s="238">
        <v>745225</v>
      </c>
      <c r="J23" s="238">
        <f t="shared" si="0"/>
        <v>149045</v>
      </c>
      <c r="K23" s="238">
        <f t="shared" si="1"/>
        <v>894270</v>
      </c>
      <c r="L23" s="227" t="s">
        <v>8</v>
      </c>
      <c r="M23" s="77"/>
      <c r="N23" s="77"/>
      <c r="O23" s="77"/>
      <c r="P23" s="77"/>
    </row>
    <row r="24" spans="1:16" ht="30" customHeight="1">
      <c r="A24" s="1">
        <v>6</v>
      </c>
      <c r="B24" s="228" t="s">
        <v>3935</v>
      </c>
      <c r="C24" s="228">
        <v>10046285</v>
      </c>
      <c r="D24" s="228" t="s">
        <v>86</v>
      </c>
      <c r="E24" s="229" t="s">
        <v>3937</v>
      </c>
      <c r="F24" s="228" t="s">
        <v>57</v>
      </c>
      <c r="G24" s="272">
        <v>5</v>
      </c>
      <c r="H24" s="239">
        <v>617</v>
      </c>
      <c r="I24" s="238">
        <v>3085</v>
      </c>
      <c r="J24" s="238">
        <f t="shared" si="0"/>
        <v>617</v>
      </c>
      <c r="K24" s="238">
        <f t="shared" si="1"/>
        <v>3702</v>
      </c>
      <c r="L24" s="227" t="s">
        <v>8</v>
      </c>
    </row>
    <row r="25" spans="1:16" ht="30" customHeight="1">
      <c r="A25" s="1">
        <v>7</v>
      </c>
      <c r="B25" s="228" t="s">
        <v>3936</v>
      </c>
      <c r="C25" s="228">
        <v>10046309</v>
      </c>
      <c r="D25" s="228" t="s">
        <v>86</v>
      </c>
      <c r="E25" s="229" t="s">
        <v>3938</v>
      </c>
      <c r="F25" s="228" t="s">
        <v>57</v>
      </c>
      <c r="G25" s="272">
        <v>10</v>
      </c>
      <c r="H25" s="239">
        <v>624</v>
      </c>
      <c r="I25" s="238">
        <v>6240</v>
      </c>
      <c r="J25" s="238">
        <f t="shared" si="0"/>
        <v>1248</v>
      </c>
      <c r="K25" s="238">
        <f t="shared" si="1"/>
        <v>7488</v>
      </c>
      <c r="L25" s="227" t="s">
        <v>8</v>
      </c>
      <c r="M25" s="77"/>
      <c r="N25" s="77"/>
      <c r="O25" s="77"/>
      <c r="P25" s="77"/>
    </row>
    <row r="26" spans="1:16" ht="30" customHeight="1">
      <c r="A26" s="1">
        <v>8</v>
      </c>
      <c r="B26" s="228" t="s">
        <v>3939</v>
      </c>
      <c r="C26" s="228">
        <v>10046358</v>
      </c>
      <c r="D26" s="228" t="s">
        <v>86</v>
      </c>
      <c r="E26" s="229" t="s">
        <v>3941</v>
      </c>
      <c r="F26" s="228" t="s">
        <v>57</v>
      </c>
      <c r="G26" s="272">
        <v>1</v>
      </c>
      <c r="H26" s="239">
        <v>4668</v>
      </c>
      <c r="I26" s="238">
        <v>4668</v>
      </c>
      <c r="J26" s="238">
        <f t="shared" si="0"/>
        <v>933.6</v>
      </c>
      <c r="K26" s="238">
        <f t="shared" si="1"/>
        <v>5601.6</v>
      </c>
      <c r="L26" s="227" t="s">
        <v>8</v>
      </c>
    </row>
    <row r="27" spans="1:16" ht="30" customHeight="1">
      <c r="A27" s="1">
        <v>9</v>
      </c>
      <c r="B27" s="228" t="s">
        <v>3940</v>
      </c>
      <c r="C27" s="228">
        <v>10046358</v>
      </c>
      <c r="D27" s="228" t="s">
        <v>86</v>
      </c>
      <c r="E27" s="229" t="s">
        <v>3941</v>
      </c>
      <c r="F27" s="228" t="s">
        <v>57</v>
      </c>
      <c r="G27" s="272">
        <v>6</v>
      </c>
      <c r="H27" s="239">
        <v>4668</v>
      </c>
      <c r="I27" s="238">
        <v>28008</v>
      </c>
      <c r="J27" s="238">
        <f t="shared" si="0"/>
        <v>5601.6</v>
      </c>
      <c r="K27" s="238">
        <f t="shared" si="1"/>
        <v>33609.599999999999</v>
      </c>
      <c r="L27" s="227" t="s">
        <v>8</v>
      </c>
    </row>
    <row r="28" spans="1:16" ht="30" customHeight="1">
      <c r="A28" s="1">
        <v>10</v>
      </c>
      <c r="B28" s="228" t="s">
        <v>3942</v>
      </c>
      <c r="C28" s="228">
        <v>10046548</v>
      </c>
      <c r="D28" s="228" t="s">
        <v>86</v>
      </c>
      <c r="E28" s="229" t="s">
        <v>3943</v>
      </c>
      <c r="F28" s="228" t="s">
        <v>57</v>
      </c>
      <c r="G28" s="272">
        <v>1</v>
      </c>
      <c r="H28" s="239">
        <v>4237</v>
      </c>
      <c r="I28" s="238">
        <v>4237</v>
      </c>
      <c r="J28" s="238">
        <f t="shared" si="0"/>
        <v>847.4</v>
      </c>
      <c r="K28" s="238">
        <f t="shared" si="1"/>
        <v>5084.3999999999996</v>
      </c>
      <c r="L28" s="227" t="s">
        <v>8</v>
      </c>
      <c r="M28" s="77"/>
      <c r="N28" s="77"/>
      <c r="O28" s="77"/>
      <c r="P28" s="77"/>
    </row>
    <row r="29" spans="1:16" ht="30" customHeight="1">
      <c r="A29" s="1">
        <v>11</v>
      </c>
      <c r="B29" s="228" t="s">
        <v>3944</v>
      </c>
      <c r="C29" s="228">
        <v>10046600</v>
      </c>
      <c r="D29" s="228" t="s">
        <v>86</v>
      </c>
      <c r="E29" s="229" t="s">
        <v>3945</v>
      </c>
      <c r="F29" s="228" t="s">
        <v>57</v>
      </c>
      <c r="G29" s="272">
        <v>6</v>
      </c>
      <c r="H29" s="239">
        <v>655</v>
      </c>
      <c r="I29" s="238">
        <v>3930</v>
      </c>
      <c r="J29" s="238">
        <f t="shared" si="0"/>
        <v>786</v>
      </c>
      <c r="K29" s="238">
        <f t="shared" si="1"/>
        <v>4716</v>
      </c>
      <c r="L29" s="227" t="s">
        <v>8</v>
      </c>
      <c r="M29" s="77"/>
      <c r="N29" s="77"/>
      <c r="O29" s="77"/>
      <c r="P29" s="77"/>
    </row>
    <row r="30" spans="1:16" ht="30" customHeight="1">
      <c r="A30" s="1">
        <v>12</v>
      </c>
      <c r="B30" s="228" t="s">
        <v>3946</v>
      </c>
      <c r="C30" s="228">
        <v>10046693</v>
      </c>
      <c r="D30" s="228" t="s">
        <v>86</v>
      </c>
      <c r="E30" s="229" t="s">
        <v>3947</v>
      </c>
      <c r="F30" s="228" t="s">
        <v>57</v>
      </c>
      <c r="G30" s="272">
        <v>1</v>
      </c>
      <c r="H30" s="239">
        <v>44128</v>
      </c>
      <c r="I30" s="238">
        <v>44128</v>
      </c>
      <c r="J30" s="238">
        <f t="shared" si="0"/>
        <v>8825.6</v>
      </c>
      <c r="K30" s="238">
        <f t="shared" si="1"/>
        <v>52953.599999999999</v>
      </c>
      <c r="L30" s="227" t="s">
        <v>8</v>
      </c>
    </row>
    <row r="31" spans="1:16" ht="30" customHeight="1">
      <c r="A31" s="1">
        <v>13</v>
      </c>
      <c r="B31" s="228" t="s">
        <v>3948</v>
      </c>
      <c r="C31" s="228">
        <v>10046948</v>
      </c>
      <c r="D31" s="228" t="s">
        <v>86</v>
      </c>
      <c r="E31" s="229" t="s">
        <v>3952</v>
      </c>
      <c r="F31" s="228" t="s">
        <v>57</v>
      </c>
      <c r="G31" s="272">
        <v>109</v>
      </c>
      <c r="H31" s="239">
        <v>4169</v>
      </c>
      <c r="I31" s="238">
        <v>454421</v>
      </c>
      <c r="J31" s="238">
        <f t="shared" si="0"/>
        <v>90884.2</v>
      </c>
      <c r="K31" s="238">
        <f t="shared" si="1"/>
        <v>545305.19999999995</v>
      </c>
      <c r="L31" s="227" t="s">
        <v>8</v>
      </c>
    </row>
    <row r="32" spans="1:16" ht="30" customHeight="1">
      <c r="A32" s="1">
        <v>14</v>
      </c>
      <c r="B32" s="228" t="s">
        <v>3949</v>
      </c>
      <c r="C32" s="228">
        <v>10046961</v>
      </c>
      <c r="D32" s="228" t="s">
        <v>86</v>
      </c>
      <c r="E32" s="229" t="s">
        <v>3953</v>
      </c>
      <c r="F32" s="228" t="s">
        <v>57</v>
      </c>
      <c r="G32" s="272">
        <v>3</v>
      </c>
      <c r="H32" s="239">
        <v>2811</v>
      </c>
      <c r="I32" s="238">
        <v>8433</v>
      </c>
      <c r="J32" s="238">
        <f t="shared" si="0"/>
        <v>1686.6</v>
      </c>
      <c r="K32" s="238">
        <f t="shared" si="1"/>
        <v>10119.6</v>
      </c>
      <c r="L32" s="227" t="s">
        <v>8</v>
      </c>
    </row>
    <row r="33" spans="1:16" ht="30" customHeight="1">
      <c r="A33" s="1">
        <v>15</v>
      </c>
      <c r="B33" s="228" t="s">
        <v>3950</v>
      </c>
      <c r="C33" s="228">
        <v>10046973</v>
      </c>
      <c r="D33" s="228" t="s">
        <v>86</v>
      </c>
      <c r="E33" s="229" t="s">
        <v>3954</v>
      </c>
      <c r="F33" s="228" t="s">
        <v>57</v>
      </c>
      <c r="G33" s="272">
        <v>4</v>
      </c>
      <c r="H33" s="239">
        <v>3609</v>
      </c>
      <c r="I33" s="238">
        <v>14436</v>
      </c>
      <c r="J33" s="238">
        <f t="shared" si="0"/>
        <v>2887.2</v>
      </c>
      <c r="K33" s="238">
        <f t="shared" si="1"/>
        <v>17323.2</v>
      </c>
      <c r="L33" s="227" t="s">
        <v>8</v>
      </c>
      <c r="M33" s="77"/>
      <c r="N33" s="77"/>
      <c r="O33" s="77"/>
      <c r="P33" s="77"/>
    </row>
    <row r="34" spans="1:16" ht="30" customHeight="1">
      <c r="A34" s="1">
        <v>16</v>
      </c>
      <c r="B34" s="228" t="s">
        <v>3951</v>
      </c>
      <c r="C34" s="228">
        <v>10046979</v>
      </c>
      <c r="D34" s="228" t="s">
        <v>86</v>
      </c>
      <c r="E34" s="229" t="s">
        <v>3955</v>
      </c>
      <c r="F34" s="228" t="s">
        <v>57</v>
      </c>
      <c r="G34" s="272">
        <v>29</v>
      </c>
      <c r="H34" s="239">
        <v>6389</v>
      </c>
      <c r="I34" s="238">
        <v>185281</v>
      </c>
      <c r="J34" s="238">
        <f t="shared" si="0"/>
        <v>37056.199999999997</v>
      </c>
      <c r="K34" s="238">
        <f t="shared" si="1"/>
        <v>222337.2</v>
      </c>
      <c r="L34" s="227" t="s">
        <v>8</v>
      </c>
    </row>
    <row r="35" spans="1:16" ht="30" customHeight="1">
      <c r="A35" s="1">
        <v>17</v>
      </c>
      <c r="B35" s="228" t="s">
        <v>3956</v>
      </c>
      <c r="C35" s="228">
        <v>10047537</v>
      </c>
      <c r="D35" s="228" t="s">
        <v>86</v>
      </c>
      <c r="E35" s="229" t="s">
        <v>3957</v>
      </c>
      <c r="F35" s="228" t="s">
        <v>57</v>
      </c>
      <c r="G35" s="272">
        <v>95</v>
      </c>
      <c r="H35" s="239">
        <v>5459</v>
      </c>
      <c r="I35" s="238">
        <v>518605</v>
      </c>
      <c r="J35" s="238">
        <f t="shared" si="0"/>
        <v>103721</v>
      </c>
      <c r="K35" s="238">
        <f t="shared" si="1"/>
        <v>622326</v>
      </c>
      <c r="L35" s="227" t="s">
        <v>8</v>
      </c>
      <c r="M35" s="77"/>
      <c r="N35" s="77"/>
      <c r="O35" s="77"/>
      <c r="P35" s="77"/>
    </row>
    <row r="36" spans="1:16" ht="30" customHeight="1">
      <c r="A36" s="1">
        <v>18</v>
      </c>
      <c r="B36" s="228" t="s">
        <v>3958</v>
      </c>
      <c r="C36" s="228">
        <v>10048239</v>
      </c>
      <c r="D36" s="228" t="s">
        <v>86</v>
      </c>
      <c r="E36" s="229" t="s">
        <v>3959</v>
      </c>
      <c r="F36" s="228" t="s">
        <v>57</v>
      </c>
      <c r="G36" s="272">
        <v>1</v>
      </c>
      <c r="H36" s="239">
        <v>17179</v>
      </c>
      <c r="I36" s="238">
        <v>17179</v>
      </c>
      <c r="J36" s="238">
        <f t="shared" si="0"/>
        <v>3435.8</v>
      </c>
      <c r="K36" s="238">
        <f t="shared" si="1"/>
        <v>20614.8</v>
      </c>
      <c r="L36" s="227" t="s">
        <v>8</v>
      </c>
    </row>
    <row r="37" spans="1:16" ht="30" customHeight="1">
      <c r="A37" s="1">
        <v>19</v>
      </c>
      <c r="B37" s="228" t="s">
        <v>3960</v>
      </c>
      <c r="C37" s="228">
        <v>10045457</v>
      </c>
      <c r="D37" s="228" t="s">
        <v>86</v>
      </c>
      <c r="E37" s="229" t="s">
        <v>3961</v>
      </c>
      <c r="F37" s="228" t="s">
        <v>57</v>
      </c>
      <c r="G37" s="272">
        <v>6</v>
      </c>
      <c r="H37" s="239">
        <v>1488</v>
      </c>
      <c r="I37" s="238">
        <v>8928</v>
      </c>
      <c r="J37" s="238">
        <f t="shared" si="0"/>
        <v>1785.6</v>
      </c>
      <c r="K37" s="238">
        <f t="shared" si="1"/>
        <v>10713.6</v>
      </c>
      <c r="L37" s="227" t="s">
        <v>8</v>
      </c>
      <c r="M37" s="77"/>
      <c r="N37" s="77"/>
      <c r="O37" s="77"/>
      <c r="P37" s="77"/>
    </row>
    <row r="38" spans="1:16" ht="30" customHeight="1">
      <c r="A38" s="1">
        <v>20</v>
      </c>
      <c r="B38" s="228" t="s">
        <v>3962</v>
      </c>
      <c r="C38" s="228">
        <v>10048228</v>
      </c>
      <c r="D38" s="228" t="s">
        <v>86</v>
      </c>
      <c r="E38" s="229" t="s">
        <v>3964</v>
      </c>
      <c r="F38" s="228" t="s">
        <v>57</v>
      </c>
      <c r="G38" s="272">
        <v>1</v>
      </c>
      <c r="H38" s="239">
        <v>1952</v>
      </c>
      <c r="I38" s="238">
        <v>1952</v>
      </c>
      <c r="J38" s="238">
        <f t="shared" si="0"/>
        <v>390.4</v>
      </c>
      <c r="K38" s="238">
        <f t="shared" si="1"/>
        <v>2342.4</v>
      </c>
      <c r="L38" s="227" t="s">
        <v>8</v>
      </c>
    </row>
    <row r="39" spans="1:16" ht="30" customHeight="1">
      <c r="A39" s="1">
        <v>21</v>
      </c>
      <c r="B39" s="228" t="s">
        <v>3963</v>
      </c>
      <c r="C39" s="228">
        <v>10048228</v>
      </c>
      <c r="D39" s="228" t="s">
        <v>86</v>
      </c>
      <c r="E39" s="229" t="s">
        <v>3964</v>
      </c>
      <c r="F39" s="228" t="s">
        <v>57</v>
      </c>
      <c r="G39" s="272">
        <v>1</v>
      </c>
      <c r="H39" s="239">
        <v>1952</v>
      </c>
      <c r="I39" s="238">
        <v>1952</v>
      </c>
      <c r="J39" s="238">
        <f t="shared" si="0"/>
        <v>390.4</v>
      </c>
      <c r="K39" s="238">
        <f t="shared" si="1"/>
        <v>2342.4</v>
      </c>
      <c r="L39" s="227" t="s">
        <v>8</v>
      </c>
      <c r="M39" s="77"/>
      <c r="N39" s="77"/>
      <c r="O39" s="77"/>
      <c r="P39" s="77"/>
    </row>
    <row r="40" spans="1:16" ht="30" customHeight="1">
      <c r="A40" s="1">
        <v>22</v>
      </c>
      <c r="B40" s="228" t="s">
        <v>3965</v>
      </c>
      <c r="C40" s="228">
        <v>10048395</v>
      </c>
      <c r="D40" s="228" t="s">
        <v>86</v>
      </c>
      <c r="E40" s="229" t="s">
        <v>3966</v>
      </c>
      <c r="F40" s="228" t="s">
        <v>57</v>
      </c>
      <c r="G40" s="272">
        <v>3</v>
      </c>
      <c r="H40" s="239">
        <v>3058</v>
      </c>
      <c r="I40" s="238">
        <v>9174</v>
      </c>
      <c r="J40" s="238">
        <f t="shared" si="0"/>
        <v>1834.8</v>
      </c>
      <c r="K40" s="238">
        <f t="shared" si="1"/>
        <v>11008.8</v>
      </c>
      <c r="L40" s="227" t="s">
        <v>8</v>
      </c>
    </row>
    <row r="41" spans="1:16" ht="30" customHeight="1">
      <c r="A41" s="1">
        <v>23</v>
      </c>
      <c r="B41" s="228" t="s">
        <v>3967</v>
      </c>
      <c r="C41" s="228">
        <v>10048990</v>
      </c>
      <c r="D41" s="228" t="s">
        <v>86</v>
      </c>
      <c r="E41" s="229" t="s">
        <v>125</v>
      </c>
      <c r="F41" s="228" t="s">
        <v>57</v>
      </c>
      <c r="G41" s="272">
        <v>5</v>
      </c>
      <c r="H41" s="239">
        <v>3254</v>
      </c>
      <c r="I41" s="238">
        <v>16270</v>
      </c>
      <c r="J41" s="238">
        <f t="shared" si="0"/>
        <v>3254</v>
      </c>
      <c r="K41" s="238">
        <f t="shared" si="1"/>
        <v>19524</v>
      </c>
      <c r="L41" s="227" t="s">
        <v>8</v>
      </c>
      <c r="M41" s="77"/>
      <c r="N41" s="77"/>
      <c r="O41" s="77"/>
      <c r="P41" s="77"/>
    </row>
    <row r="42" spans="1:16" ht="30" customHeight="1">
      <c r="A42" s="1">
        <v>24</v>
      </c>
      <c r="B42" s="228" t="s">
        <v>3968</v>
      </c>
      <c r="C42" s="228">
        <v>10048990</v>
      </c>
      <c r="D42" s="228" t="s">
        <v>86</v>
      </c>
      <c r="E42" s="229" t="s">
        <v>125</v>
      </c>
      <c r="F42" s="228" t="s">
        <v>57</v>
      </c>
      <c r="G42" s="272">
        <v>17</v>
      </c>
      <c r="H42" s="239">
        <v>3254</v>
      </c>
      <c r="I42" s="238">
        <v>55318</v>
      </c>
      <c r="J42" s="238">
        <f t="shared" si="0"/>
        <v>11063.6</v>
      </c>
      <c r="K42" s="238">
        <f t="shared" si="1"/>
        <v>66381.600000000006</v>
      </c>
      <c r="L42" s="227" t="s">
        <v>8</v>
      </c>
    </row>
    <row r="43" spans="1:16" ht="30" customHeight="1">
      <c r="A43" s="1">
        <v>25</v>
      </c>
      <c r="B43" s="228" t="s">
        <v>3969</v>
      </c>
      <c r="C43" s="228">
        <v>10049029</v>
      </c>
      <c r="D43" s="228" t="s">
        <v>86</v>
      </c>
      <c r="E43" s="229" t="s">
        <v>3970</v>
      </c>
      <c r="F43" s="228" t="s">
        <v>57</v>
      </c>
      <c r="G43" s="272">
        <v>7</v>
      </c>
      <c r="H43" s="239">
        <v>920</v>
      </c>
      <c r="I43" s="238">
        <v>6440</v>
      </c>
      <c r="J43" s="238">
        <f t="shared" si="0"/>
        <v>1288</v>
      </c>
      <c r="K43" s="238">
        <f t="shared" si="1"/>
        <v>7728</v>
      </c>
      <c r="L43" s="227" t="s">
        <v>8</v>
      </c>
      <c r="M43" s="77"/>
      <c r="N43" s="77"/>
      <c r="O43" s="77"/>
      <c r="P43" s="77"/>
    </row>
    <row r="44" spans="1:16" ht="30" customHeight="1">
      <c r="A44" s="1">
        <v>26</v>
      </c>
      <c r="B44" s="228" t="s">
        <v>3971</v>
      </c>
      <c r="C44" s="228">
        <v>10049126</v>
      </c>
      <c r="D44" s="228" t="s">
        <v>86</v>
      </c>
      <c r="E44" s="229" t="s">
        <v>3973</v>
      </c>
      <c r="F44" s="228" t="s">
        <v>57</v>
      </c>
      <c r="G44" s="272">
        <v>10</v>
      </c>
      <c r="H44" s="239">
        <v>653</v>
      </c>
      <c r="I44" s="238">
        <v>6530</v>
      </c>
      <c r="J44" s="238">
        <f t="shared" si="0"/>
        <v>1306</v>
      </c>
      <c r="K44" s="238">
        <f t="shared" si="1"/>
        <v>7836</v>
      </c>
      <c r="L44" s="227" t="s">
        <v>8</v>
      </c>
      <c r="M44" s="77"/>
      <c r="N44" s="77"/>
      <c r="O44" s="77"/>
      <c r="P44" s="77"/>
    </row>
    <row r="45" spans="1:16" ht="30" customHeight="1">
      <c r="A45" s="1">
        <v>27</v>
      </c>
      <c r="B45" s="228" t="s">
        <v>3972</v>
      </c>
      <c r="C45" s="228">
        <v>10049132</v>
      </c>
      <c r="D45" s="228" t="s">
        <v>86</v>
      </c>
      <c r="E45" s="229" t="s">
        <v>3974</v>
      </c>
      <c r="F45" s="228" t="s">
        <v>57</v>
      </c>
      <c r="G45" s="272">
        <v>15</v>
      </c>
      <c r="H45" s="239">
        <v>739</v>
      </c>
      <c r="I45" s="238">
        <v>11085</v>
      </c>
      <c r="J45" s="238">
        <f t="shared" si="0"/>
        <v>2217</v>
      </c>
      <c r="K45" s="238">
        <f t="shared" si="1"/>
        <v>13302</v>
      </c>
      <c r="L45" s="227" t="s">
        <v>8</v>
      </c>
    </row>
    <row r="46" spans="1:16" ht="30" customHeight="1">
      <c r="A46" s="1">
        <v>28</v>
      </c>
      <c r="B46" s="228" t="s">
        <v>3975</v>
      </c>
      <c r="C46" s="228">
        <v>10049478</v>
      </c>
      <c r="D46" s="228" t="s">
        <v>86</v>
      </c>
      <c r="E46" s="229" t="s">
        <v>3976</v>
      </c>
      <c r="F46" s="228" t="s">
        <v>57</v>
      </c>
      <c r="G46" s="272">
        <v>2</v>
      </c>
      <c r="H46" s="239">
        <v>2066</v>
      </c>
      <c r="I46" s="238">
        <v>4132</v>
      </c>
      <c r="J46" s="238">
        <f t="shared" si="0"/>
        <v>826.4</v>
      </c>
      <c r="K46" s="238">
        <f t="shared" si="1"/>
        <v>4958.3999999999996</v>
      </c>
      <c r="L46" s="227" t="s">
        <v>8</v>
      </c>
    </row>
    <row r="47" spans="1:16" ht="30" customHeight="1">
      <c r="A47" s="1">
        <v>29</v>
      </c>
      <c r="B47" s="228" t="s">
        <v>3977</v>
      </c>
      <c r="C47" s="228">
        <v>10049521</v>
      </c>
      <c r="D47" s="228" t="s">
        <v>86</v>
      </c>
      <c r="E47" s="229" t="s">
        <v>3978</v>
      </c>
      <c r="F47" s="228" t="s">
        <v>57</v>
      </c>
      <c r="G47" s="272">
        <v>4</v>
      </c>
      <c r="H47" s="239">
        <v>1368</v>
      </c>
      <c r="I47" s="238">
        <v>5472</v>
      </c>
      <c r="J47" s="238">
        <f t="shared" si="0"/>
        <v>1094.4000000000001</v>
      </c>
      <c r="K47" s="238">
        <f t="shared" si="1"/>
        <v>6566.4</v>
      </c>
      <c r="L47" s="227" t="s">
        <v>8</v>
      </c>
    </row>
    <row r="48" spans="1:16" ht="30" customHeight="1">
      <c r="A48" s="1">
        <v>30</v>
      </c>
      <c r="B48" s="228" t="s">
        <v>3979</v>
      </c>
      <c r="C48" s="228">
        <v>10049689</v>
      </c>
      <c r="D48" s="228" t="s">
        <v>86</v>
      </c>
      <c r="E48" s="229" t="s">
        <v>3980</v>
      </c>
      <c r="F48" s="228" t="s">
        <v>57</v>
      </c>
      <c r="G48" s="272">
        <v>14</v>
      </c>
      <c r="H48" s="239">
        <v>187933</v>
      </c>
      <c r="I48" s="238">
        <v>2631062</v>
      </c>
      <c r="J48" s="238">
        <f t="shared" si="0"/>
        <v>526212.4</v>
      </c>
      <c r="K48" s="238">
        <f t="shared" si="1"/>
        <v>3157274.4</v>
      </c>
      <c r="L48" s="227" t="s">
        <v>8</v>
      </c>
      <c r="M48" s="77"/>
      <c r="N48" s="77"/>
      <c r="O48" s="77"/>
      <c r="P48" s="77"/>
    </row>
    <row r="49" spans="1:16" ht="30" customHeight="1">
      <c r="A49" s="1">
        <v>31</v>
      </c>
      <c r="B49" s="228" t="s">
        <v>3981</v>
      </c>
      <c r="C49" s="228">
        <v>10050548</v>
      </c>
      <c r="D49" s="228" t="s">
        <v>86</v>
      </c>
      <c r="E49" s="229" t="s">
        <v>133</v>
      </c>
      <c r="F49" s="228" t="s">
        <v>57</v>
      </c>
      <c r="G49" s="272">
        <v>5</v>
      </c>
      <c r="H49" s="239">
        <v>8569</v>
      </c>
      <c r="I49" s="238">
        <v>42845</v>
      </c>
      <c r="J49" s="238">
        <f t="shared" si="0"/>
        <v>8569</v>
      </c>
      <c r="K49" s="238">
        <f t="shared" si="1"/>
        <v>51414</v>
      </c>
      <c r="L49" s="227" t="s">
        <v>8</v>
      </c>
      <c r="M49" s="77"/>
      <c r="N49" s="77"/>
      <c r="O49" s="77"/>
      <c r="P49" s="77"/>
    </row>
    <row r="50" spans="1:16" ht="30" customHeight="1">
      <c r="A50" s="1">
        <v>32</v>
      </c>
      <c r="B50" s="228" t="s">
        <v>3982</v>
      </c>
      <c r="C50" s="228">
        <v>10050558</v>
      </c>
      <c r="D50" s="228" t="s">
        <v>86</v>
      </c>
      <c r="E50" s="229" t="s">
        <v>3984</v>
      </c>
      <c r="F50" s="228" t="s">
        <v>57</v>
      </c>
      <c r="G50" s="272">
        <v>14</v>
      </c>
      <c r="H50" s="239">
        <v>6894</v>
      </c>
      <c r="I50" s="238">
        <v>96516</v>
      </c>
      <c r="J50" s="238">
        <f t="shared" si="0"/>
        <v>19303.2</v>
      </c>
      <c r="K50" s="238">
        <f t="shared" si="1"/>
        <v>115819.2</v>
      </c>
      <c r="L50" s="227" t="s">
        <v>8</v>
      </c>
      <c r="M50" s="77"/>
      <c r="N50" s="77"/>
      <c r="O50" s="77"/>
      <c r="P50" s="77"/>
    </row>
    <row r="51" spans="1:16" ht="30" customHeight="1">
      <c r="A51" s="1">
        <v>33</v>
      </c>
      <c r="B51" s="228" t="s">
        <v>3983</v>
      </c>
      <c r="C51" s="228">
        <v>10050563</v>
      </c>
      <c r="D51" s="228" t="s">
        <v>86</v>
      </c>
      <c r="E51" s="229" t="s">
        <v>3985</v>
      </c>
      <c r="F51" s="228" t="s">
        <v>57</v>
      </c>
      <c r="G51" s="272">
        <v>5</v>
      </c>
      <c r="H51" s="239">
        <v>13799</v>
      </c>
      <c r="I51" s="238">
        <v>68995</v>
      </c>
      <c r="J51" s="238">
        <f t="shared" si="0"/>
        <v>13799</v>
      </c>
      <c r="K51" s="238">
        <f t="shared" si="1"/>
        <v>82794</v>
      </c>
      <c r="L51" s="227" t="s">
        <v>8</v>
      </c>
      <c r="M51" s="77"/>
      <c r="N51" s="77"/>
      <c r="O51" s="77"/>
      <c r="P51" s="77"/>
    </row>
    <row r="52" spans="1:16" ht="19.5" customHeight="1">
      <c r="A52" s="96"/>
      <c r="B52" s="96"/>
      <c r="C52" s="96"/>
      <c r="D52" s="96"/>
      <c r="E52" s="97"/>
      <c r="F52" s="96"/>
      <c r="G52" s="96"/>
      <c r="H52" s="203"/>
      <c r="I52" s="98">
        <f>SUM(I19:I51)</f>
        <v>5415909</v>
      </c>
      <c r="J52" s="98">
        <f>SUM(J19:J51)</f>
        <v>1083181.8</v>
      </c>
      <c r="K52" s="98">
        <f>SUM(K19:K51)</f>
        <v>6499090.7999999998</v>
      </c>
      <c r="L52" s="96"/>
    </row>
    <row r="55" spans="1:16" ht="18.75">
      <c r="A55" s="67" t="s">
        <v>34</v>
      </c>
      <c r="B55" s="220"/>
      <c r="C55" s="220"/>
      <c r="D55" s="127"/>
      <c r="E55" s="128"/>
      <c r="F55" s="128"/>
      <c r="G55" s="128"/>
      <c r="H55" s="129"/>
      <c r="I55" s="128"/>
      <c r="J55" s="67" t="s">
        <v>35</v>
      </c>
      <c r="K55" s="23"/>
    </row>
    <row r="56" spans="1:16" ht="18.75">
      <c r="A56" s="67" t="s">
        <v>36</v>
      </c>
      <c r="B56" s="67"/>
      <c r="C56" s="67"/>
      <c r="D56" s="127"/>
      <c r="E56" s="128"/>
      <c r="F56" s="128"/>
      <c r="G56" s="128"/>
      <c r="H56" s="129"/>
      <c r="I56" s="128"/>
      <c r="J56" s="204" t="s">
        <v>181</v>
      </c>
      <c r="K56" s="204"/>
    </row>
    <row r="57" spans="1:16" ht="18.75">
      <c r="A57" s="67" t="s">
        <v>37</v>
      </c>
      <c r="B57" s="67"/>
      <c r="C57" s="67"/>
      <c r="D57" s="127"/>
      <c r="E57" s="128"/>
      <c r="F57" s="128"/>
      <c r="G57" s="128"/>
      <c r="H57" s="129"/>
      <c r="I57" s="128"/>
      <c r="J57" s="204" t="s">
        <v>38</v>
      </c>
      <c r="K57" s="204"/>
    </row>
    <row r="58" spans="1:16" ht="18.75">
      <c r="A58" s="67" t="s">
        <v>39</v>
      </c>
      <c r="B58" s="23"/>
      <c r="C58" s="23"/>
      <c r="D58" s="127"/>
      <c r="E58" s="128"/>
      <c r="F58" s="128"/>
      <c r="G58" s="128"/>
      <c r="H58" s="129"/>
      <c r="I58" s="128"/>
      <c r="J58" s="118"/>
      <c r="K58" s="38"/>
    </row>
    <row r="59" spans="1:16" ht="18.75">
      <c r="A59" s="23"/>
      <c r="B59" s="23"/>
      <c r="C59" s="23"/>
      <c r="D59" s="127"/>
      <c r="E59" s="128"/>
      <c r="F59" s="128"/>
      <c r="G59" s="128"/>
      <c r="H59" s="129"/>
      <c r="I59" s="128"/>
      <c r="J59" s="118"/>
      <c r="K59" s="23"/>
    </row>
    <row r="60" spans="1:16" ht="18.75">
      <c r="A60" s="67" t="s">
        <v>41</v>
      </c>
      <c r="B60" s="23"/>
      <c r="C60" s="23"/>
      <c r="D60" s="127"/>
      <c r="E60" s="128"/>
      <c r="F60" s="128"/>
      <c r="G60" s="128"/>
      <c r="H60" s="129"/>
      <c r="I60" s="128"/>
      <c r="J60" s="204" t="s">
        <v>182</v>
      </c>
      <c r="K60" s="204"/>
    </row>
    <row r="61" spans="1:16" ht="18.75">
      <c r="A61" s="364"/>
      <c r="B61" s="364"/>
      <c r="C61" s="364"/>
      <c r="D61" s="127"/>
      <c r="E61" s="128"/>
      <c r="F61" s="128"/>
      <c r="G61" s="128"/>
      <c r="H61" s="129"/>
      <c r="I61" s="128"/>
      <c r="J61" s="118"/>
      <c r="K61" s="118"/>
    </row>
    <row r="62" spans="1:16" ht="18.75">
      <c r="A62" s="67" t="s">
        <v>40</v>
      </c>
      <c r="B62" s="67"/>
      <c r="C62" s="118"/>
      <c r="D62" s="127"/>
      <c r="E62" s="128"/>
      <c r="F62" s="128"/>
      <c r="G62" s="128"/>
      <c r="H62" s="129"/>
      <c r="I62" s="128"/>
      <c r="J62" s="67" t="s">
        <v>40</v>
      </c>
      <c r="K62" s="67"/>
    </row>
    <row r="63" spans="1:16" ht="18.75">
      <c r="A63" s="128"/>
      <c r="B63" s="128"/>
      <c r="C63" s="128"/>
      <c r="D63" s="127"/>
      <c r="E63" s="128"/>
      <c r="F63" s="128"/>
      <c r="G63" s="128"/>
      <c r="H63" s="129"/>
      <c r="I63" s="128"/>
      <c r="J63" s="128"/>
      <c r="K63" s="128"/>
      <c r="L63" s="128"/>
    </row>
  </sheetData>
  <customSheetViews>
    <customSheetView guid="{19774D5F-68EA-4399-BCA1-E2CE392B5002}" showPageBreaks="1" printArea="1" view="pageBreakPreview">
      <selection activeCell="J22" sqref="J22"/>
      <colBreaks count="1" manualBreakCount="1">
        <brk id="15" max="108" man="1"/>
      </colBreaks>
      <pageMargins left="0.70866141732283472" right="0.70866141732283472" top="0.74803149606299213" bottom="0.74803149606299213" header="0.31496062992125984" footer="0.31496062992125984"/>
      <pageSetup scale="62" orientation="landscape" r:id="rId1"/>
    </customSheetView>
    <customSheetView guid="{31AE1515-CC7D-4C1F-9174-673DDAC973ED}" showPageBreaks="1" printArea="1" view="pageBreakPreview" topLeftCell="A18">
      <selection activeCell="S31" sqref="S31"/>
      <colBreaks count="1" manualBreakCount="1">
        <brk id="16" max="39" man="1"/>
      </colBreaks>
      <pageMargins left="0.70866141732283472" right="0.70866141732283472" top="0.74803149606299213" bottom="0.74803149606299213" header="0.31496062992125984" footer="0.31496062992125984"/>
      <pageSetup scale="59" orientation="landscape" r:id="rId2"/>
    </customSheetView>
  </customSheetViews>
  <mergeCells count="6">
    <mergeCell ref="A61:C61"/>
    <mergeCell ref="A4:L4"/>
    <mergeCell ref="A5:L5"/>
    <mergeCell ref="A14:L14"/>
    <mergeCell ref="A8:I8"/>
    <mergeCell ref="A10:I10"/>
  </mergeCells>
  <pageMargins left="0.7" right="0.7" top="0.75" bottom="0.75" header="0.3" footer="0.3"/>
  <pageSetup paperSize="9" scale="75" fitToHeight="0" orientation="landscape" r:id="rId3"/>
  <colBreaks count="1" manualBreakCount="1">
    <brk id="12" max="43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0070C0"/>
    <pageSetUpPr fitToPage="1"/>
  </sheetPr>
  <dimension ref="A1:P70"/>
  <sheetViews>
    <sheetView view="pageBreakPreview" topLeftCell="A46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9.5703125" style="6" customWidth="1"/>
    <col min="3" max="3" width="12.140625" style="6" customWidth="1"/>
    <col min="4" max="4" width="7.5703125" style="6" customWidth="1"/>
    <col min="5" max="5" width="41.7109375" style="59" customWidth="1"/>
    <col min="6" max="6" width="6.85546875" style="6" customWidth="1"/>
    <col min="7" max="7" width="9.5703125" style="6" customWidth="1"/>
    <col min="8" max="8" width="15.140625" style="6" customWidth="1"/>
    <col min="9" max="9" width="15.140625" style="60" customWidth="1"/>
    <col min="10" max="11" width="15.140625" style="6" customWidth="1"/>
    <col min="12" max="12" width="21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121</v>
      </c>
      <c r="K1" s="61"/>
      <c r="L1" s="24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122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18" t="s">
        <v>177</v>
      </c>
      <c r="B7" s="115"/>
      <c r="C7" s="115"/>
      <c r="D7" s="115"/>
      <c r="E7" s="115"/>
      <c r="F7" s="115"/>
      <c r="G7" s="115"/>
      <c r="H7" s="115"/>
      <c r="I7" s="116"/>
      <c r="J7" s="20"/>
      <c r="K7" s="20"/>
      <c r="L7" s="20"/>
    </row>
    <row r="8" spans="1:12" ht="15.75">
      <c r="A8" s="367" t="s">
        <v>178</v>
      </c>
      <c r="B8" s="367"/>
      <c r="C8" s="367"/>
      <c r="D8" s="367"/>
      <c r="E8" s="367"/>
      <c r="F8" s="367"/>
      <c r="G8" s="367"/>
      <c r="H8" s="367"/>
      <c r="I8" s="367"/>
      <c r="J8" s="20"/>
      <c r="K8" s="20"/>
      <c r="L8" s="20"/>
    </row>
    <row r="9" spans="1:12" ht="15.75">
      <c r="A9" s="18" t="s">
        <v>179</v>
      </c>
      <c r="B9" s="18"/>
      <c r="C9" s="18"/>
      <c r="D9" s="18"/>
      <c r="E9" s="18"/>
      <c r="F9" s="18"/>
      <c r="G9" s="18"/>
      <c r="H9" s="18"/>
      <c r="I9" s="116"/>
      <c r="J9" s="20"/>
      <c r="K9" s="20"/>
      <c r="L9" s="20"/>
    </row>
    <row r="10" spans="1:12" ht="15.75">
      <c r="A10" s="367" t="s">
        <v>180</v>
      </c>
      <c r="B10" s="367"/>
      <c r="C10" s="367"/>
      <c r="D10" s="367"/>
      <c r="E10" s="367"/>
      <c r="F10" s="367"/>
      <c r="G10" s="367"/>
      <c r="H10" s="367"/>
      <c r="I10" s="367"/>
      <c r="J10" s="20"/>
      <c r="K10" s="20"/>
      <c r="L10" s="20"/>
    </row>
    <row r="11" spans="1:12" ht="15.75">
      <c r="A11" s="205"/>
      <c r="B11" s="205"/>
      <c r="C11" s="205"/>
      <c r="D11" s="205"/>
      <c r="E11" s="205"/>
      <c r="F11" s="205"/>
      <c r="G11" s="205"/>
      <c r="H11" s="205"/>
      <c r="I11" s="205"/>
      <c r="J11" s="205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7.5" customHeight="1">
      <c r="A16" s="62"/>
      <c r="B16" s="62"/>
      <c r="C16" s="62"/>
      <c r="D16" s="62"/>
      <c r="E16" s="206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3986</v>
      </c>
      <c r="C19" s="221">
        <v>10045146</v>
      </c>
      <c r="D19" s="222" t="s">
        <v>86</v>
      </c>
      <c r="E19" s="223" t="s">
        <v>3988</v>
      </c>
      <c r="F19" s="221" t="s">
        <v>57</v>
      </c>
      <c r="G19" s="271">
        <v>68</v>
      </c>
      <c r="H19" s="225">
        <v>223</v>
      </c>
      <c r="I19" s="226">
        <v>15164</v>
      </c>
      <c r="J19" s="226">
        <f t="shared" ref="J19:J58" si="0">ROUND(I19*0.2,2)</f>
        <v>3032.8</v>
      </c>
      <c r="K19" s="226">
        <f t="shared" ref="K19:K58" si="1">ROUND(I19*1.2,2)</f>
        <v>18196.8</v>
      </c>
      <c r="L19" s="227" t="s">
        <v>8</v>
      </c>
      <c r="M19" s="77"/>
      <c r="N19" s="77"/>
      <c r="O19" s="77"/>
      <c r="P19" s="77"/>
    </row>
    <row r="20" spans="1:16" ht="30" customHeight="1">
      <c r="A20" s="1">
        <v>2</v>
      </c>
      <c r="B20" s="228" t="s">
        <v>3987</v>
      </c>
      <c r="C20" s="228">
        <v>10046346</v>
      </c>
      <c r="D20" s="228" t="s">
        <v>86</v>
      </c>
      <c r="E20" s="229" t="s">
        <v>3989</v>
      </c>
      <c r="F20" s="228" t="s">
        <v>57</v>
      </c>
      <c r="G20" s="272">
        <v>2</v>
      </c>
      <c r="H20" s="225">
        <v>767</v>
      </c>
      <c r="I20" s="226">
        <v>1534</v>
      </c>
      <c r="J20" s="226">
        <f t="shared" si="0"/>
        <v>306.8</v>
      </c>
      <c r="K20" s="226">
        <f t="shared" si="1"/>
        <v>1840.8</v>
      </c>
      <c r="L20" s="227" t="s">
        <v>8</v>
      </c>
    </row>
    <row r="21" spans="1:16" ht="30" customHeight="1">
      <c r="A21" s="1">
        <v>3</v>
      </c>
      <c r="B21" s="228" t="s">
        <v>3990</v>
      </c>
      <c r="C21" s="228">
        <v>10024980</v>
      </c>
      <c r="D21" s="228" t="s">
        <v>86</v>
      </c>
      <c r="E21" s="229" t="s">
        <v>3991</v>
      </c>
      <c r="F21" s="228" t="s">
        <v>57</v>
      </c>
      <c r="G21" s="272">
        <v>108</v>
      </c>
      <c r="H21" s="225">
        <v>103934</v>
      </c>
      <c r="I21" s="226">
        <v>11224872</v>
      </c>
      <c r="J21" s="226">
        <f t="shared" si="0"/>
        <v>2244974.4</v>
      </c>
      <c r="K21" s="226">
        <f t="shared" si="1"/>
        <v>13469846.4</v>
      </c>
      <c r="L21" s="227" t="s">
        <v>8</v>
      </c>
      <c r="M21" s="77"/>
      <c r="N21" s="77"/>
      <c r="O21" s="77"/>
      <c r="P21" s="77"/>
    </row>
    <row r="22" spans="1:16" ht="30" customHeight="1">
      <c r="A22" s="1">
        <v>4</v>
      </c>
      <c r="B22" s="228" t="s">
        <v>3992</v>
      </c>
      <c r="C22" s="228">
        <v>10046186</v>
      </c>
      <c r="D22" s="228" t="s">
        <v>86</v>
      </c>
      <c r="E22" s="229" t="s">
        <v>3993</v>
      </c>
      <c r="F22" s="228" t="s">
        <v>57</v>
      </c>
      <c r="G22" s="272">
        <v>1</v>
      </c>
      <c r="H22" s="225">
        <v>5280</v>
      </c>
      <c r="I22" s="226">
        <v>5280</v>
      </c>
      <c r="J22" s="226">
        <f t="shared" si="0"/>
        <v>1056</v>
      </c>
      <c r="K22" s="226">
        <f t="shared" si="1"/>
        <v>6336</v>
      </c>
      <c r="L22" s="227" t="s">
        <v>8</v>
      </c>
    </row>
    <row r="23" spans="1:16" ht="30" customHeight="1">
      <c r="A23" s="1">
        <v>5</v>
      </c>
      <c r="B23" s="228" t="s">
        <v>3994</v>
      </c>
      <c r="C23" s="228">
        <v>10046352</v>
      </c>
      <c r="D23" s="228" t="s">
        <v>86</v>
      </c>
      <c r="E23" s="229" t="s">
        <v>3995</v>
      </c>
      <c r="F23" s="228" t="s">
        <v>57</v>
      </c>
      <c r="G23" s="272">
        <v>14</v>
      </c>
      <c r="H23" s="225">
        <v>3083</v>
      </c>
      <c r="I23" s="226">
        <v>43162</v>
      </c>
      <c r="J23" s="226">
        <f t="shared" si="0"/>
        <v>8632.4</v>
      </c>
      <c r="K23" s="226">
        <f t="shared" si="1"/>
        <v>51794.400000000001</v>
      </c>
      <c r="L23" s="227" t="s">
        <v>8</v>
      </c>
      <c r="M23" s="77"/>
      <c r="N23" s="77"/>
      <c r="O23" s="77"/>
      <c r="P23" s="77"/>
    </row>
    <row r="24" spans="1:16" ht="30" customHeight="1">
      <c r="A24" s="1">
        <v>6</v>
      </c>
      <c r="B24" s="228" t="s">
        <v>3996</v>
      </c>
      <c r="C24" s="228">
        <v>10046534</v>
      </c>
      <c r="D24" s="228" t="s">
        <v>86</v>
      </c>
      <c r="E24" s="229" t="s">
        <v>3997</v>
      </c>
      <c r="F24" s="228" t="s">
        <v>57</v>
      </c>
      <c r="G24" s="272">
        <v>35</v>
      </c>
      <c r="H24" s="225">
        <v>1390</v>
      </c>
      <c r="I24" s="226">
        <v>48650</v>
      </c>
      <c r="J24" s="226">
        <f t="shared" si="0"/>
        <v>9730</v>
      </c>
      <c r="K24" s="226">
        <f t="shared" si="1"/>
        <v>58380</v>
      </c>
      <c r="L24" s="227" t="s">
        <v>8</v>
      </c>
    </row>
    <row r="25" spans="1:16" ht="30" customHeight="1">
      <c r="A25" s="1">
        <v>7</v>
      </c>
      <c r="B25" s="228" t="s">
        <v>3998</v>
      </c>
      <c r="C25" s="228">
        <v>10046595</v>
      </c>
      <c r="D25" s="228" t="s">
        <v>86</v>
      </c>
      <c r="E25" s="229" t="s">
        <v>3999</v>
      </c>
      <c r="F25" s="228" t="s">
        <v>57</v>
      </c>
      <c r="G25" s="272">
        <v>1</v>
      </c>
      <c r="H25" s="225">
        <v>1815</v>
      </c>
      <c r="I25" s="226">
        <v>1815</v>
      </c>
      <c r="J25" s="226">
        <f t="shared" si="0"/>
        <v>363</v>
      </c>
      <c r="K25" s="226">
        <f t="shared" si="1"/>
        <v>2178</v>
      </c>
      <c r="L25" s="227" t="s">
        <v>8</v>
      </c>
      <c r="M25" s="77"/>
      <c r="N25" s="77"/>
      <c r="O25" s="77"/>
      <c r="P25" s="77"/>
    </row>
    <row r="26" spans="1:16" ht="30" customHeight="1">
      <c r="A26" s="1">
        <v>8</v>
      </c>
      <c r="B26" s="228" t="s">
        <v>4000</v>
      </c>
      <c r="C26" s="228">
        <v>10046619</v>
      </c>
      <c r="D26" s="228" t="s">
        <v>86</v>
      </c>
      <c r="E26" s="229" t="s">
        <v>4001</v>
      </c>
      <c r="F26" s="228" t="s">
        <v>57</v>
      </c>
      <c r="G26" s="272">
        <v>3</v>
      </c>
      <c r="H26" s="225">
        <v>709</v>
      </c>
      <c r="I26" s="226">
        <v>2127</v>
      </c>
      <c r="J26" s="226">
        <f t="shared" si="0"/>
        <v>425.4</v>
      </c>
      <c r="K26" s="226">
        <f t="shared" si="1"/>
        <v>2552.4</v>
      </c>
      <c r="L26" s="227" t="s">
        <v>8</v>
      </c>
    </row>
    <row r="27" spans="1:16" ht="30" customHeight="1">
      <c r="A27" s="1">
        <v>9</v>
      </c>
      <c r="B27" s="228" t="s">
        <v>4002</v>
      </c>
      <c r="C27" s="228">
        <v>10046632</v>
      </c>
      <c r="D27" s="228" t="s">
        <v>86</v>
      </c>
      <c r="E27" s="229" t="s">
        <v>4003</v>
      </c>
      <c r="F27" s="228" t="s">
        <v>57</v>
      </c>
      <c r="G27" s="272">
        <v>1</v>
      </c>
      <c r="H27" s="225">
        <v>1846</v>
      </c>
      <c r="I27" s="226">
        <v>1846</v>
      </c>
      <c r="J27" s="226">
        <f t="shared" si="0"/>
        <v>369.2</v>
      </c>
      <c r="K27" s="226">
        <f t="shared" si="1"/>
        <v>2215.1999999999998</v>
      </c>
      <c r="L27" s="227" t="s">
        <v>8</v>
      </c>
    </row>
    <row r="28" spans="1:16" ht="30" customHeight="1">
      <c r="A28" s="1">
        <v>10</v>
      </c>
      <c r="B28" s="228" t="s">
        <v>4004</v>
      </c>
      <c r="C28" s="228">
        <v>10046688</v>
      </c>
      <c r="D28" s="228" t="s">
        <v>86</v>
      </c>
      <c r="E28" s="229" t="s">
        <v>4005</v>
      </c>
      <c r="F28" s="228" t="s">
        <v>57</v>
      </c>
      <c r="G28" s="272">
        <v>4</v>
      </c>
      <c r="H28" s="225">
        <v>27205</v>
      </c>
      <c r="I28" s="226">
        <v>108820</v>
      </c>
      <c r="J28" s="226">
        <f t="shared" si="0"/>
        <v>21764</v>
      </c>
      <c r="K28" s="226">
        <f t="shared" si="1"/>
        <v>130584</v>
      </c>
      <c r="L28" s="227" t="s">
        <v>8</v>
      </c>
      <c r="M28" s="77"/>
      <c r="N28" s="77"/>
      <c r="O28" s="77"/>
      <c r="P28" s="77"/>
    </row>
    <row r="29" spans="1:16" ht="30" customHeight="1">
      <c r="A29" s="1">
        <v>11</v>
      </c>
      <c r="B29" s="228" t="s">
        <v>4006</v>
      </c>
      <c r="C29" s="228">
        <v>10046705</v>
      </c>
      <c r="D29" s="228" t="s">
        <v>86</v>
      </c>
      <c r="E29" s="229" t="s">
        <v>4010</v>
      </c>
      <c r="F29" s="228" t="s">
        <v>57</v>
      </c>
      <c r="G29" s="272">
        <v>1</v>
      </c>
      <c r="H29" s="225">
        <v>951</v>
      </c>
      <c r="I29" s="226">
        <v>951</v>
      </c>
      <c r="J29" s="226">
        <f t="shared" si="0"/>
        <v>190.2</v>
      </c>
      <c r="K29" s="226">
        <f t="shared" si="1"/>
        <v>1141.2</v>
      </c>
      <c r="L29" s="227" t="s">
        <v>8</v>
      </c>
      <c r="M29" s="77"/>
      <c r="N29" s="77"/>
      <c r="O29" s="77"/>
      <c r="P29" s="77"/>
    </row>
    <row r="30" spans="1:16" ht="30" customHeight="1">
      <c r="A30" s="1">
        <v>12</v>
      </c>
      <c r="B30" s="228" t="s">
        <v>4007</v>
      </c>
      <c r="C30" s="228">
        <v>10046724</v>
      </c>
      <c r="D30" s="228" t="s">
        <v>86</v>
      </c>
      <c r="E30" s="229" t="s">
        <v>4011</v>
      </c>
      <c r="F30" s="228" t="s">
        <v>57</v>
      </c>
      <c r="G30" s="272">
        <v>1</v>
      </c>
      <c r="H30" s="225">
        <v>34880</v>
      </c>
      <c r="I30" s="226">
        <v>34880</v>
      </c>
      <c r="J30" s="226">
        <f t="shared" si="0"/>
        <v>6976</v>
      </c>
      <c r="K30" s="226">
        <f t="shared" si="1"/>
        <v>41856</v>
      </c>
      <c r="L30" s="227" t="s">
        <v>8</v>
      </c>
    </row>
    <row r="31" spans="1:16" ht="30" customHeight="1">
      <c r="A31" s="1">
        <v>13</v>
      </c>
      <c r="B31" s="228" t="s">
        <v>4008</v>
      </c>
      <c r="C31" s="228">
        <v>10046748</v>
      </c>
      <c r="D31" s="228" t="s">
        <v>86</v>
      </c>
      <c r="E31" s="229" t="s">
        <v>4012</v>
      </c>
      <c r="F31" s="228" t="s">
        <v>57</v>
      </c>
      <c r="G31" s="272">
        <v>2</v>
      </c>
      <c r="H31" s="225">
        <v>5220</v>
      </c>
      <c r="I31" s="226">
        <v>10440</v>
      </c>
      <c r="J31" s="226">
        <f t="shared" si="0"/>
        <v>2088</v>
      </c>
      <c r="K31" s="226">
        <f t="shared" si="1"/>
        <v>12528</v>
      </c>
      <c r="L31" s="227" t="s">
        <v>8</v>
      </c>
    </row>
    <row r="32" spans="1:16" ht="30" customHeight="1">
      <c r="A32" s="1">
        <v>14</v>
      </c>
      <c r="B32" s="228" t="s">
        <v>4009</v>
      </c>
      <c r="C32" s="228">
        <v>10046888</v>
      </c>
      <c r="D32" s="228" t="s">
        <v>86</v>
      </c>
      <c r="E32" s="229" t="s">
        <v>4013</v>
      </c>
      <c r="F32" s="228" t="s">
        <v>57</v>
      </c>
      <c r="G32" s="272">
        <v>42</v>
      </c>
      <c r="H32" s="225">
        <v>1300</v>
      </c>
      <c r="I32" s="226">
        <v>54600</v>
      </c>
      <c r="J32" s="226">
        <f t="shared" si="0"/>
        <v>10920</v>
      </c>
      <c r="K32" s="226">
        <f t="shared" si="1"/>
        <v>65520</v>
      </c>
      <c r="L32" s="227" t="s">
        <v>8</v>
      </c>
    </row>
    <row r="33" spans="1:16" ht="30" customHeight="1">
      <c r="A33" s="1">
        <v>15</v>
      </c>
      <c r="B33" s="228" t="s">
        <v>4014</v>
      </c>
      <c r="C33" s="228">
        <v>10047284</v>
      </c>
      <c r="D33" s="228" t="s">
        <v>86</v>
      </c>
      <c r="E33" s="229" t="s">
        <v>4015</v>
      </c>
      <c r="F33" s="228" t="s">
        <v>57</v>
      </c>
      <c r="G33" s="272">
        <v>2</v>
      </c>
      <c r="H33" s="225">
        <v>1654</v>
      </c>
      <c r="I33" s="226">
        <v>3308</v>
      </c>
      <c r="J33" s="226">
        <f t="shared" si="0"/>
        <v>661.6</v>
      </c>
      <c r="K33" s="226">
        <f t="shared" si="1"/>
        <v>3969.6</v>
      </c>
      <c r="L33" s="227" t="s">
        <v>8</v>
      </c>
      <c r="M33" s="77"/>
      <c r="N33" s="77"/>
      <c r="O33" s="77"/>
      <c r="P33" s="77"/>
    </row>
    <row r="34" spans="1:16" ht="30" customHeight="1">
      <c r="A34" s="1">
        <v>16</v>
      </c>
      <c r="B34" s="228" t="s">
        <v>4016</v>
      </c>
      <c r="C34" s="228">
        <v>10047459</v>
      </c>
      <c r="D34" s="228" t="s">
        <v>86</v>
      </c>
      <c r="E34" s="229" t="s">
        <v>4017</v>
      </c>
      <c r="F34" s="228" t="s">
        <v>57</v>
      </c>
      <c r="G34" s="272">
        <v>32</v>
      </c>
      <c r="H34" s="225">
        <v>103817</v>
      </c>
      <c r="I34" s="226">
        <v>3322144</v>
      </c>
      <c r="J34" s="226">
        <f t="shared" si="0"/>
        <v>664428.80000000005</v>
      </c>
      <c r="K34" s="226">
        <f t="shared" si="1"/>
        <v>3986572.8</v>
      </c>
      <c r="L34" s="227" t="s">
        <v>8</v>
      </c>
    </row>
    <row r="35" spans="1:16" ht="30" customHeight="1">
      <c r="A35" s="1">
        <v>17</v>
      </c>
      <c r="B35" s="228" t="s">
        <v>4018</v>
      </c>
      <c r="C35" s="228">
        <v>10047501</v>
      </c>
      <c r="D35" s="228" t="s">
        <v>86</v>
      </c>
      <c r="E35" s="229" t="s">
        <v>4022</v>
      </c>
      <c r="F35" s="228" t="s">
        <v>57</v>
      </c>
      <c r="G35" s="272">
        <v>388</v>
      </c>
      <c r="H35" s="225">
        <v>977</v>
      </c>
      <c r="I35" s="226">
        <v>379076</v>
      </c>
      <c r="J35" s="226">
        <f t="shared" si="0"/>
        <v>75815.199999999997</v>
      </c>
      <c r="K35" s="226">
        <f t="shared" si="1"/>
        <v>454891.2</v>
      </c>
      <c r="L35" s="227" t="s">
        <v>8</v>
      </c>
      <c r="M35" s="77"/>
      <c r="N35" s="77"/>
      <c r="O35" s="77"/>
      <c r="P35" s="77"/>
    </row>
    <row r="36" spans="1:16" ht="30" customHeight="1">
      <c r="A36" s="1">
        <v>18</v>
      </c>
      <c r="B36" s="228" t="s">
        <v>4019</v>
      </c>
      <c r="C36" s="228">
        <v>10047513</v>
      </c>
      <c r="D36" s="228" t="s">
        <v>86</v>
      </c>
      <c r="E36" s="229" t="s">
        <v>4023</v>
      </c>
      <c r="F36" s="228" t="s">
        <v>57</v>
      </c>
      <c r="G36" s="272">
        <v>1003</v>
      </c>
      <c r="H36" s="225">
        <v>546</v>
      </c>
      <c r="I36" s="226">
        <v>547638</v>
      </c>
      <c r="J36" s="226">
        <f t="shared" si="0"/>
        <v>109527.6</v>
      </c>
      <c r="K36" s="226">
        <f t="shared" si="1"/>
        <v>657165.6</v>
      </c>
      <c r="L36" s="227" t="s">
        <v>8</v>
      </c>
    </row>
    <row r="37" spans="1:16" ht="30" customHeight="1">
      <c r="A37" s="1">
        <v>19</v>
      </c>
      <c r="B37" s="228" t="s">
        <v>4020</v>
      </c>
      <c r="C37" s="228">
        <v>10047525</v>
      </c>
      <c r="D37" s="228" t="s">
        <v>86</v>
      </c>
      <c r="E37" s="229" t="s">
        <v>4024</v>
      </c>
      <c r="F37" s="228" t="s">
        <v>57</v>
      </c>
      <c r="G37" s="272">
        <v>2</v>
      </c>
      <c r="H37" s="225">
        <v>2693</v>
      </c>
      <c r="I37" s="226">
        <v>5386</v>
      </c>
      <c r="J37" s="226">
        <f t="shared" si="0"/>
        <v>1077.2</v>
      </c>
      <c r="K37" s="226">
        <f t="shared" si="1"/>
        <v>6463.2</v>
      </c>
      <c r="L37" s="227" t="s">
        <v>8</v>
      </c>
      <c r="M37" s="77"/>
      <c r="N37" s="77"/>
      <c r="O37" s="77"/>
      <c r="P37" s="77"/>
    </row>
    <row r="38" spans="1:16" ht="30" customHeight="1">
      <c r="A38" s="1">
        <v>20</v>
      </c>
      <c r="B38" s="228" t="s">
        <v>4021</v>
      </c>
      <c r="C38" s="228">
        <v>10047525</v>
      </c>
      <c r="D38" s="228" t="s">
        <v>86</v>
      </c>
      <c r="E38" s="229" t="s">
        <v>4024</v>
      </c>
      <c r="F38" s="228" t="s">
        <v>57</v>
      </c>
      <c r="G38" s="272">
        <v>36</v>
      </c>
      <c r="H38" s="225">
        <v>2693</v>
      </c>
      <c r="I38" s="226">
        <v>96948</v>
      </c>
      <c r="J38" s="226">
        <f t="shared" si="0"/>
        <v>19389.599999999999</v>
      </c>
      <c r="K38" s="226">
        <f t="shared" si="1"/>
        <v>116337.60000000001</v>
      </c>
      <c r="L38" s="227" t="s">
        <v>8</v>
      </c>
    </row>
    <row r="39" spans="1:16" ht="30" customHeight="1">
      <c r="A39" s="1">
        <v>21</v>
      </c>
      <c r="B39" s="228" t="s">
        <v>4025</v>
      </c>
      <c r="C39" s="228">
        <v>10045808</v>
      </c>
      <c r="D39" s="228" t="s">
        <v>86</v>
      </c>
      <c r="E39" s="229" t="s">
        <v>4027</v>
      </c>
      <c r="F39" s="228" t="s">
        <v>57</v>
      </c>
      <c r="G39" s="272">
        <v>18</v>
      </c>
      <c r="H39" s="225">
        <v>2718</v>
      </c>
      <c r="I39" s="226">
        <v>48924</v>
      </c>
      <c r="J39" s="226">
        <f t="shared" si="0"/>
        <v>9784.7999999999993</v>
      </c>
      <c r="K39" s="226">
        <f t="shared" si="1"/>
        <v>58708.800000000003</v>
      </c>
      <c r="L39" s="227" t="s">
        <v>8</v>
      </c>
    </row>
    <row r="40" spans="1:16" ht="30" customHeight="1">
      <c r="A40" s="1">
        <v>22</v>
      </c>
      <c r="B40" s="228" t="s">
        <v>4026</v>
      </c>
      <c r="C40" s="228">
        <v>10045814</v>
      </c>
      <c r="D40" s="228" t="s">
        <v>86</v>
      </c>
      <c r="E40" s="229" t="s">
        <v>4028</v>
      </c>
      <c r="F40" s="228" t="s">
        <v>57</v>
      </c>
      <c r="G40" s="272">
        <v>1</v>
      </c>
      <c r="H40" s="225">
        <v>3058</v>
      </c>
      <c r="I40" s="226">
        <v>3058</v>
      </c>
      <c r="J40" s="226">
        <f t="shared" si="0"/>
        <v>611.6</v>
      </c>
      <c r="K40" s="226">
        <f t="shared" si="1"/>
        <v>3669.6</v>
      </c>
      <c r="L40" s="227" t="s">
        <v>8</v>
      </c>
      <c r="M40" s="77"/>
      <c r="N40" s="77"/>
      <c r="O40" s="77"/>
      <c r="P40" s="77"/>
    </row>
    <row r="41" spans="1:16" ht="30" customHeight="1">
      <c r="A41" s="1">
        <v>23</v>
      </c>
      <c r="B41" s="228" t="s">
        <v>4029</v>
      </c>
      <c r="C41" s="228">
        <v>10048932</v>
      </c>
      <c r="D41" s="228" t="s">
        <v>86</v>
      </c>
      <c r="E41" s="229" t="s">
        <v>4034</v>
      </c>
      <c r="F41" s="228" t="s">
        <v>57</v>
      </c>
      <c r="G41" s="272">
        <v>42</v>
      </c>
      <c r="H41" s="225">
        <v>983</v>
      </c>
      <c r="I41" s="226">
        <v>41286</v>
      </c>
      <c r="J41" s="226">
        <f t="shared" si="0"/>
        <v>8257.2000000000007</v>
      </c>
      <c r="K41" s="226">
        <f t="shared" si="1"/>
        <v>49543.199999999997</v>
      </c>
      <c r="L41" s="227" t="s">
        <v>8</v>
      </c>
    </row>
    <row r="42" spans="1:16" ht="30" customHeight="1">
      <c r="A42" s="1">
        <v>24</v>
      </c>
      <c r="B42" s="228" t="s">
        <v>4030</v>
      </c>
      <c r="C42" s="228">
        <v>10048938</v>
      </c>
      <c r="D42" s="228" t="s">
        <v>86</v>
      </c>
      <c r="E42" s="229" t="s">
        <v>4035</v>
      </c>
      <c r="F42" s="228" t="s">
        <v>57</v>
      </c>
      <c r="G42" s="272">
        <v>53</v>
      </c>
      <c r="H42" s="225">
        <v>1280</v>
      </c>
      <c r="I42" s="226">
        <v>67840</v>
      </c>
      <c r="J42" s="226">
        <f t="shared" si="0"/>
        <v>13568</v>
      </c>
      <c r="K42" s="226">
        <f t="shared" ref="K42:K49" si="2">ROUND(I42*1.2,2)</f>
        <v>81408</v>
      </c>
      <c r="L42" s="227" t="s">
        <v>8</v>
      </c>
      <c r="M42" s="77"/>
      <c r="N42" s="77"/>
      <c r="O42" s="77"/>
      <c r="P42" s="77"/>
    </row>
    <row r="43" spans="1:16" ht="30" customHeight="1">
      <c r="A43" s="1">
        <v>25</v>
      </c>
      <c r="B43" s="228" t="s">
        <v>4031</v>
      </c>
      <c r="C43" s="228">
        <v>10048944</v>
      </c>
      <c r="D43" s="228" t="s">
        <v>86</v>
      </c>
      <c r="E43" s="229" t="s">
        <v>4036</v>
      </c>
      <c r="F43" s="228" t="s">
        <v>57</v>
      </c>
      <c r="G43" s="272">
        <v>66</v>
      </c>
      <c r="H43" s="225">
        <v>3930</v>
      </c>
      <c r="I43" s="226">
        <v>259380</v>
      </c>
      <c r="J43" s="226">
        <f t="shared" si="0"/>
        <v>51876</v>
      </c>
      <c r="K43" s="226">
        <f t="shared" si="2"/>
        <v>311256</v>
      </c>
      <c r="L43" s="227" t="s">
        <v>8</v>
      </c>
    </row>
    <row r="44" spans="1:16" ht="30" customHeight="1">
      <c r="A44" s="1">
        <v>26</v>
      </c>
      <c r="B44" s="228" t="s">
        <v>4032</v>
      </c>
      <c r="C44" s="228">
        <v>10048956</v>
      </c>
      <c r="D44" s="228" t="s">
        <v>86</v>
      </c>
      <c r="E44" s="229" t="s">
        <v>4037</v>
      </c>
      <c r="F44" s="228" t="s">
        <v>57</v>
      </c>
      <c r="G44" s="272">
        <v>1</v>
      </c>
      <c r="H44" s="225">
        <v>2694</v>
      </c>
      <c r="I44" s="226">
        <v>2694</v>
      </c>
      <c r="J44" s="226">
        <f t="shared" si="0"/>
        <v>538.79999999999995</v>
      </c>
      <c r="K44" s="226">
        <f t="shared" si="2"/>
        <v>3232.8</v>
      </c>
      <c r="L44" s="227" t="s">
        <v>8</v>
      </c>
    </row>
    <row r="45" spans="1:16" ht="30" customHeight="1">
      <c r="A45" s="1">
        <v>27</v>
      </c>
      <c r="B45" s="228" t="s">
        <v>4033</v>
      </c>
      <c r="C45" s="228">
        <v>10048961</v>
      </c>
      <c r="D45" s="228" t="s">
        <v>86</v>
      </c>
      <c r="E45" s="229" t="s">
        <v>4038</v>
      </c>
      <c r="F45" s="228" t="s">
        <v>57</v>
      </c>
      <c r="G45" s="272">
        <v>1</v>
      </c>
      <c r="H45" s="225">
        <v>16870</v>
      </c>
      <c r="I45" s="226">
        <v>16870</v>
      </c>
      <c r="J45" s="226">
        <f t="shared" si="0"/>
        <v>3374</v>
      </c>
      <c r="K45" s="226">
        <f t="shared" si="2"/>
        <v>20244</v>
      </c>
      <c r="L45" s="227" t="s">
        <v>8</v>
      </c>
    </row>
    <row r="46" spans="1:16" ht="30" customHeight="1">
      <c r="A46" s="1">
        <v>28</v>
      </c>
      <c r="B46" s="228" t="s">
        <v>4039</v>
      </c>
      <c r="C46" s="228">
        <v>10049516</v>
      </c>
      <c r="D46" s="228" t="s">
        <v>86</v>
      </c>
      <c r="E46" s="229" t="s">
        <v>4040</v>
      </c>
      <c r="F46" s="228" t="s">
        <v>57</v>
      </c>
      <c r="G46" s="272">
        <v>4</v>
      </c>
      <c r="H46" s="225">
        <v>17458</v>
      </c>
      <c r="I46" s="226">
        <v>69832</v>
      </c>
      <c r="J46" s="226">
        <f t="shared" si="0"/>
        <v>13966.4</v>
      </c>
      <c r="K46" s="226">
        <f t="shared" si="2"/>
        <v>83798.399999999994</v>
      </c>
      <c r="L46" s="227" t="s">
        <v>8</v>
      </c>
      <c r="M46" s="77"/>
      <c r="N46" s="77"/>
      <c r="O46" s="77"/>
      <c r="P46" s="77"/>
    </row>
    <row r="47" spans="1:16" ht="30" customHeight="1">
      <c r="A47" s="1">
        <v>29</v>
      </c>
      <c r="B47" s="228" t="s">
        <v>4041</v>
      </c>
      <c r="C47" s="228">
        <v>10050493</v>
      </c>
      <c r="D47" s="228" t="s">
        <v>86</v>
      </c>
      <c r="E47" s="229" t="s">
        <v>132</v>
      </c>
      <c r="F47" s="228" t="s">
        <v>57</v>
      </c>
      <c r="G47" s="272">
        <v>1</v>
      </c>
      <c r="H47" s="225">
        <v>25841</v>
      </c>
      <c r="I47" s="226">
        <v>25841</v>
      </c>
      <c r="J47" s="226">
        <f t="shared" si="0"/>
        <v>5168.2</v>
      </c>
      <c r="K47" s="226">
        <f t="shared" si="2"/>
        <v>31009.200000000001</v>
      </c>
      <c r="L47" s="227" t="s">
        <v>8</v>
      </c>
      <c r="M47" s="77"/>
      <c r="N47" s="77"/>
      <c r="O47" s="77"/>
      <c r="P47" s="77"/>
    </row>
    <row r="48" spans="1:16" ht="30" customHeight="1">
      <c r="A48" s="1">
        <v>30</v>
      </c>
      <c r="B48" s="228" t="s">
        <v>4042</v>
      </c>
      <c r="C48" s="228">
        <v>10050498</v>
      </c>
      <c r="D48" s="228" t="s">
        <v>86</v>
      </c>
      <c r="E48" s="229" t="s">
        <v>4043</v>
      </c>
      <c r="F48" s="228" t="s">
        <v>57</v>
      </c>
      <c r="G48" s="272">
        <v>1</v>
      </c>
      <c r="H48" s="225">
        <v>10994</v>
      </c>
      <c r="I48" s="226">
        <v>10994</v>
      </c>
      <c r="J48" s="226">
        <f t="shared" si="0"/>
        <v>2198.8000000000002</v>
      </c>
      <c r="K48" s="226">
        <f t="shared" si="2"/>
        <v>13192.8</v>
      </c>
      <c r="L48" s="227" t="s">
        <v>8</v>
      </c>
      <c r="M48" s="77"/>
      <c r="N48" s="77"/>
      <c r="O48" s="77"/>
      <c r="P48" s="77"/>
    </row>
    <row r="49" spans="1:16" ht="30" customHeight="1">
      <c r="A49" s="1">
        <v>31</v>
      </c>
      <c r="B49" s="228" t="s">
        <v>4044</v>
      </c>
      <c r="C49" s="228">
        <v>10051134</v>
      </c>
      <c r="D49" s="228" t="s">
        <v>86</v>
      </c>
      <c r="E49" s="229" t="s">
        <v>4045</v>
      </c>
      <c r="F49" s="228" t="s">
        <v>57</v>
      </c>
      <c r="G49" s="272">
        <v>5</v>
      </c>
      <c r="H49" s="225">
        <v>49862</v>
      </c>
      <c r="I49" s="226">
        <v>249310</v>
      </c>
      <c r="J49" s="226">
        <f t="shared" si="0"/>
        <v>49862</v>
      </c>
      <c r="K49" s="226">
        <f t="shared" si="2"/>
        <v>299172</v>
      </c>
      <c r="L49" s="227" t="s">
        <v>8</v>
      </c>
      <c r="M49" s="77"/>
      <c r="N49" s="77"/>
      <c r="O49" s="77"/>
      <c r="P49" s="77"/>
    </row>
    <row r="50" spans="1:16" ht="30" customHeight="1">
      <c r="A50" s="1">
        <v>32</v>
      </c>
      <c r="B50" s="228" t="s">
        <v>4046</v>
      </c>
      <c r="C50" s="228">
        <v>10046150</v>
      </c>
      <c r="D50" s="228" t="s">
        <v>86</v>
      </c>
      <c r="E50" s="229" t="s">
        <v>4050</v>
      </c>
      <c r="F50" s="228" t="s">
        <v>57</v>
      </c>
      <c r="G50" s="272">
        <v>2</v>
      </c>
      <c r="H50" s="225">
        <v>7140</v>
      </c>
      <c r="I50" s="226">
        <v>14280</v>
      </c>
      <c r="J50" s="226">
        <f t="shared" si="0"/>
        <v>2856</v>
      </c>
      <c r="K50" s="226">
        <f t="shared" si="1"/>
        <v>17136</v>
      </c>
      <c r="L50" s="227" t="s">
        <v>8</v>
      </c>
      <c r="M50" s="77"/>
      <c r="N50" s="77"/>
      <c r="O50" s="77"/>
      <c r="P50" s="77"/>
    </row>
    <row r="51" spans="1:16" ht="30" customHeight="1">
      <c r="A51" s="1">
        <v>33</v>
      </c>
      <c r="B51" s="228" t="s">
        <v>4047</v>
      </c>
      <c r="C51" s="228">
        <v>10046175</v>
      </c>
      <c r="D51" s="228" t="s">
        <v>86</v>
      </c>
      <c r="E51" s="229" t="s">
        <v>4051</v>
      </c>
      <c r="F51" s="228" t="s">
        <v>57</v>
      </c>
      <c r="G51" s="272">
        <v>3</v>
      </c>
      <c r="H51" s="225">
        <v>7068</v>
      </c>
      <c r="I51" s="226">
        <v>21204</v>
      </c>
      <c r="J51" s="226">
        <f t="shared" si="0"/>
        <v>4240.8</v>
      </c>
      <c r="K51" s="226">
        <f t="shared" si="1"/>
        <v>25444.799999999999</v>
      </c>
      <c r="L51" s="227" t="s">
        <v>8</v>
      </c>
      <c r="M51" s="77"/>
      <c r="N51" s="77"/>
      <c r="O51" s="77"/>
      <c r="P51" s="77"/>
    </row>
    <row r="52" spans="1:16" ht="30" customHeight="1">
      <c r="A52" s="1">
        <v>34</v>
      </c>
      <c r="B52" s="228" t="s">
        <v>4048</v>
      </c>
      <c r="C52" s="228">
        <v>10046205</v>
      </c>
      <c r="D52" s="228" t="s">
        <v>86</v>
      </c>
      <c r="E52" s="229" t="s">
        <v>4052</v>
      </c>
      <c r="F52" s="228" t="s">
        <v>57</v>
      </c>
      <c r="G52" s="272">
        <v>3</v>
      </c>
      <c r="H52" s="225">
        <v>103960</v>
      </c>
      <c r="I52" s="226">
        <v>311880</v>
      </c>
      <c r="J52" s="226">
        <f t="shared" si="0"/>
        <v>62376</v>
      </c>
      <c r="K52" s="226">
        <f t="shared" si="1"/>
        <v>374256</v>
      </c>
      <c r="L52" s="227" t="s">
        <v>8</v>
      </c>
    </row>
    <row r="53" spans="1:16" ht="30" customHeight="1">
      <c r="A53" s="1">
        <v>35</v>
      </c>
      <c r="B53" s="228" t="s">
        <v>4049</v>
      </c>
      <c r="C53" s="228">
        <v>10046211</v>
      </c>
      <c r="D53" s="228" t="s">
        <v>86</v>
      </c>
      <c r="E53" s="229" t="s">
        <v>4053</v>
      </c>
      <c r="F53" s="228" t="s">
        <v>57</v>
      </c>
      <c r="G53" s="272">
        <v>1</v>
      </c>
      <c r="H53" s="225">
        <v>33364</v>
      </c>
      <c r="I53" s="226">
        <v>33364</v>
      </c>
      <c r="J53" s="226">
        <f t="shared" si="0"/>
        <v>6672.8</v>
      </c>
      <c r="K53" s="226">
        <f t="shared" si="1"/>
        <v>40036.800000000003</v>
      </c>
      <c r="L53" s="227" t="s">
        <v>8</v>
      </c>
    </row>
    <row r="54" spans="1:16" ht="30" customHeight="1">
      <c r="A54" s="1">
        <v>36</v>
      </c>
      <c r="B54" s="228" t="s">
        <v>4054</v>
      </c>
      <c r="C54" s="228">
        <v>10046606</v>
      </c>
      <c r="D54" s="228" t="s">
        <v>86</v>
      </c>
      <c r="E54" s="229" t="s">
        <v>4058</v>
      </c>
      <c r="F54" s="228" t="s">
        <v>57</v>
      </c>
      <c r="G54" s="272">
        <v>1</v>
      </c>
      <c r="H54" s="225">
        <v>21791</v>
      </c>
      <c r="I54" s="226">
        <v>21791</v>
      </c>
      <c r="J54" s="226">
        <f t="shared" si="0"/>
        <v>4358.2</v>
      </c>
      <c r="K54" s="226">
        <f t="shared" si="1"/>
        <v>26149.200000000001</v>
      </c>
      <c r="L54" s="227" t="s">
        <v>8</v>
      </c>
    </row>
    <row r="55" spans="1:16" ht="30" customHeight="1">
      <c r="A55" s="1">
        <v>37</v>
      </c>
      <c r="B55" s="228" t="s">
        <v>4055</v>
      </c>
      <c r="C55" s="228">
        <v>10046612</v>
      </c>
      <c r="D55" s="228" t="s">
        <v>86</v>
      </c>
      <c r="E55" s="229" t="s">
        <v>4059</v>
      </c>
      <c r="F55" s="228" t="s">
        <v>57</v>
      </c>
      <c r="G55" s="272">
        <v>2</v>
      </c>
      <c r="H55" s="225">
        <v>33150</v>
      </c>
      <c r="I55" s="226">
        <v>66300</v>
      </c>
      <c r="J55" s="226">
        <f t="shared" si="0"/>
        <v>13260</v>
      </c>
      <c r="K55" s="226">
        <f t="shared" si="1"/>
        <v>79560</v>
      </c>
      <c r="L55" s="227" t="s">
        <v>8</v>
      </c>
      <c r="M55" s="77"/>
      <c r="N55" s="77"/>
      <c r="O55" s="77"/>
      <c r="P55" s="77"/>
    </row>
    <row r="56" spans="1:16" ht="30" customHeight="1">
      <c r="A56" s="1">
        <v>38</v>
      </c>
      <c r="B56" s="228" t="s">
        <v>4056</v>
      </c>
      <c r="C56" s="228">
        <v>10046754</v>
      </c>
      <c r="D56" s="228" t="s">
        <v>86</v>
      </c>
      <c r="E56" s="229" t="s">
        <v>4060</v>
      </c>
      <c r="F56" s="228" t="s">
        <v>57</v>
      </c>
      <c r="G56" s="272">
        <v>1</v>
      </c>
      <c r="H56" s="225">
        <v>34961</v>
      </c>
      <c r="I56" s="226">
        <v>34961</v>
      </c>
      <c r="J56" s="226">
        <f t="shared" si="0"/>
        <v>6992.2</v>
      </c>
      <c r="K56" s="226">
        <f t="shared" si="1"/>
        <v>41953.2</v>
      </c>
      <c r="L56" s="227" t="s">
        <v>8</v>
      </c>
      <c r="M56" s="77"/>
      <c r="N56" s="77"/>
      <c r="O56" s="77"/>
      <c r="P56" s="77"/>
    </row>
    <row r="57" spans="1:16" ht="30" customHeight="1">
      <c r="A57" s="1">
        <v>39</v>
      </c>
      <c r="B57" s="228" t="s">
        <v>4057</v>
      </c>
      <c r="C57" s="228">
        <v>10046935</v>
      </c>
      <c r="D57" s="228" t="s">
        <v>86</v>
      </c>
      <c r="E57" s="229" t="s">
        <v>4061</v>
      </c>
      <c r="F57" s="228" t="s">
        <v>57</v>
      </c>
      <c r="G57" s="272">
        <v>1</v>
      </c>
      <c r="H57" s="225">
        <v>669</v>
      </c>
      <c r="I57" s="226">
        <v>669</v>
      </c>
      <c r="J57" s="226">
        <f t="shared" si="0"/>
        <v>133.80000000000001</v>
      </c>
      <c r="K57" s="226">
        <f t="shared" si="1"/>
        <v>802.8</v>
      </c>
      <c r="L57" s="227" t="s">
        <v>8</v>
      </c>
      <c r="M57" s="77"/>
      <c r="N57" s="77"/>
      <c r="O57" s="77"/>
      <c r="P57" s="77"/>
    </row>
    <row r="58" spans="1:16" ht="30" customHeight="1">
      <c r="A58" s="1">
        <v>40</v>
      </c>
      <c r="B58" s="228" t="s">
        <v>4062</v>
      </c>
      <c r="C58" s="228">
        <v>10047459</v>
      </c>
      <c r="D58" s="228" t="s">
        <v>86</v>
      </c>
      <c r="E58" s="229" t="s">
        <v>4017</v>
      </c>
      <c r="F58" s="228" t="s">
        <v>57</v>
      </c>
      <c r="G58" s="272">
        <v>4</v>
      </c>
      <c r="H58" s="225">
        <v>103817</v>
      </c>
      <c r="I58" s="226">
        <v>415268</v>
      </c>
      <c r="J58" s="226">
        <f t="shared" si="0"/>
        <v>83053.600000000006</v>
      </c>
      <c r="K58" s="226">
        <f t="shared" si="1"/>
        <v>498321.6</v>
      </c>
      <c r="L58" s="227" t="s">
        <v>8</v>
      </c>
      <c r="M58" s="77"/>
      <c r="N58" s="77"/>
      <c r="O58" s="77"/>
      <c r="P58" s="77"/>
    </row>
    <row r="59" spans="1:16" ht="18.75" customHeight="1">
      <c r="A59" s="96"/>
      <c r="B59" s="96"/>
      <c r="C59" s="96"/>
      <c r="D59" s="96"/>
      <c r="E59" s="97"/>
      <c r="F59" s="96"/>
      <c r="G59" s="96"/>
      <c r="H59" s="96"/>
      <c r="I59" s="284">
        <f>SUM(I19:I58)</f>
        <v>17624387</v>
      </c>
      <c r="J59" s="284">
        <f>SUM(J19:J58)</f>
        <v>3524877.4000000008</v>
      </c>
      <c r="K59" s="284">
        <f>SUM(K19:K58)</f>
        <v>21149264.400000002</v>
      </c>
      <c r="L59" s="96"/>
    </row>
    <row r="62" spans="1:16" ht="18.75">
      <c r="A62" s="67" t="s">
        <v>34</v>
      </c>
      <c r="B62" s="220"/>
      <c r="C62" s="220"/>
      <c r="D62" s="127"/>
      <c r="E62" s="128"/>
      <c r="F62" s="128"/>
      <c r="G62" s="128"/>
      <c r="H62" s="129"/>
      <c r="I62" s="128"/>
      <c r="J62" s="363" t="s">
        <v>35</v>
      </c>
      <c r="K62" s="363"/>
      <c r="L62" s="23"/>
    </row>
    <row r="63" spans="1:16" ht="18.75">
      <c r="A63" s="67" t="s">
        <v>36</v>
      </c>
      <c r="B63" s="67"/>
      <c r="C63" s="67"/>
      <c r="D63" s="127"/>
      <c r="E63" s="128"/>
      <c r="F63" s="128"/>
      <c r="G63" s="128"/>
      <c r="H63" s="129"/>
      <c r="I63" s="128"/>
      <c r="J63" s="363" t="s">
        <v>181</v>
      </c>
      <c r="K63" s="363"/>
      <c r="L63" s="363"/>
    </row>
    <row r="64" spans="1:16" ht="18.75">
      <c r="A64" s="67" t="s">
        <v>37</v>
      </c>
      <c r="B64" s="67"/>
      <c r="C64" s="67"/>
      <c r="D64" s="127"/>
      <c r="E64" s="128"/>
      <c r="F64" s="128"/>
      <c r="G64" s="128"/>
      <c r="H64" s="129"/>
      <c r="I64" s="128"/>
      <c r="J64" s="363" t="s">
        <v>38</v>
      </c>
      <c r="K64" s="363"/>
      <c r="L64" s="363"/>
    </row>
    <row r="65" spans="1:12" ht="18.75">
      <c r="A65" s="67" t="s">
        <v>39</v>
      </c>
      <c r="B65" s="23"/>
      <c r="C65" s="23"/>
      <c r="D65" s="127"/>
      <c r="E65" s="128"/>
      <c r="F65" s="128"/>
      <c r="G65" s="128"/>
      <c r="H65" s="129"/>
      <c r="I65" s="128"/>
      <c r="J65" s="128"/>
      <c r="K65" s="118"/>
      <c r="L65" s="38"/>
    </row>
    <row r="66" spans="1:12" ht="18.75">
      <c r="A66" s="23"/>
      <c r="B66" s="23"/>
      <c r="C66" s="23"/>
      <c r="D66" s="127"/>
      <c r="E66" s="128"/>
      <c r="F66" s="128"/>
      <c r="G66" s="128"/>
      <c r="H66" s="129"/>
      <c r="I66" s="128"/>
      <c r="J66" s="128"/>
      <c r="K66" s="118"/>
      <c r="L66" s="23"/>
    </row>
    <row r="67" spans="1:12" ht="18.75">
      <c r="A67" s="67" t="s">
        <v>41</v>
      </c>
      <c r="B67" s="23"/>
      <c r="C67" s="23"/>
      <c r="D67" s="127"/>
      <c r="E67" s="128"/>
      <c r="F67" s="128"/>
      <c r="G67" s="128"/>
      <c r="H67" s="129"/>
      <c r="I67" s="128"/>
      <c r="J67" s="363" t="s">
        <v>182</v>
      </c>
      <c r="K67" s="363"/>
      <c r="L67" s="363"/>
    </row>
    <row r="68" spans="1:12" ht="18.75">
      <c r="A68" s="364"/>
      <c r="B68" s="364"/>
      <c r="C68" s="364"/>
      <c r="D68" s="127"/>
      <c r="E68" s="128"/>
      <c r="F68" s="128"/>
      <c r="G68" s="128"/>
      <c r="H68" s="129"/>
      <c r="I68" s="128"/>
      <c r="J68" s="128"/>
      <c r="K68" s="118"/>
      <c r="L68" s="118"/>
    </row>
    <row r="69" spans="1:12" ht="18.75">
      <c r="A69" s="67" t="s">
        <v>40</v>
      </c>
      <c r="B69" s="67"/>
      <c r="C69" s="118"/>
      <c r="D69" s="127"/>
      <c r="E69" s="128"/>
      <c r="F69" s="128"/>
      <c r="G69" s="128"/>
      <c r="H69" s="129"/>
      <c r="I69" s="128"/>
      <c r="J69" s="128"/>
      <c r="K69" s="67" t="s">
        <v>40</v>
      </c>
      <c r="L69" s="67"/>
    </row>
    <row r="70" spans="1:12">
      <c r="A70" s="3"/>
      <c r="B70" s="3"/>
      <c r="C70" s="3"/>
      <c r="D70" s="5"/>
      <c r="E70" s="3"/>
      <c r="F70" s="3"/>
      <c r="G70" s="3"/>
      <c r="H70" s="11"/>
      <c r="I70" s="3"/>
      <c r="J70" s="3"/>
      <c r="K70" s="3"/>
      <c r="L70" s="3"/>
    </row>
  </sheetData>
  <autoFilter ref="A18:L59" xr:uid="{00000000-0009-0000-0000-000028000000}"/>
  <customSheetViews>
    <customSheetView guid="{19774D5F-68EA-4399-BCA1-E2CE392B5002}" showPageBreaks="1" printArea="1" showAutoFilter="1" view="pageBreakPreview" topLeftCell="A33">
      <selection activeCell="I40" sqref="I40"/>
      <pageMargins left="0.70866141732283472" right="0.70866141732283472" top="0.74803149606299213" bottom="0.74803149606299213" header="0.31496062992125984" footer="0.31496062992125984"/>
      <pageSetup scale="58" orientation="landscape" r:id="rId1"/>
      <autoFilter ref="B1:P1" xr:uid="{00000000-0000-0000-0000-000000000000}"/>
    </customSheetView>
    <customSheetView guid="{31AE1515-CC7D-4C1F-9174-673DDAC973ED}" showPageBreaks="1" printArea="1" showAutoFilter="1" view="pageBreakPreview" topLeftCell="A37">
      <selection activeCell="O50" sqref="A1:O50"/>
      <colBreaks count="2" manualBreakCount="2">
        <brk id="15" max="53" man="1"/>
        <brk id="16" max="152" man="1"/>
      </colBreaks>
      <pageMargins left="0.70866141732283472" right="0.70866141732283472" top="0.74803149606299213" bottom="0.74803149606299213" header="0.31496062992125984" footer="0.31496062992125984"/>
      <pageSetup scale="62" orientation="landscape" r:id="rId2"/>
      <autoFilter ref="B1:P1" xr:uid="{00000000-0000-0000-0000-000000000000}"/>
    </customSheetView>
  </customSheetViews>
  <mergeCells count="10">
    <mergeCell ref="A4:L4"/>
    <mergeCell ref="A5:L5"/>
    <mergeCell ref="A14:L14"/>
    <mergeCell ref="A8:I8"/>
    <mergeCell ref="A10:I10"/>
    <mergeCell ref="J67:L67"/>
    <mergeCell ref="J64:L64"/>
    <mergeCell ref="J63:L63"/>
    <mergeCell ref="J62:K62"/>
    <mergeCell ref="A68:C68"/>
  </mergeCells>
  <pageMargins left="0.7" right="0.7" top="0.75" bottom="0.75" header="0.3" footer="0.3"/>
  <pageSetup paperSize="9" scale="75" fitToHeight="0" orientation="landscape" r:id="rId3"/>
  <colBreaks count="1" manualBreakCount="1">
    <brk id="12" max="152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0070C0"/>
    <pageSetUpPr fitToPage="1"/>
  </sheetPr>
  <dimension ref="A1:P153"/>
  <sheetViews>
    <sheetView view="pageBreakPreview" topLeftCell="A145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11.28515625" style="6" customWidth="1"/>
    <col min="3" max="3" width="12.85546875" style="6" customWidth="1"/>
    <col min="4" max="4" width="9" style="6" customWidth="1"/>
    <col min="5" max="5" width="38.140625" style="59" customWidth="1"/>
    <col min="6" max="6" width="7.42578125" style="6" customWidth="1"/>
    <col min="7" max="7" width="10.140625" style="6" customWidth="1"/>
    <col min="8" max="8" width="15.7109375" style="6" customWidth="1"/>
    <col min="9" max="9" width="15.7109375" style="60" customWidth="1"/>
    <col min="10" max="11" width="15.7109375" style="6" customWidth="1"/>
    <col min="12" max="12" width="20.28515625" style="6" customWidth="1"/>
    <col min="13" max="16384" width="9.140625" style="6"/>
  </cols>
  <sheetData>
    <row r="1" spans="1:13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96</v>
      </c>
      <c r="L1" s="121"/>
    </row>
    <row r="2" spans="1:13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  <c r="M2" s="125"/>
    </row>
    <row r="3" spans="1:13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3" ht="16.5" customHeight="1">
      <c r="A4" s="365" t="s">
        <v>97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3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3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3" ht="15.75">
      <c r="A7" s="18" t="s">
        <v>177</v>
      </c>
      <c r="B7" s="115"/>
      <c r="C7" s="115"/>
      <c r="D7" s="115"/>
      <c r="E7" s="115"/>
      <c r="F7" s="115"/>
      <c r="G7" s="115"/>
      <c r="H7" s="115"/>
      <c r="I7" s="116"/>
      <c r="J7" s="20"/>
      <c r="K7" s="20"/>
      <c r="L7" s="20"/>
    </row>
    <row r="8" spans="1:13" ht="15.75">
      <c r="A8" s="367" t="s">
        <v>178</v>
      </c>
      <c r="B8" s="367"/>
      <c r="C8" s="367"/>
      <c r="D8" s="367"/>
      <c r="E8" s="367"/>
      <c r="F8" s="367"/>
      <c r="G8" s="367"/>
      <c r="H8" s="367"/>
      <c r="I8" s="367"/>
      <c r="J8" s="20"/>
      <c r="K8" s="20"/>
      <c r="L8" s="20"/>
    </row>
    <row r="9" spans="1:13" ht="15.75">
      <c r="A9" s="18" t="s">
        <v>179</v>
      </c>
      <c r="B9" s="18"/>
      <c r="C9" s="18"/>
      <c r="D9" s="18"/>
      <c r="E9" s="18"/>
      <c r="F9" s="18"/>
      <c r="G9" s="18"/>
      <c r="H9" s="18"/>
      <c r="I9" s="116"/>
      <c r="J9" s="20"/>
      <c r="K9" s="20"/>
      <c r="L9" s="20"/>
    </row>
    <row r="10" spans="1:13" ht="15.75">
      <c r="A10" s="367" t="s">
        <v>180</v>
      </c>
      <c r="B10" s="367"/>
      <c r="C10" s="367"/>
      <c r="D10" s="367"/>
      <c r="E10" s="367"/>
      <c r="F10" s="367"/>
      <c r="G10" s="367"/>
      <c r="H10" s="367"/>
      <c r="I10" s="367"/>
      <c r="J10" s="20"/>
      <c r="K10" s="20"/>
      <c r="L10" s="20"/>
    </row>
    <row r="11" spans="1:13" ht="15.75">
      <c r="A11" s="205"/>
      <c r="B11" s="205"/>
      <c r="C11" s="205"/>
      <c r="D11" s="205"/>
      <c r="E11" s="205"/>
      <c r="F11" s="205"/>
      <c r="G11" s="205"/>
      <c r="H11" s="205"/>
      <c r="I11" s="205"/>
      <c r="J11" s="205"/>
      <c r="K11" s="29"/>
      <c r="L11" s="20"/>
    </row>
    <row r="12" spans="1:13" ht="15.75">
      <c r="A12" s="62" t="s">
        <v>30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9"/>
      <c r="L12" s="20"/>
    </row>
    <row r="13" spans="1:13" ht="15.75">
      <c r="A13" s="62" t="s">
        <v>31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64"/>
      <c r="L13" s="62"/>
    </row>
    <row r="14" spans="1:13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3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3" ht="7.5" customHeight="1">
      <c r="A16" s="62"/>
      <c r="B16" s="62"/>
      <c r="C16" s="62"/>
      <c r="D16" s="62"/>
      <c r="E16" s="206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4063</v>
      </c>
      <c r="C19" s="221">
        <v>10047245</v>
      </c>
      <c r="D19" s="222" t="s">
        <v>86</v>
      </c>
      <c r="E19" s="223" t="s">
        <v>4064</v>
      </c>
      <c r="F19" s="221" t="s">
        <v>57</v>
      </c>
      <c r="G19" s="271">
        <v>2</v>
      </c>
      <c r="H19" s="225">
        <v>1153</v>
      </c>
      <c r="I19" s="226">
        <v>2306</v>
      </c>
      <c r="J19" s="226">
        <f t="shared" ref="J19:J73" si="0">ROUND(I19*0.2,2)</f>
        <v>461.2</v>
      </c>
      <c r="K19" s="226">
        <f t="shared" ref="K19:K73" si="1">ROUND(I19*1.2,2)</f>
        <v>2767.2</v>
      </c>
      <c r="L19" s="227" t="s">
        <v>8</v>
      </c>
      <c r="M19" s="77"/>
      <c r="N19" s="77"/>
      <c r="O19" s="77"/>
      <c r="P19" s="77"/>
    </row>
    <row r="20" spans="1:16" ht="30" customHeight="1">
      <c r="A20" s="1">
        <v>2</v>
      </c>
      <c r="B20" s="228" t="s">
        <v>4067</v>
      </c>
      <c r="C20" s="228">
        <v>10047276</v>
      </c>
      <c r="D20" s="228" t="s">
        <v>86</v>
      </c>
      <c r="E20" s="229" t="s">
        <v>4073</v>
      </c>
      <c r="F20" s="228" t="s">
        <v>57</v>
      </c>
      <c r="G20" s="272">
        <v>430</v>
      </c>
      <c r="H20" s="225">
        <v>80</v>
      </c>
      <c r="I20" s="226">
        <v>34400</v>
      </c>
      <c r="J20" s="226">
        <f t="shared" si="0"/>
        <v>6880</v>
      </c>
      <c r="K20" s="226">
        <f t="shared" si="1"/>
        <v>41280</v>
      </c>
      <c r="L20" s="227" t="s">
        <v>8</v>
      </c>
      <c r="M20" s="77"/>
      <c r="N20" s="77"/>
      <c r="O20" s="77"/>
      <c r="P20" s="77"/>
    </row>
    <row r="21" spans="1:16" ht="30" customHeight="1">
      <c r="A21" s="1">
        <v>3</v>
      </c>
      <c r="B21" s="228" t="s">
        <v>4068</v>
      </c>
      <c r="C21" s="228">
        <v>10047327</v>
      </c>
      <c r="D21" s="228" t="s">
        <v>86</v>
      </c>
      <c r="E21" s="229" t="s">
        <v>4074</v>
      </c>
      <c r="F21" s="228" t="s">
        <v>57</v>
      </c>
      <c r="G21" s="272">
        <v>1</v>
      </c>
      <c r="H21" s="225">
        <v>616</v>
      </c>
      <c r="I21" s="226">
        <v>616</v>
      </c>
      <c r="J21" s="226">
        <f t="shared" si="0"/>
        <v>123.2</v>
      </c>
      <c r="K21" s="226">
        <f t="shared" si="1"/>
        <v>739.2</v>
      </c>
      <c r="L21" s="227" t="s">
        <v>8</v>
      </c>
    </row>
    <row r="22" spans="1:16" ht="30" customHeight="1">
      <c r="A22" s="1">
        <v>4</v>
      </c>
      <c r="B22" s="228" t="s">
        <v>4069</v>
      </c>
      <c r="C22" s="228">
        <v>10047345</v>
      </c>
      <c r="D22" s="228" t="s">
        <v>86</v>
      </c>
      <c r="E22" s="229" t="s">
        <v>4075</v>
      </c>
      <c r="F22" s="228" t="s">
        <v>57</v>
      </c>
      <c r="G22" s="272">
        <v>380</v>
      </c>
      <c r="H22" s="225">
        <v>188</v>
      </c>
      <c r="I22" s="226">
        <v>71440</v>
      </c>
      <c r="J22" s="226">
        <f t="shared" si="0"/>
        <v>14288</v>
      </c>
      <c r="K22" s="226">
        <f t="shared" si="1"/>
        <v>85728</v>
      </c>
      <c r="L22" s="227" t="s">
        <v>8</v>
      </c>
      <c r="M22" s="77"/>
      <c r="N22" s="77"/>
      <c r="O22" s="77"/>
      <c r="P22" s="77"/>
    </row>
    <row r="23" spans="1:16" ht="30" customHeight="1">
      <c r="A23" s="1">
        <v>5</v>
      </c>
      <c r="B23" s="228" t="s">
        <v>4070</v>
      </c>
      <c r="C23" s="228">
        <v>10047412</v>
      </c>
      <c r="D23" s="228" t="s">
        <v>86</v>
      </c>
      <c r="E23" s="229" t="s">
        <v>4076</v>
      </c>
      <c r="F23" s="228" t="s">
        <v>57</v>
      </c>
      <c r="G23" s="272">
        <v>85</v>
      </c>
      <c r="H23" s="225">
        <v>342</v>
      </c>
      <c r="I23" s="226">
        <v>29070</v>
      </c>
      <c r="J23" s="226">
        <f t="shared" si="0"/>
        <v>5814</v>
      </c>
      <c r="K23" s="226">
        <f t="shared" si="1"/>
        <v>34884</v>
      </c>
      <c r="L23" s="227" t="s">
        <v>8</v>
      </c>
    </row>
    <row r="24" spans="1:16" ht="30" customHeight="1">
      <c r="A24" s="1">
        <v>6</v>
      </c>
      <c r="B24" s="228" t="s">
        <v>4071</v>
      </c>
      <c r="C24" s="228">
        <v>10047430</v>
      </c>
      <c r="D24" s="228" t="s">
        <v>86</v>
      </c>
      <c r="E24" s="229" t="s">
        <v>4077</v>
      </c>
      <c r="F24" s="228" t="s">
        <v>57</v>
      </c>
      <c r="G24" s="272">
        <v>130</v>
      </c>
      <c r="H24" s="225">
        <v>288</v>
      </c>
      <c r="I24" s="226">
        <v>37440</v>
      </c>
      <c r="J24" s="226">
        <f t="shared" si="0"/>
        <v>7488</v>
      </c>
      <c r="K24" s="226">
        <f t="shared" si="1"/>
        <v>44928</v>
      </c>
      <c r="L24" s="227" t="s">
        <v>8</v>
      </c>
      <c r="M24" s="77"/>
      <c r="N24" s="77"/>
      <c r="O24" s="77"/>
      <c r="P24" s="77"/>
    </row>
    <row r="25" spans="1:16" ht="30" customHeight="1">
      <c r="A25" s="1">
        <v>7</v>
      </c>
      <c r="B25" s="228" t="s">
        <v>4072</v>
      </c>
      <c r="C25" s="228">
        <v>10047623</v>
      </c>
      <c r="D25" s="228" t="s">
        <v>86</v>
      </c>
      <c r="E25" s="229" t="s">
        <v>4078</v>
      </c>
      <c r="F25" s="228" t="s">
        <v>57</v>
      </c>
      <c r="G25" s="272">
        <v>160</v>
      </c>
      <c r="H25" s="225">
        <v>17</v>
      </c>
      <c r="I25" s="226">
        <v>2720</v>
      </c>
      <c r="J25" s="226">
        <f t="shared" si="0"/>
        <v>544</v>
      </c>
      <c r="K25" s="226">
        <f t="shared" si="1"/>
        <v>3264</v>
      </c>
      <c r="L25" s="227" t="s">
        <v>8</v>
      </c>
    </row>
    <row r="26" spans="1:16" ht="30" customHeight="1">
      <c r="A26" s="1">
        <v>8</v>
      </c>
      <c r="B26" s="228" t="s">
        <v>4079</v>
      </c>
      <c r="C26" s="228">
        <v>10045687</v>
      </c>
      <c r="D26" s="228" t="s">
        <v>86</v>
      </c>
      <c r="E26" s="229" t="s">
        <v>4081</v>
      </c>
      <c r="F26" s="228" t="s">
        <v>57</v>
      </c>
      <c r="G26" s="272">
        <v>50</v>
      </c>
      <c r="H26" s="225">
        <v>197</v>
      </c>
      <c r="I26" s="226">
        <v>9850</v>
      </c>
      <c r="J26" s="226">
        <f t="shared" si="0"/>
        <v>1970</v>
      </c>
      <c r="K26" s="226">
        <f t="shared" si="1"/>
        <v>11820</v>
      </c>
      <c r="L26" s="227" t="s">
        <v>8</v>
      </c>
    </row>
    <row r="27" spans="1:16" ht="30" customHeight="1">
      <c r="A27" s="1">
        <v>9</v>
      </c>
      <c r="B27" s="228" t="s">
        <v>4080</v>
      </c>
      <c r="C27" s="228">
        <v>10045897</v>
      </c>
      <c r="D27" s="228" t="s">
        <v>86</v>
      </c>
      <c r="E27" s="229" t="s">
        <v>4082</v>
      </c>
      <c r="F27" s="228" t="s">
        <v>57</v>
      </c>
      <c r="G27" s="272">
        <v>1</v>
      </c>
      <c r="H27" s="225">
        <v>747</v>
      </c>
      <c r="I27" s="226">
        <v>747</v>
      </c>
      <c r="J27" s="226">
        <f t="shared" si="0"/>
        <v>149.4</v>
      </c>
      <c r="K27" s="226">
        <f t="shared" si="1"/>
        <v>896.4</v>
      </c>
      <c r="L27" s="227" t="s">
        <v>8</v>
      </c>
      <c r="M27" s="77"/>
      <c r="N27" s="77"/>
      <c r="O27" s="77"/>
      <c r="P27" s="77"/>
    </row>
    <row r="28" spans="1:16" ht="30" customHeight="1">
      <c r="A28" s="1">
        <v>10</v>
      </c>
      <c r="B28" s="228" t="s">
        <v>4083</v>
      </c>
      <c r="C28" s="228">
        <v>10046127</v>
      </c>
      <c r="D28" s="228" t="s">
        <v>86</v>
      </c>
      <c r="E28" s="229" t="s">
        <v>4084</v>
      </c>
      <c r="F28" s="228" t="s">
        <v>57</v>
      </c>
      <c r="G28" s="272">
        <v>2</v>
      </c>
      <c r="H28" s="225">
        <v>692</v>
      </c>
      <c r="I28" s="226">
        <v>1384</v>
      </c>
      <c r="J28" s="226">
        <f t="shared" si="0"/>
        <v>276.8</v>
      </c>
      <c r="K28" s="226">
        <f t="shared" si="1"/>
        <v>1660.8</v>
      </c>
      <c r="L28" s="227" t="s">
        <v>8</v>
      </c>
      <c r="M28" s="77"/>
      <c r="N28" s="77"/>
      <c r="O28" s="77"/>
      <c r="P28" s="77"/>
    </row>
    <row r="29" spans="1:16" ht="30" customHeight="1">
      <c r="A29" s="1">
        <v>11</v>
      </c>
      <c r="B29" s="228" t="s">
        <v>4085</v>
      </c>
      <c r="C29" s="228">
        <v>10046340</v>
      </c>
      <c r="D29" s="228" t="s">
        <v>86</v>
      </c>
      <c r="E29" s="229" t="s">
        <v>4086</v>
      </c>
      <c r="F29" s="228" t="s">
        <v>57</v>
      </c>
      <c r="G29" s="272">
        <v>9</v>
      </c>
      <c r="H29" s="225">
        <v>739</v>
      </c>
      <c r="I29" s="226">
        <v>6651</v>
      </c>
      <c r="J29" s="226">
        <f t="shared" si="0"/>
        <v>1330.2</v>
      </c>
      <c r="K29" s="226">
        <f t="shared" si="1"/>
        <v>7981.2</v>
      </c>
      <c r="L29" s="227" t="s">
        <v>8</v>
      </c>
    </row>
    <row r="30" spans="1:16" ht="30" customHeight="1">
      <c r="A30" s="1">
        <v>12</v>
      </c>
      <c r="B30" s="228" t="s">
        <v>4087</v>
      </c>
      <c r="C30" s="228">
        <v>10046370</v>
      </c>
      <c r="D30" s="228" t="s">
        <v>86</v>
      </c>
      <c r="E30" s="229" t="s">
        <v>4088</v>
      </c>
      <c r="F30" s="228" t="s">
        <v>57</v>
      </c>
      <c r="G30" s="272">
        <v>30</v>
      </c>
      <c r="H30" s="225">
        <v>433</v>
      </c>
      <c r="I30" s="226">
        <v>12990</v>
      </c>
      <c r="J30" s="226">
        <f t="shared" si="0"/>
        <v>2598</v>
      </c>
      <c r="K30" s="226">
        <f t="shared" si="1"/>
        <v>15588</v>
      </c>
      <c r="L30" s="227" t="s">
        <v>8</v>
      </c>
    </row>
    <row r="31" spans="1:16" ht="30" customHeight="1">
      <c r="A31" s="1">
        <v>13</v>
      </c>
      <c r="B31" s="228" t="s">
        <v>4089</v>
      </c>
      <c r="C31" s="228">
        <v>10046431</v>
      </c>
      <c r="D31" s="228" t="s">
        <v>86</v>
      </c>
      <c r="E31" s="229" t="s">
        <v>4094</v>
      </c>
      <c r="F31" s="228" t="s">
        <v>57</v>
      </c>
      <c r="G31" s="272">
        <v>6</v>
      </c>
      <c r="H31" s="225">
        <v>803</v>
      </c>
      <c r="I31" s="226">
        <v>4818</v>
      </c>
      <c r="J31" s="226">
        <f t="shared" si="0"/>
        <v>963.6</v>
      </c>
      <c r="K31" s="226">
        <f t="shared" si="1"/>
        <v>5781.6</v>
      </c>
      <c r="L31" s="227" t="s">
        <v>8</v>
      </c>
    </row>
    <row r="32" spans="1:16" ht="30" customHeight="1">
      <c r="A32" s="1">
        <v>14</v>
      </c>
      <c r="B32" s="228" t="s">
        <v>4090</v>
      </c>
      <c r="C32" s="228">
        <v>10046443</v>
      </c>
      <c r="D32" s="228" t="s">
        <v>86</v>
      </c>
      <c r="E32" s="229" t="s">
        <v>4095</v>
      </c>
      <c r="F32" s="228" t="s">
        <v>57</v>
      </c>
      <c r="G32" s="272">
        <v>1</v>
      </c>
      <c r="H32" s="225">
        <v>76031</v>
      </c>
      <c r="I32" s="226">
        <v>76031</v>
      </c>
      <c r="J32" s="226">
        <f t="shared" si="0"/>
        <v>15206.2</v>
      </c>
      <c r="K32" s="226">
        <f t="shared" si="1"/>
        <v>91237.2</v>
      </c>
      <c r="L32" s="227" t="s">
        <v>8</v>
      </c>
      <c r="M32" s="77"/>
      <c r="N32" s="77"/>
      <c r="O32" s="77"/>
      <c r="P32" s="77"/>
    </row>
    <row r="33" spans="1:16" ht="30" customHeight="1">
      <c r="A33" s="1">
        <v>15</v>
      </c>
      <c r="B33" s="221" t="s">
        <v>4091</v>
      </c>
      <c r="C33" s="221">
        <v>10046467</v>
      </c>
      <c r="D33" s="222" t="s">
        <v>86</v>
      </c>
      <c r="E33" s="223" t="s">
        <v>4096</v>
      </c>
      <c r="F33" s="221" t="s">
        <v>57</v>
      </c>
      <c r="G33" s="271">
        <v>31</v>
      </c>
      <c r="H33" s="225">
        <v>803</v>
      </c>
      <c r="I33" s="226">
        <v>24893</v>
      </c>
      <c r="J33" s="226">
        <f t="shared" si="0"/>
        <v>4978.6000000000004</v>
      </c>
      <c r="K33" s="226">
        <f t="shared" si="1"/>
        <v>29871.599999999999</v>
      </c>
      <c r="L33" s="227" t="s">
        <v>8</v>
      </c>
      <c r="M33" s="77"/>
      <c r="N33" s="77"/>
      <c r="O33" s="77"/>
      <c r="P33" s="77"/>
    </row>
    <row r="34" spans="1:16" ht="30" customHeight="1">
      <c r="A34" s="1">
        <v>16</v>
      </c>
      <c r="B34" s="228" t="s">
        <v>4092</v>
      </c>
      <c r="C34" s="228">
        <v>10046486</v>
      </c>
      <c r="D34" s="228" t="s">
        <v>86</v>
      </c>
      <c r="E34" s="229" t="s">
        <v>131</v>
      </c>
      <c r="F34" s="228" t="s">
        <v>57</v>
      </c>
      <c r="G34" s="272">
        <v>1</v>
      </c>
      <c r="H34" s="225">
        <v>59348</v>
      </c>
      <c r="I34" s="226">
        <v>59348</v>
      </c>
      <c r="J34" s="226">
        <f t="shared" si="0"/>
        <v>11869.6</v>
      </c>
      <c r="K34" s="226">
        <f t="shared" si="1"/>
        <v>71217.600000000006</v>
      </c>
      <c r="L34" s="227" t="s">
        <v>8</v>
      </c>
    </row>
    <row r="35" spans="1:16" ht="30" customHeight="1">
      <c r="A35" s="1">
        <v>17</v>
      </c>
      <c r="B35" s="228" t="s">
        <v>4093</v>
      </c>
      <c r="C35" s="228">
        <v>10046498</v>
      </c>
      <c r="D35" s="228" t="s">
        <v>86</v>
      </c>
      <c r="E35" s="229" t="s">
        <v>4097</v>
      </c>
      <c r="F35" s="228" t="s">
        <v>57</v>
      </c>
      <c r="G35" s="272">
        <v>4</v>
      </c>
      <c r="H35" s="225">
        <v>1433</v>
      </c>
      <c r="I35" s="226">
        <v>5732</v>
      </c>
      <c r="J35" s="226">
        <f t="shared" si="0"/>
        <v>1146.4000000000001</v>
      </c>
      <c r="K35" s="226">
        <f t="shared" si="1"/>
        <v>6878.4</v>
      </c>
      <c r="L35" s="227" t="s">
        <v>8</v>
      </c>
      <c r="M35" s="77"/>
      <c r="N35" s="77"/>
      <c r="O35" s="77"/>
      <c r="P35" s="77"/>
    </row>
    <row r="36" spans="1:16" ht="30" customHeight="1">
      <c r="A36" s="1">
        <v>18</v>
      </c>
      <c r="B36" s="228" t="s">
        <v>4098</v>
      </c>
      <c r="C36" s="228">
        <v>10046638</v>
      </c>
      <c r="D36" s="228" t="s">
        <v>86</v>
      </c>
      <c r="E36" s="229" t="s">
        <v>4101</v>
      </c>
      <c r="F36" s="228" t="s">
        <v>57</v>
      </c>
      <c r="G36" s="272">
        <v>648</v>
      </c>
      <c r="H36" s="225">
        <v>4202</v>
      </c>
      <c r="I36" s="226">
        <v>2722896</v>
      </c>
      <c r="J36" s="226">
        <f t="shared" si="0"/>
        <v>544579.19999999995</v>
      </c>
      <c r="K36" s="226">
        <f t="shared" si="1"/>
        <v>3267475.2</v>
      </c>
      <c r="L36" s="227" t="s">
        <v>8</v>
      </c>
    </row>
    <row r="37" spans="1:16" ht="30" customHeight="1">
      <c r="A37" s="1">
        <v>19</v>
      </c>
      <c r="B37" s="228" t="s">
        <v>4099</v>
      </c>
      <c r="C37" s="228">
        <v>10046674</v>
      </c>
      <c r="D37" s="228" t="s">
        <v>86</v>
      </c>
      <c r="E37" s="229" t="s">
        <v>4102</v>
      </c>
      <c r="F37" s="228" t="s">
        <v>57</v>
      </c>
      <c r="G37" s="272">
        <v>2</v>
      </c>
      <c r="H37" s="225">
        <v>75601</v>
      </c>
      <c r="I37" s="226">
        <v>151202</v>
      </c>
      <c r="J37" s="226">
        <f t="shared" si="0"/>
        <v>30240.400000000001</v>
      </c>
      <c r="K37" s="226">
        <f t="shared" si="1"/>
        <v>181442.4</v>
      </c>
      <c r="L37" s="227" t="s">
        <v>8</v>
      </c>
      <c r="M37" s="77"/>
      <c r="N37" s="77"/>
      <c r="O37" s="77"/>
      <c r="P37" s="77"/>
    </row>
    <row r="38" spans="1:16" ht="30" customHeight="1">
      <c r="A38" s="1">
        <v>20</v>
      </c>
      <c r="B38" s="221" t="s">
        <v>4100</v>
      </c>
      <c r="C38" s="221">
        <v>10046682</v>
      </c>
      <c r="D38" s="222" t="s">
        <v>86</v>
      </c>
      <c r="E38" s="223" t="s">
        <v>4103</v>
      </c>
      <c r="F38" s="221" t="s">
        <v>57</v>
      </c>
      <c r="G38" s="271">
        <v>1</v>
      </c>
      <c r="H38" s="225">
        <v>1698</v>
      </c>
      <c r="I38" s="226">
        <v>1698</v>
      </c>
      <c r="J38" s="226">
        <f t="shared" si="0"/>
        <v>339.6</v>
      </c>
      <c r="K38" s="226">
        <f t="shared" si="1"/>
        <v>2037.6</v>
      </c>
      <c r="L38" s="227" t="s">
        <v>8</v>
      </c>
      <c r="M38" s="77"/>
      <c r="N38" s="77"/>
      <c r="O38" s="77"/>
      <c r="P38" s="77"/>
    </row>
    <row r="39" spans="1:16" ht="30" customHeight="1">
      <c r="A39" s="1">
        <v>21</v>
      </c>
      <c r="B39" s="228" t="s">
        <v>4104</v>
      </c>
      <c r="C39" s="228">
        <v>10046917</v>
      </c>
      <c r="D39" s="228" t="s">
        <v>86</v>
      </c>
      <c r="E39" s="229" t="s">
        <v>4105</v>
      </c>
      <c r="F39" s="228" t="s">
        <v>57</v>
      </c>
      <c r="G39" s="272">
        <v>22</v>
      </c>
      <c r="H39" s="225">
        <v>416</v>
      </c>
      <c r="I39" s="226">
        <v>9152</v>
      </c>
      <c r="J39" s="226">
        <f t="shared" si="0"/>
        <v>1830.4</v>
      </c>
      <c r="K39" s="226">
        <f t="shared" si="1"/>
        <v>10982.4</v>
      </c>
      <c r="L39" s="227" t="s">
        <v>8</v>
      </c>
    </row>
    <row r="40" spans="1:16" ht="30" customHeight="1">
      <c r="A40" s="1">
        <v>22</v>
      </c>
      <c r="B40" s="228" t="s">
        <v>4106</v>
      </c>
      <c r="C40" s="228">
        <v>10046985</v>
      </c>
      <c r="D40" s="228" t="s">
        <v>86</v>
      </c>
      <c r="E40" s="229" t="s">
        <v>4107</v>
      </c>
      <c r="F40" s="228" t="s">
        <v>57</v>
      </c>
      <c r="G40" s="272">
        <v>14</v>
      </c>
      <c r="H40" s="225">
        <v>7929</v>
      </c>
      <c r="I40" s="226">
        <v>111006</v>
      </c>
      <c r="J40" s="226">
        <f t="shared" si="0"/>
        <v>22201.200000000001</v>
      </c>
      <c r="K40" s="226">
        <f t="shared" si="1"/>
        <v>133207.20000000001</v>
      </c>
      <c r="L40" s="227" t="s">
        <v>8</v>
      </c>
      <c r="M40" s="77"/>
      <c r="N40" s="77"/>
      <c r="O40" s="77"/>
      <c r="P40" s="77"/>
    </row>
    <row r="41" spans="1:16" ht="30" customHeight="1">
      <c r="A41" s="1">
        <v>23</v>
      </c>
      <c r="B41" s="228" t="s">
        <v>4108</v>
      </c>
      <c r="C41" s="228">
        <v>10047064</v>
      </c>
      <c r="D41" s="228" t="s">
        <v>86</v>
      </c>
      <c r="E41" s="229" t="s">
        <v>4113</v>
      </c>
      <c r="F41" s="228" t="s">
        <v>57</v>
      </c>
      <c r="G41" s="272">
        <v>84</v>
      </c>
      <c r="H41" s="225">
        <v>350</v>
      </c>
      <c r="I41" s="226">
        <v>29400</v>
      </c>
      <c r="J41" s="226">
        <f t="shared" si="0"/>
        <v>5880</v>
      </c>
      <c r="K41" s="226">
        <f t="shared" si="1"/>
        <v>35280</v>
      </c>
      <c r="L41" s="227" t="s">
        <v>8</v>
      </c>
    </row>
    <row r="42" spans="1:16" ht="30" customHeight="1">
      <c r="A42" s="1">
        <v>24</v>
      </c>
      <c r="B42" s="228" t="s">
        <v>4109</v>
      </c>
      <c r="C42" s="228">
        <v>10047173</v>
      </c>
      <c r="D42" s="228" t="s">
        <v>86</v>
      </c>
      <c r="E42" s="229" t="s">
        <v>4114</v>
      </c>
      <c r="F42" s="228" t="s">
        <v>57</v>
      </c>
      <c r="G42" s="272">
        <v>7</v>
      </c>
      <c r="H42" s="225">
        <v>19923</v>
      </c>
      <c r="I42" s="226">
        <v>139461</v>
      </c>
      <c r="J42" s="226">
        <f t="shared" si="0"/>
        <v>27892.2</v>
      </c>
      <c r="K42" s="226">
        <f t="shared" si="1"/>
        <v>167353.20000000001</v>
      </c>
      <c r="L42" s="227" t="s">
        <v>8</v>
      </c>
      <c r="M42" s="77"/>
      <c r="N42" s="77"/>
      <c r="O42" s="77"/>
      <c r="P42" s="77"/>
    </row>
    <row r="43" spans="1:16" ht="30" customHeight="1">
      <c r="A43" s="1">
        <v>25</v>
      </c>
      <c r="B43" s="228" t="s">
        <v>4110</v>
      </c>
      <c r="C43" s="228">
        <v>10047198</v>
      </c>
      <c r="D43" s="228" t="s">
        <v>86</v>
      </c>
      <c r="E43" s="229" t="s">
        <v>4115</v>
      </c>
      <c r="F43" s="228" t="s">
        <v>57</v>
      </c>
      <c r="G43" s="272">
        <v>172</v>
      </c>
      <c r="H43" s="225">
        <v>288</v>
      </c>
      <c r="I43" s="226">
        <v>49536</v>
      </c>
      <c r="J43" s="226">
        <f t="shared" si="0"/>
        <v>9907.2000000000007</v>
      </c>
      <c r="K43" s="226">
        <f t="shared" si="1"/>
        <v>59443.199999999997</v>
      </c>
      <c r="L43" s="227" t="s">
        <v>8</v>
      </c>
    </row>
    <row r="44" spans="1:16" ht="30" customHeight="1">
      <c r="A44" s="1">
        <v>26</v>
      </c>
      <c r="B44" s="228" t="s">
        <v>4111</v>
      </c>
      <c r="C44" s="228">
        <v>10047221</v>
      </c>
      <c r="D44" s="228" t="s">
        <v>86</v>
      </c>
      <c r="E44" s="229" t="s">
        <v>4116</v>
      </c>
      <c r="F44" s="228" t="s">
        <v>57</v>
      </c>
      <c r="G44" s="272">
        <v>5</v>
      </c>
      <c r="H44" s="225">
        <v>250613</v>
      </c>
      <c r="I44" s="226">
        <v>1253065</v>
      </c>
      <c r="J44" s="226">
        <f t="shared" si="0"/>
        <v>250613</v>
      </c>
      <c r="K44" s="226">
        <f t="shared" si="1"/>
        <v>1503678</v>
      </c>
      <c r="L44" s="227" t="s">
        <v>8</v>
      </c>
      <c r="M44" s="77"/>
      <c r="N44" s="77"/>
      <c r="O44" s="77"/>
      <c r="P44" s="77"/>
    </row>
    <row r="45" spans="1:16" ht="30" customHeight="1">
      <c r="A45" s="1">
        <v>27</v>
      </c>
      <c r="B45" s="228" t="s">
        <v>4112</v>
      </c>
      <c r="C45" s="228">
        <v>10047245</v>
      </c>
      <c r="D45" s="228" t="s">
        <v>86</v>
      </c>
      <c r="E45" s="229" t="s">
        <v>4064</v>
      </c>
      <c r="F45" s="228" t="s">
        <v>57</v>
      </c>
      <c r="G45" s="272">
        <v>2</v>
      </c>
      <c r="H45" s="225">
        <v>1153</v>
      </c>
      <c r="I45" s="226">
        <v>2306</v>
      </c>
      <c r="J45" s="226">
        <f t="shared" si="0"/>
        <v>461.2</v>
      </c>
      <c r="K45" s="226">
        <f t="shared" si="1"/>
        <v>2767.2</v>
      </c>
      <c r="L45" s="227" t="s">
        <v>8</v>
      </c>
    </row>
    <row r="46" spans="1:16" ht="30" customHeight="1">
      <c r="A46" s="1">
        <v>28</v>
      </c>
      <c r="B46" s="228" t="s">
        <v>4117</v>
      </c>
      <c r="C46" s="228">
        <v>10047302</v>
      </c>
      <c r="D46" s="228" t="s">
        <v>86</v>
      </c>
      <c r="E46" s="229" t="s">
        <v>4131</v>
      </c>
      <c r="F46" s="228" t="s">
        <v>57</v>
      </c>
      <c r="G46" s="272">
        <v>397</v>
      </c>
      <c r="H46" s="225">
        <v>829</v>
      </c>
      <c r="I46" s="226">
        <v>329113</v>
      </c>
      <c r="J46" s="226">
        <f t="shared" si="0"/>
        <v>65822.600000000006</v>
      </c>
      <c r="K46" s="226">
        <f t="shared" si="1"/>
        <v>394935.6</v>
      </c>
      <c r="L46" s="227" t="s">
        <v>8</v>
      </c>
    </row>
    <row r="47" spans="1:16" ht="30" customHeight="1">
      <c r="A47" s="1">
        <v>29</v>
      </c>
      <c r="B47" s="228" t="s">
        <v>4118</v>
      </c>
      <c r="C47" s="228">
        <v>10047321</v>
      </c>
      <c r="D47" s="228" t="s">
        <v>86</v>
      </c>
      <c r="E47" s="229" t="s">
        <v>4132</v>
      </c>
      <c r="F47" s="228" t="s">
        <v>57</v>
      </c>
      <c r="G47" s="272">
        <v>3</v>
      </c>
      <c r="H47" s="225">
        <v>744</v>
      </c>
      <c r="I47" s="226">
        <v>2232</v>
      </c>
      <c r="J47" s="226">
        <f t="shared" si="0"/>
        <v>446.4</v>
      </c>
      <c r="K47" s="226">
        <f t="shared" si="1"/>
        <v>2678.4</v>
      </c>
      <c r="L47" s="227" t="s">
        <v>8</v>
      </c>
      <c r="M47" s="77"/>
      <c r="N47" s="77"/>
      <c r="O47" s="77"/>
      <c r="P47" s="77"/>
    </row>
    <row r="48" spans="1:16" ht="30" customHeight="1">
      <c r="A48" s="1">
        <v>30</v>
      </c>
      <c r="B48" s="228" t="s">
        <v>4119</v>
      </c>
      <c r="C48" s="228">
        <v>10047345</v>
      </c>
      <c r="D48" s="228" t="s">
        <v>86</v>
      </c>
      <c r="E48" s="229" t="s">
        <v>4075</v>
      </c>
      <c r="F48" s="228" t="s">
        <v>57</v>
      </c>
      <c r="G48" s="272">
        <v>25</v>
      </c>
      <c r="H48" s="225">
        <v>188</v>
      </c>
      <c r="I48" s="226">
        <v>4700</v>
      </c>
      <c r="J48" s="226">
        <f t="shared" si="0"/>
        <v>940</v>
      </c>
      <c r="K48" s="226">
        <f t="shared" si="1"/>
        <v>5640</v>
      </c>
      <c r="L48" s="227" t="s">
        <v>8</v>
      </c>
      <c r="M48" s="77"/>
      <c r="N48" s="77"/>
      <c r="O48" s="77"/>
      <c r="P48" s="77"/>
    </row>
    <row r="49" spans="1:16" ht="30" customHeight="1">
      <c r="A49" s="1">
        <v>31</v>
      </c>
      <c r="B49" s="228" t="s">
        <v>4120</v>
      </c>
      <c r="C49" s="228">
        <v>10047357</v>
      </c>
      <c r="D49" s="228" t="s">
        <v>86</v>
      </c>
      <c r="E49" s="229" t="s">
        <v>4133</v>
      </c>
      <c r="F49" s="228" t="s">
        <v>57</v>
      </c>
      <c r="G49" s="272">
        <v>15</v>
      </c>
      <c r="H49" s="225">
        <v>466</v>
      </c>
      <c r="I49" s="226">
        <v>6990</v>
      </c>
      <c r="J49" s="226">
        <f t="shared" si="0"/>
        <v>1398</v>
      </c>
      <c r="K49" s="226">
        <f t="shared" si="1"/>
        <v>8388</v>
      </c>
      <c r="L49" s="227" t="s">
        <v>8</v>
      </c>
    </row>
    <row r="50" spans="1:16" ht="30" customHeight="1">
      <c r="A50" s="1">
        <v>32</v>
      </c>
      <c r="B50" s="228" t="s">
        <v>4121</v>
      </c>
      <c r="C50" s="228">
        <v>10047374</v>
      </c>
      <c r="D50" s="228" t="s">
        <v>86</v>
      </c>
      <c r="E50" s="229" t="s">
        <v>4134</v>
      </c>
      <c r="F50" s="228" t="s">
        <v>57</v>
      </c>
      <c r="G50" s="272">
        <v>45</v>
      </c>
      <c r="H50" s="225">
        <v>2368</v>
      </c>
      <c r="I50" s="226">
        <v>106560</v>
      </c>
      <c r="J50" s="226">
        <f t="shared" si="0"/>
        <v>21312</v>
      </c>
      <c r="K50" s="226">
        <f t="shared" si="1"/>
        <v>127872</v>
      </c>
      <c r="L50" s="227" t="s">
        <v>8</v>
      </c>
    </row>
    <row r="51" spans="1:16" ht="30" customHeight="1">
      <c r="A51" s="1">
        <v>33</v>
      </c>
      <c r="B51" s="228" t="s">
        <v>4122</v>
      </c>
      <c r="C51" s="228">
        <v>10047388</v>
      </c>
      <c r="D51" s="228" t="s">
        <v>86</v>
      </c>
      <c r="E51" s="229" t="s">
        <v>4135</v>
      </c>
      <c r="F51" s="228" t="s">
        <v>57</v>
      </c>
      <c r="G51" s="272">
        <v>271</v>
      </c>
      <c r="H51" s="225">
        <v>344</v>
      </c>
      <c r="I51" s="226">
        <v>93224</v>
      </c>
      <c r="J51" s="226">
        <f t="shared" si="0"/>
        <v>18644.8</v>
      </c>
      <c r="K51" s="226">
        <f t="shared" si="1"/>
        <v>111868.8</v>
      </c>
      <c r="L51" s="227" t="s">
        <v>8</v>
      </c>
    </row>
    <row r="52" spans="1:16" ht="30" customHeight="1">
      <c r="A52" s="1">
        <v>34</v>
      </c>
      <c r="B52" s="228" t="s">
        <v>4123</v>
      </c>
      <c r="C52" s="228">
        <v>10047394</v>
      </c>
      <c r="D52" s="228" t="s">
        <v>86</v>
      </c>
      <c r="E52" s="229" t="s">
        <v>4136</v>
      </c>
      <c r="F52" s="228" t="s">
        <v>57</v>
      </c>
      <c r="G52" s="272">
        <v>7</v>
      </c>
      <c r="H52" s="225">
        <v>1606</v>
      </c>
      <c r="I52" s="226">
        <v>11242</v>
      </c>
      <c r="J52" s="226">
        <f t="shared" si="0"/>
        <v>2248.4</v>
      </c>
      <c r="K52" s="226">
        <f t="shared" si="1"/>
        <v>13490.4</v>
      </c>
      <c r="L52" s="227" t="s">
        <v>8</v>
      </c>
      <c r="M52" s="77"/>
      <c r="N52" s="77"/>
      <c r="O52" s="77"/>
      <c r="P52" s="77"/>
    </row>
    <row r="53" spans="1:16" ht="30" customHeight="1">
      <c r="A53" s="1">
        <v>35</v>
      </c>
      <c r="B53" s="221" t="s">
        <v>4124</v>
      </c>
      <c r="C53" s="221">
        <v>10047412</v>
      </c>
      <c r="D53" s="222" t="s">
        <v>86</v>
      </c>
      <c r="E53" s="223" t="s">
        <v>4076</v>
      </c>
      <c r="F53" s="221" t="s">
        <v>57</v>
      </c>
      <c r="G53" s="271">
        <v>1826</v>
      </c>
      <c r="H53" s="225">
        <v>342</v>
      </c>
      <c r="I53" s="226">
        <v>624492</v>
      </c>
      <c r="J53" s="226">
        <f t="shared" si="0"/>
        <v>124898.4</v>
      </c>
      <c r="K53" s="226">
        <f t="shared" si="1"/>
        <v>749390.4</v>
      </c>
      <c r="L53" s="227" t="s">
        <v>8</v>
      </c>
      <c r="M53" s="77"/>
      <c r="N53" s="77"/>
      <c r="O53" s="77"/>
      <c r="P53" s="77"/>
    </row>
    <row r="54" spans="1:16" ht="30" customHeight="1">
      <c r="A54" s="1">
        <v>36</v>
      </c>
      <c r="B54" s="228" t="s">
        <v>4125</v>
      </c>
      <c r="C54" s="228">
        <v>10047424</v>
      </c>
      <c r="D54" s="228" t="s">
        <v>86</v>
      </c>
      <c r="E54" s="229" t="s">
        <v>4137</v>
      </c>
      <c r="F54" s="228" t="s">
        <v>57</v>
      </c>
      <c r="G54" s="272">
        <v>10</v>
      </c>
      <c r="H54" s="225">
        <v>2508</v>
      </c>
      <c r="I54" s="226">
        <v>25080</v>
      </c>
      <c r="J54" s="226">
        <f t="shared" si="0"/>
        <v>5016</v>
      </c>
      <c r="K54" s="226">
        <f t="shared" si="1"/>
        <v>30096</v>
      </c>
      <c r="L54" s="227" t="s">
        <v>8</v>
      </c>
    </row>
    <row r="55" spans="1:16" ht="30" customHeight="1">
      <c r="A55" s="1">
        <v>37</v>
      </c>
      <c r="B55" s="228" t="s">
        <v>4126</v>
      </c>
      <c r="C55" s="228">
        <v>10047424</v>
      </c>
      <c r="D55" s="228" t="s">
        <v>86</v>
      </c>
      <c r="E55" s="229" t="s">
        <v>4137</v>
      </c>
      <c r="F55" s="228" t="s">
        <v>57</v>
      </c>
      <c r="G55" s="272">
        <v>15</v>
      </c>
      <c r="H55" s="225">
        <v>2508</v>
      </c>
      <c r="I55" s="226">
        <v>37620</v>
      </c>
      <c r="J55" s="226">
        <f t="shared" si="0"/>
        <v>7524</v>
      </c>
      <c r="K55" s="226">
        <f t="shared" si="1"/>
        <v>45144</v>
      </c>
      <c r="L55" s="227" t="s">
        <v>8</v>
      </c>
      <c r="M55" s="77"/>
      <c r="N55" s="77"/>
      <c r="O55" s="77"/>
      <c r="P55" s="77"/>
    </row>
    <row r="56" spans="1:16" ht="30" customHeight="1">
      <c r="A56" s="1">
        <v>38</v>
      </c>
      <c r="B56" s="228" t="s">
        <v>4127</v>
      </c>
      <c r="C56" s="228">
        <v>10047430</v>
      </c>
      <c r="D56" s="228" t="s">
        <v>86</v>
      </c>
      <c r="E56" s="229" t="s">
        <v>4077</v>
      </c>
      <c r="F56" s="228" t="s">
        <v>57</v>
      </c>
      <c r="G56" s="272">
        <v>29</v>
      </c>
      <c r="H56" s="225">
        <v>288</v>
      </c>
      <c r="I56" s="226">
        <v>8352</v>
      </c>
      <c r="J56" s="226">
        <f t="shared" si="0"/>
        <v>1670.4</v>
      </c>
      <c r="K56" s="226">
        <f t="shared" si="1"/>
        <v>10022.4</v>
      </c>
      <c r="L56" s="227" t="s">
        <v>8</v>
      </c>
    </row>
    <row r="57" spans="1:16" ht="30" customHeight="1">
      <c r="A57" s="1">
        <v>39</v>
      </c>
      <c r="B57" s="228" t="s">
        <v>4128</v>
      </c>
      <c r="C57" s="228">
        <v>10047447</v>
      </c>
      <c r="D57" s="228" t="s">
        <v>86</v>
      </c>
      <c r="E57" s="229" t="s">
        <v>4138</v>
      </c>
      <c r="F57" s="228" t="s">
        <v>57</v>
      </c>
      <c r="G57" s="272">
        <v>21</v>
      </c>
      <c r="H57" s="225">
        <v>123</v>
      </c>
      <c r="I57" s="226">
        <v>2583</v>
      </c>
      <c r="J57" s="226">
        <f t="shared" si="0"/>
        <v>516.6</v>
      </c>
      <c r="K57" s="226">
        <f t="shared" si="1"/>
        <v>3099.6</v>
      </c>
      <c r="L57" s="227" t="s">
        <v>8</v>
      </c>
      <c r="M57" s="77"/>
      <c r="N57" s="77"/>
      <c r="O57" s="77"/>
      <c r="P57" s="77"/>
    </row>
    <row r="58" spans="1:16" ht="30" customHeight="1">
      <c r="A58" s="1">
        <v>40</v>
      </c>
      <c r="B58" s="221" t="s">
        <v>4129</v>
      </c>
      <c r="C58" s="221">
        <v>10047454</v>
      </c>
      <c r="D58" s="222" t="s">
        <v>86</v>
      </c>
      <c r="E58" s="223" t="s">
        <v>4139</v>
      </c>
      <c r="F58" s="221" t="s">
        <v>57</v>
      </c>
      <c r="G58" s="271">
        <v>33</v>
      </c>
      <c r="H58" s="225">
        <v>4416</v>
      </c>
      <c r="I58" s="226">
        <v>145728</v>
      </c>
      <c r="J58" s="226">
        <f t="shared" si="0"/>
        <v>29145.599999999999</v>
      </c>
      <c r="K58" s="226">
        <f t="shared" si="1"/>
        <v>174873.60000000001</v>
      </c>
      <c r="L58" s="227" t="s">
        <v>8</v>
      </c>
      <c r="M58" s="77"/>
      <c r="N58" s="77"/>
      <c r="O58" s="77"/>
      <c r="P58" s="77"/>
    </row>
    <row r="59" spans="1:16" ht="30" customHeight="1">
      <c r="A59" s="1">
        <v>41</v>
      </c>
      <c r="B59" s="228" t="s">
        <v>4130</v>
      </c>
      <c r="C59" s="228">
        <v>10047454</v>
      </c>
      <c r="D59" s="228" t="s">
        <v>86</v>
      </c>
      <c r="E59" s="229" t="s">
        <v>4139</v>
      </c>
      <c r="F59" s="228" t="s">
        <v>57</v>
      </c>
      <c r="G59" s="272">
        <v>44</v>
      </c>
      <c r="H59" s="225">
        <v>4416</v>
      </c>
      <c r="I59" s="226">
        <v>194304</v>
      </c>
      <c r="J59" s="226">
        <f t="shared" si="0"/>
        <v>38860.800000000003</v>
      </c>
      <c r="K59" s="226">
        <f t="shared" si="1"/>
        <v>233164.79999999999</v>
      </c>
      <c r="L59" s="227" t="s">
        <v>8</v>
      </c>
    </row>
    <row r="60" spans="1:16" ht="30" customHeight="1">
      <c r="A60" s="1">
        <v>42</v>
      </c>
      <c r="B60" s="228" t="s">
        <v>4140</v>
      </c>
      <c r="C60" s="228">
        <v>10047471</v>
      </c>
      <c r="D60" s="228" t="s">
        <v>86</v>
      </c>
      <c r="E60" s="229" t="s">
        <v>4141</v>
      </c>
      <c r="F60" s="228" t="s">
        <v>57</v>
      </c>
      <c r="G60" s="272">
        <v>474</v>
      </c>
      <c r="H60" s="225">
        <v>1503</v>
      </c>
      <c r="I60" s="226">
        <v>712422</v>
      </c>
      <c r="J60" s="226">
        <f t="shared" si="0"/>
        <v>142484.4</v>
      </c>
      <c r="K60" s="226">
        <f t="shared" si="1"/>
        <v>854906.4</v>
      </c>
      <c r="L60" s="227" t="s">
        <v>8</v>
      </c>
      <c r="M60" s="77"/>
      <c r="N60" s="77"/>
      <c r="O60" s="77"/>
      <c r="P60" s="77"/>
    </row>
    <row r="61" spans="1:16" ht="30" customHeight="1">
      <c r="A61" s="1">
        <v>43</v>
      </c>
      <c r="B61" s="228" t="s">
        <v>4142</v>
      </c>
      <c r="C61" s="228">
        <v>10047719</v>
      </c>
      <c r="D61" s="228" t="s">
        <v>86</v>
      </c>
      <c r="E61" s="229" t="s">
        <v>4144</v>
      </c>
      <c r="F61" s="228" t="s">
        <v>57</v>
      </c>
      <c r="G61" s="272">
        <v>1</v>
      </c>
      <c r="H61" s="225">
        <v>132807</v>
      </c>
      <c r="I61" s="226">
        <v>132807</v>
      </c>
      <c r="J61" s="226">
        <f t="shared" si="0"/>
        <v>26561.4</v>
      </c>
      <c r="K61" s="226">
        <f t="shared" si="1"/>
        <v>159368.4</v>
      </c>
      <c r="L61" s="227" t="s">
        <v>8</v>
      </c>
    </row>
    <row r="62" spans="1:16" ht="30" customHeight="1">
      <c r="A62" s="1">
        <v>44</v>
      </c>
      <c r="B62" s="228" t="s">
        <v>4143</v>
      </c>
      <c r="C62" s="228">
        <v>10047738</v>
      </c>
      <c r="D62" s="228" t="s">
        <v>86</v>
      </c>
      <c r="E62" s="229" t="s">
        <v>4145</v>
      </c>
      <c r="F62" s="228" t="s">
        <v>57</v>
      </c>
      <c r="G62" s="272">
        <v>7</v>
      </c>
      <c r="H62" s="225">
        <v>1708</v>
      </c>
      <c r="I62" s="226">
        <v>11956</v>
      </c>
      <c r="J62" s="226">
        <f t="shared" si="0"/>
        <v>2391.1999999999998</v>
      </c>
      <c r="K62" s="226">
        <f t="shared" si="1"/>
        <v>14347.2</v>
      </c>
      <c r="L62" s="227" t="s">
        <v>8</v>
      </c>
      <c r="M62" s="77"/>
      <c r="N62" s="77"/>
      <c r="O62" s="77"/>
      <c r="P62" s="77"/>
    </row>
    <row r="63" spans="1:16" ht="30" customHeight="1">
      <c r="A63" s="1">
        <v>45</v>
      </c>
      <c r="B63" s="228" t="s">
        <v>4146</v>
      </c>
      <c r="C63" s="228">
        <v>10047864</v>
      </c>
      <c r="D63" s="228" t="s">
        <v>86</v>
      </c>
      <c r="E63" s="229" t="s">
        <v>4148</v>
      </c>
      <c r="F63" s="228" t="s">
        <v>57</v>
      </c>
      <c r="G63" s="272">
        <v>45</v>
      </c>
      <c r="H63" s="225">
        <v>199</v>
      </c>
      <c r="I63" s="226">
        <v>8955</v>
      </c>
      <c r="J63" s="226">
        <f t="shared" si="0"/>
        <v>1791</v>
      </c>
      <c r="K63" s="226">
        <f t="shared" si="1"/>
        <v>10746</v>
      </c>
      <c r="L63" s="227" t="s">
        <v>8</v>
      </c>
    </row>
    <row r="64" spans="1:16" ht="30" customHeight="1">
      <c r="A64" s="1">
        <v>46</v>
      </c>
      <c r="B64" s="228" t="s">
        <v>4147</v>
      </c>
      <c r="C64" s="228">
        <v>10047888</v>
      </c>
      <c r="D64" s="228" t="s">
        <v>86</v>
      </c>
      <c r="E64" s="229" t="s">
        <v>4149</v>
      </c>
      <c r="F64" s="228" t="s">
        <v>57</v>
      </c>
      <c r="G64" s="272">
        <v>10</v>
      </c>
      <c r="H64" s="225">
        <v>155</v>
      </c>
      <c r="I64" s="226">
        <v>1550</v>
      </c>
      <c r="J64" s="226">
        <f t="shared" si="0"/>
        <v>310</v>
      </c>
      <c r="K64" s="226">
        <f t="shared" si="1"/>
        <v>1860</v>
      </c>
      <c r="L64" s="227" t="s">
        <v>8</v>
      </c>
      <c r="M64" s="77"/>
      <c r="N64" s="77"/>
      <c r="O64" s="77"/>
      <c r="P64" s="77"/>
    </row>
    <row r="65" spans="1:16" ht="30" customHeight="1">
      <c r="A65" s="1">
        <v>47</v>
      </c>
      <c r="B65" s="228" t="s">
        <v>4150</v>
      </c>
      <c r="C65" s="228">
        <v>10047973</v>
      </c>
      <c r="D65" s="228" t="s">
        <v>86</v>
      </c>
      <c r="E65" s="229" t="s">
        <v>4151</v>
      </c>
      <c r="F65" s="228" t="s">
        <v>57</v>
      </c>
      <c r="G65" s="272">
        <v>273</v>
      </c>
      <c r="H65" s="225">
        <v>492</v>
      </c>
      <c r="I65" s="226">
        <v>134316</v>
      </c>
      <c r="J65" s="226">
        <f t="shared" si="0"/>
        <v>26863.200000000001</v>
      </c>
      <c r="K65" s="226">
        <f t="shared" si="1"/>
        <v>161179.20000000001</v>
      </c>
      <c r="L65" s="227" t="s">
        <v>8</v>
      </c>
    </row>
    <row r="66" spans="1:16" ht="30" customHeight="1">
      <c r="A66" s="1">
        <v>48</v>
      </c>
      <c r="B66" s="228" t="s">
        <v>4152</v>
      </c>
      <c r="C66" s="228">
        <v>10048046</v>
      </c>
      <c r="D66" s="228" t="s">
        <v>86</v>
      </c>
      <c r="E66" s="229" t="s">
        <v>4153</v>
      </c>
      <c r="F66" s="228" t="s">
        <v>57</v>
      </c>
      <c r="G66" s="272">
        <v>4</v>
      </c>
      <c r="H66" s="225">
        <v>6845</v>
      </c>
      <c r="I66" s="226">
        <v>27380</v>
      </c>
      <c r="J66" s="226">
        <f t="shared" si="0"/>
        <v>5476</v>
      </c>
      <c r="K66" s="226">
        <f t="shared" si="1"/>
        <v>32856</v>
      </c>
      <c r="L66" s="227" t="s">
        <v>8</v>
      </c>
    </row>
    <row r="67" spans="1:16" ht="30" customHeight="1">
      <c r="A67" s="1">
        <v>49</v>
      </c>
      <c r="B67" s="228" t="s">
        <v>4154</v>
      </c>
      <c r="C67" s="228">
        <v>10049773</v>
      </c>
      <c r="D67" s="228" t="s">
        <v>86</v>
      </c>
      <c r="E67" s="229" t="s">
        <v>4158</v>
      </c>
      <c r="F67" s="228" t="s">
        <v>57</v>
      </c>
      <c r="G67" s="272">
        <v>33</v>
      </c>
      <c r="H67" s="225">
        <v>347</v>
      </c>
      <c r="I67" s="226">
        <v>11451</v>
      </c>
      <c r="J67" s="226">
        <f t="shared" si="0"/>
        <v>2290.1999999999998</v>
      </c>
      <c r="K67" s="226">
        <f t="shared" si="1"/>
        <v>13741.2</v>
      </c>
      <c r="L67" s="227" t="s">
        <v>8</v>
      </c>
      <c r="M67" s="77"/>
      <c r="N67" s="77"/>
      <c r="O67" s="77"/>
      <c r="P67" s="77"/>
    </row>
    <row r="68" spans="1:16" ht="30" customHeight="1">
      <c r="A68" s="1">
        <v>50</v>
      </c>
      <c r="B68" s="228" t="s">
        <v>4155</v>
      </c>
      <c r="C68" s="228">
        <v>10066719</v>
      </c>
      <c r="D68" s="228" t="s">
        <v>86</v>
      </c>
      <c r="E68" s="229" t="s">
        <v>4159</v>
      </c>
      <c r="F68" s="228" t="s">
        <v>57</v>
      </c>
      <c r="G68" s="272">
        <v>30</v>
      </c>
      <c r="H68" s="225">
        <v>238</v>
      </c>
      <c r="I68" s="226">
        <v>7140</v>
      </c>
      <c r="J68" s="226">
        <f t="shared" si="0"/>
        <v>1428</v>
      </c>
      <c r="K68" s="226">
        <f t="shared" si="1"/>
        <v>8568</v>
      </c>
      <c r="L68" s="227" t="s">
        <v>8</v>
      </c>
      <c r="M68" s="77"/>
      <c r="N68" s="77"/>
      <c r="O68" s="77"/>
      <c r="P68" s="77"/>
    </row>
    <row r="69" spans="1:16" ht="30" customHeight="1">
      <c r="A69" s="1">
        <v>51</v>
      </c>
      <c r="B69" s="228" t="s">
        <v>4156</v>
      </c>
      <c r="C69" s="228">
        <v>10108376</v>
      </c>
      <c r="D69" s="228" t="s">
        <v>86</v>
      </c>
      <c r="E69" s="229" t="s">
        <v>4160</v>
      </c>
      <c r="F69" s="228" t="s">
        <v>57</v>
      </c>
      <c r="G69" s="272">
        <v>10</v>
      </c>
      <c r="H69" s="225">
        <v>250</v>
      </c>
      <c r="I69" s="226">
        <v>2500</v>
      </c>
      <c r="J69" s="226">
        <f t="shared" si="0"/>
        <v>500</v>
      </c>
      <c r="K69" s="226">
        <f t="shared" si="1"/>
        <v>3000</v>
      </c>
      <c r="L69" s="227" t="s">
        <v>8</v>
      </c>
    </row>
    <row r="70" spans="1:16" ht="30" customHeight="1">
      <c r="A70" s="1">
        <v>52</v>
      </c>
      <c r="B70" s="228" t="s">
        <v>4157</v>
      </c>
      <c r="C70" s="228">
        <v>10109166</v>
      </c>
      <c r="D70" s="228" t="s">
        <v>86</v>
      </c>
      <c r="E70" s="229" t="s">
        <v>4161</v>
      </c>
      <c r="F70" s="228" t="s">
        <v>57</v>
      </c>
      <c r="G70" s="272">
        <v>1</v>
      </c>
      <c r="H70" s="225">
        <v>1392</v>
      </c>
      <c r="I70" s="226">
        <v>1392</v>
      </c>
      <c r="J70" s="226">
        <f t="shared" si="0"/>
        <v>278.39999999999998</v>
      </c>
      <c r="K70" s="226">
        <f t="shared" si="1"/>
        <v>1670.4</v>
      </c>
      <c r="L70" s="227" t="s">
        <v>8</v>
      </c>
    </row>
    <row r="71" spans="1:16" ht="30" customHeight="1">
      <c r="A71" s="1">
        <v>53</v>
      </c>
      <c r="B71" s="228" t="s">
        <v>4171</v>
      </c>
      <c r="C71" s="228">
        <v>10024699</v>
      </c>
      <c r="D71" s="228" t="s">
        <v>86</v>
      </c>
      <c r="E71" s="229" t="s">
        <v>4185</v>
      </c>
      <c r="F71" s="228" t="s">
        <v>57</v>
      </c>
      <c r="G71" s="272">
        <v>19</v>
      </c>
      <c r="H71" s="225">
        <v>4350</v>
      </c>
      <c r="I71" s="226">
        <v>82650</v>
      </c>
      <c r="J71" s="226">
        <f t="shared" si="0"/>
        <v>16530</v>
      </c>
      <c r="K71" s="226">
        <f t="shared" si="1"/>
        <v>99180</v>
      </c>
      <c r="L71" s="227" t="s">
        <v>8</v>
      </c>
    </row>
    <row r="72" spans="1:16" ht="30" customHeight="1">
      <c r="A72" s="1">
        <v>54</v>
      </c>
      <c r="B72" s="221" t="s">
        <v>4172</v>
      </c>
      <c r="C72" s="221">
        <v>10024715</v>
      </c>
      <c r="D72" s="222" t="s">
        <v>86</v>
      </c>
      <c r="E72" s="223" t="s">
        <v>4186</v>
      </c>
      <c r="F72" s="221" t="s">
        <v>57</v>
      </c>
      <c r="G72" s="271">
        <v>11</v>
      </c>
      <c r="H72" s="225">
        <v>292</v>
      </c>
      <c r="I72" s="226">
        <v>3212</v>
      </c>
      <c r="J72" s="226">
        <f t="shared" si="0"/>
        <v>642.4</v>
      </c>
      <c r="K72" s="226">
        <f t="shared" si="1"/>
        <v>3854.4</v>
      </c>
      <c r="L72" s="227" t="s">
        <v>8</v>
      </c>
      <c r="M72" s="77"/>
      <c r="N72" s="77"/>
      <c r="O72" s="77"/>
      <c r="P72" s="77"/>
    </row>
    <row r="73" spans="1:16" ht="30" customHeight="1">
      <c r="A73" s="1">
        <v>55</v>
      </c>
      <c r="B73" s="228" t="s">
        <v>4174</v>
      </c>
      <c r="C73" s="228">
        <v>10044955</v>
      </c>
      <c r="D73" s="228" t="s">
        <v>86</v>
      </c>
      <c r="E73" s="229" t="s">
        <v>4188</v>
      </c>
      <c r="F73" s="228" t="s">
        <v>57</v>
      </c>
      <c r="G73" s="272">
        <v>218</v>
      </c>
      <c r="H73" s="225">
        <v>1055</v>
      </c>
      <c r="I73" s="226">
        <v>229990</v>
      </c>
      <c r="J73" s="226">
        <f t="shared" si="0"/>
        <v>45998</v>
      </c>
      <c r="K73" s="226">
        <f t="shared" si="1"/>
        <v>275988</v>
      </c>
      <c r="L73" s="227" t="s">
        <v>8</v>
      </c>
      <c r="M73" s="77"/>
      <c r="N73" s="77"/>
      <c r="O73" s="77"/>
      <c r="P73" s="77"/>
    </row>
    <row r="74" spans="1:16" ht="30" customHeight="1">
      <c r="A74" s="1">
        <v>56</v>
      </c>
      <c r="B74" s="228" t="s">
        <v>4357</v>
      </c>
      <c r="C74" s="228">
        <v>10050093</v>
      </c>
      <c r="D74" s="228" t="s">
        <v>86</v>
      </c>
      <c r="E74" s="229" t="s">
        <v>4383</v>
      </c>
      <c r="F74" s="228" t="s">
        <v>57</v>
      </c>
      <c r="G74" s="272">
        <v>20</v>
      </c>
      <c r="H74" s="225">
        <v>2557</v>
      </c>
      <c r="I74" s="226">
        <v>51140</v>
      </c>
      <c r="J74" s="226">
        <f t="shared" ref="J74:J80" si="2">ROUND(I74*0.2,2)</f>
        <v>10228</v>
      </c>
      <c r="K74" s="226">
        <f t="shared" ref="K74:K80" si="3">ROUND(I74*1.2,2)</f>
        <v>61368</v>
      </c>
      <c r="L74" s="227" t="s">
        <v>8</v>
      </c>
      <c r="M74" s="77"/>
      <c r="N74" s="77"/>
      <c r="O74" s="77"/>
      <c r="P74" s="77"/>
    </row>
    <row r="75" spans="1:16" ht="30" customHeight="1">
      <c r="A75" s="1">
        <v>57</v>
      </c>
      <c r="B75" s="228" t="s">
        <v>4358</v>
      </c>
      <c r="C75" s="228">
        <v>10050104</v>
      </c>
      <c r="D75" s="228" t="s">
        <v>86</v>
      </c>
      <c r="E75" s="229" t="s">
        <v>4384</v>
      </c>
      <c r="F75" s="228" t="s">
        <v>57</v>
      </c>
      <c r="G75" s="272">
        <v>5</v>
      </c>
      <c r="H75" s="225">
        <v>698</v>
      </c>
      <c r="I75" s="226">
        <v>3490</v>
      </c>
      <c r="J75" s="226">
        <f t="shared" si="2"/>
        <v>698</v>
      </c>
      <c r="K75" s="226">
        <f t="shared" si="3"/>
        <v>4188</v>
      </c>
      <c r="L75" s="227" t="s">
        <v>8</v>
      </c>
    </row>
    <row r="76" spans="1:16" ht="30" customHeight="1">
      <c r="A76" s="1">
        <v>58</v>
      </c>
      <c r="B76" s="228" t="s">
        <v>4359</v>
      </c>
      <c r="C76" s="228">
        <v>10050123</v>
      </c>
      <c r="D76" s="228" t="s">
        <v>86</v>
      </c>
      <c r="E76" s="229" t="s">
        <v>4385</v>
      </c>
      <c r="F76" s="228" t="s">
        <v>57</v>
      </c>
      <c r="G76" s="272">
        <v>2</v>
      </c>
      <c r="H76" s="225">
        <v>2278</v>
      </c>
      <c r="I76" s="226">
        <v>4556</v>
      </c>
      <c r="J76" s="226">
        <f t="shared" si="2"/>
        <v>911.2</v>
      </c>
      <c r="K76" s="226">
        <f t="shared" si="3"/>
        <v>5467.2</v>
      </c>
      <c r="L76" s="227" t="s">
        <v>8</v>
      </c>
      <c r="M76" s="77"/>
      <c r="N76" s="77"/>
      <c r="O76" s="77"/>
      <c r="P76" s="77"/>
    </row>
    <row r="77" spans="1:16" ht="30" customHeight="1">
      <c r="A77" s="1">
        <v>59</v>
      </c>
      <c r="B77" s="228" t="s">
        <v>4360</v>
      </c>
      <c r="C77" s="228">
        <v>10050160</v>
      </c>
      <c r="D77" s="228" t="s">
        <v>86</v>
      </c>
      <c r="E77" s="229" t="s">
        <v>4185</v>
      </c>
      <c r="F77" s="228" t="s">
        <v>57</v>
      </c>
      <c r="G77" s="272">
        <v>193</v>
      </c>
      <c r="H77" s="225">
        <v>1733</v>
      </c>
      <c r="I77" s="226">
        <v>334469</v>
      </c>
      <c r="J77" s="226">
        <f t="shared" si="2"/>
        <v>66893.8</v>
      </c>
      <c r="K77" s="226">
        <f t="shared" si="3"/>
        <v>401362.8</v>
      </c>
      <c r="L77" s="227" t="s">
        <v>8</v>
      </c>
    </row>
    <row r="78" spans="1:16" ht="30" customHeight="1">
      <c r="A78" s="1">
        <v>60</v>
      </c>
      <c r="B78" s="221" t="s">
        <v>4361</v>
      </c>
      <c r="C78" s="221">
        <v>10050160</v>
      </c>
      <c r="D78" s="222" t="s">
        <v>86</v>
      </c>
      <c r="E78" s="223" t="s">
        <v>4185</v>
      </c>
      <c r="F78" s="221" t="s">
        <v>57</v>
      </c>
      <c r="G78" s="271">
        <v>205</v>
      </c>
      <c r="H78" s="225">
        <v>1733</v>
      </c>
      <c r="I78" s="226">
        <v>355265</v>
      </c>
      <c r="J78" s="226">
        <f t="shared" si="2"/>
        <v>71053</v>
      </c>
      <c r="K78" s="226">
        <f t="shared" si="3"/>
        <v>426318</v>
      </c>
      <c r="L78" s="227" t="s">
        <v>8</v>
      </c>
      <c r="M78" s="77"/>
      <c r="N78" s="77"/>
      <c r="O78" s="77"/>
      <c r="P78" s="77"/>
    </row>
    <row r="79" spans="1:16" ht="30" customHeight="1">
      <c r="A79" s="1">
        <v>61</v>
      </c>
      <c r="B79" s="228" t="s">
        <v>4362</v>
      </c>
      <c r="C79" s="228">
        <v>10050170</v>
      </c>
      <c r="D79" s="228" t="s">
        <v>86</v>
      </c>
      <c r="E79" s="229" t="s">
        <v>4386</v>
      </c>
      <c r="F79" s="228" t="s">
        <v>57</v>
      </c>
      <c r="G79" s="272">
        <v>7</v>
      </c>
      <c r="H79" s="225">
        <v>6857</v>
      </c>
      <c r="I79" s="226">
        <v>47999</v>
      </c>
      <c r="J79" s="226">
        <f t="shared" si="2"/>
        <v>9599.7999999999993</v>
      </c>
      <c r="K79" s="226">
        <f t="shared" si="3"/>
        <v>57598.8</v>
      </c>
      <c r="L79" s="227" t="s">
        <v>8</v>
      </c>
    </row>
    <row r="80" spans="1:16" ht="30" customHeight="1">
      <c r="A80" s="1">
        <v>62</v>
      </c>
      <c r="B80" s="228" t="s">
        <v>4363</v>
      </c>
      <c r="C80" s="228">
        <v>10050219</v>
      </c>
      <c r="D80" s="228" t="s">
        <v>86</v>
      </c>
      <c r="E80" s="229" t="s">
        <v>4387</v>
      </c>
      <c r="F80" s="228" t="s">
        <v>57</v>
      </c>
      <c r="G80" s="272">
        <v>14</v>
      </c>
      <c r="H80" s="225">
        <v>18074</v>
      </c>
      <c r="I80" s="226">
        <v>253036</v>
      </c>
      <c r="J80" s="226">
        <f t="shared" si="2"/>
        <v>50607.199999999997</v>
      </c>
      <c r="K80" s="226">
        <f t="shared" si="3"/>
        <v>303643.2</v>
      </c>
      <c r="L80" s="227" t="s">
        <v>8</v>
      </c>
      <c r="M80" s="77"/>
      <c r="N80" s="77"/>
      <c r="O80" s="77"/>
      <c r="P80" s="77"/>
    </row>
    <row r="81" spans="1:16" ht="30" customHeight="1">
      <c r="A81" s="1">
        <v>63</v>
      </c>
      <c r="B81" s="228" t="s">
        <v>4364</v>
      </c>
      <c r="C81" s="228">
        <v>10050224</v>
      </c>
      <c r="D81" s="228" t="s">
        <v>86</v>
      </c>
      <c r="E81" s="229" t="s">
        <v>4388</v>
      </c>
      <c r="F81" s="228" t="s">
        <v>57</v>
      </c>
      <c r="G81" s="272">
        <v>18</v>
      </c>
      <c r="H81" s="225">
        <v>5759</v>
      </c>
      <c r="I81" s="226">
        <v>103662</v>
      </c>
      <c r="J81" s="226">
        <f t="shared" ref="J81:J115" si="4">ROUND(I81*0.2,2)</f>
        <v>20732.400000000001</v>
      </c>
      <c r="K81" s="226">
        <f t="shared" ref="K81:K115" si="5">ROUND(I81*1.2,2)</f>
        <v>124394.4</v>
      </c>
      <c r="L81" s="227" t="s">
        <v>8</v>
      </c>
    </row>
    <row r="82" spans="1:16" ht="30" customHeight="1">
      <c r="A82" s="1">
        <v>64</v>
      </c>
      <c r="B82" s="228" t="s">
        <v>4365</v>
      </c>
      <c r="C82" s="228">
        <v>10050249</v>
      </c>
      <c r="D82" s="228" t="s">
        <v>86</v>
      </c>
      <c r="E82" s="229" t="s">
        <v>4389</v>
      </c>
      <c r="F82" s="228" t="s">
        <v>57</v>
      </c>
      <c r="G82" s="272">
        <v>14</v>
      </c>
      <c r="H82" s="225">
        <v>4588</v>
      </c>
      <c r="I82" s="226">
        <v>64232</v>
      </c>
      <c r="J82" s="226">
        <f t="shared" si="4"/>
        <v>12846.4</v>
      </c>
      <c r="K82" s="226">
        <f t="shared" si="5"/>
        <v>77078.399999999994</v>
      </c>
      <c r="L82" s="227" t="s">
        <v>8</v>
      </c>
      <c r="M82" s="77"/>
      <c r="N82" s="77"/>
      <c r="O82" s="77"/>
      <c r="P82" s="77"/>
    </row>
    <row r="83" spans="1:16" ht="30" customHeight="1">
      <c r="A83" s="1">
        <v>65</v>
      </c>
      <c r="B83" s="228" t="s">
        <v>4366</v>
      </c>
      <c r="C83" s="228">
        <v>10050270</v>
      </c>
      <c r="D83" s="228" t="s">
        <v>86</v>
      </c>
      <c r="E83" s="229" t="s">
        <v>4390</v>
      </c>
      <c r="F83" s="228" t="s">
        <v>57</v>
      </c>
      <c r="G83" s="272">
        <v>195</v>
      </c>
      <c r="H83" s="225">
        <v>3399</v>
      </c>
      <c r="I83" s="226">
        <v>662805</v>
      </c>
      <c r="J83" s="226">
        <f t="shared" si="4"/>
        <v>132561</v>
      </c>
      <c r="K83" s="226">
        <f t="shared" si="5"/>
        <v>795366</v>
      </c>
      <c r="L83" s="227" t="s">
        <v>8</v>
      </c>
    </row>
    <row r="84" spans="1:16" ht="30" customHeight="1">
      <c r="A84" s="1">
        <v>66</v>
      </c>
      <c r="B84" s="228" t="s">
        <v>4367</v>
      </c>
      <c r="C84" s="228">
        <v>10050280</v>
      </c>
      <c r="D84" s="228" t="s">
        <v>86</v>
      </c>
      <c r="E84" s="229" t="s">
        <v>4391</v>
      </c>
      <c r="F84" s="228" t="s">
        <v>57</v>
      </c>
      <c r="G84" s="272">
        <v>4</v>
      </c>
      <c r="H84" s="225">
        <v>5704</v>
      </c>
      <c r="I84" s="226">
        <v>22816</v>
      </c>
      <c r="J84" s="226">
        <f t="shared" si="4"/>
        <v>4563.2</v>
      </c>
      <c r="K84" s="226">
        <f t="shared" si="5"/>
        <v>27379.200000000001</v>
      </c>
      <c r="L84" s="227" t="s">
        <v>8</v>
      </c>
      <c r="M84" s="77"/>
      <c r="N84" s="77"/>
      <c r="O84" s="77"/>
      <c r="P84" s="77"/>
    </row>
    <row r="85" spans="1:16" ht="30" customHeight="1">
      <c r="A85" s="1">
        <v>67</v>
      </c>
      <c r="B85" s="228" t="s">
        <v>4368</v>
      </c>
      <c r="C85" s="228">
        <v>10050290</v>
      </c>
      <c r="D85" s="228" t="s">
        <v>86</v>
      </c>
      <c r="E85" s="229" t="s">
        <v>4392</v>
      </c>
      <c r="F85" s="228" t="s">
        <v>57</v>
      </c>
      <c r="G85" s="272">
        <v>35</v>
      </c>
      <c r="H85" s="225">
        <v>4595</v>
      </c>
      <c r="I85" s="226">
        <v>160825</v>
      </c>
      <c r="J85" s="226">
        <f t="shared" si="4"/>
        <v>32165</v>
      </c>
      <c r="K85" s="226">
        <f t="shared" si="5"/>
        <v>192990</v>
      </c>
      <c r="L85" s="227" t="s">
        <v>8</v>
      </c>
    </row>
    <row r="86" spans="1:16" ht="30" customHeight="1">
      <c r="A86" s="1">
        <v>68</v>
      </c>
      <c r="B86" s="228" t="s">
        <v>4369</v>
      </c>
      <c r="C86" s="228">
        <v>10050305</v>
      </c>
      <c r="D86" s="228" t="s">
        <v>86</v>
      </c>
      <c r="E86" s="229" t="s">
        <v>4393</v>
      </c>
      <c r="F86" s="228" t="s">
        <v>57</v>
      </c>
      <c r="G86" s="272">
        <v>30</v>
      </c>
      <c r="H86" s="225">
        <v>19392</v>
      </c>
      <c r="I86" s="226">
        <v>581760</v>
      </c>
      <c r="J86" s="226">
        <f t="shared" si="4"/>
        <v>116352</v>
      </c>
      <c r="K86" s="226">
        <f t="shared" si="5"/>
        <v>698112</v>
      </c>
      <c r="L86" s="227" t="s">
        <v>8</v>
      </c>
    </row>
    <row r="87" spans="1:16" ht="30" customHeight="1">
      <c r="A87" s="1">
        <v>69</v>
      </c>
      <c r="B87" s="228" t="s">
        <v>4370</v>
      </c>
      <c r="C87" s="228">
        <v>10050310</v>
      </c>
      <c r="D87" s="228" t="s">
        <v>86</v>
      </c>
      <c r="E87" s="229" t="s">
        <v>4394</v>
      </c>
      <c r="F87" s="228" t="s">
        <v>57</v>
      </c>
      <c r="G87" s="272">
        <v>3</v>
      </c>
      <c r="H87" s="225">
        <v>10807</v>
      </c>
      <c r="I87" s="226">
        <v>32421</v>
      </c>
      <c r="J87" s="226">
        <f t="shared" si="4"/>
        <v>6484.2</v>
      </c>
      <c r="K87" s="226">
        <f t="shared" si="5"/>
        <v>38905.199999999997</v>
      </c>
      <c r="L87" s="227" t="s">
        <v>8</v>
      </c>
      <c r="M87" s="77"/>
      <c r="N87" s="77"/>
      <c r="O87" s="77"/>
      <c r="P87" s="77"/>
    </row>
    <row r="88" spans="1:16" ht="30" customHeight="1">
      <c r="A88" s="1">
        <v>70</v>
      </c>
      <c r="B88" s="228" t="s">
        <v>4371</v>
      </c>
      <c r="C88" s="228">
        <v>10050310</v>
      </c>
      <c r="D88" s="228" t="s">
        <v>86</v>
      </c>
      <c r="E88" s="229" t="s">
        <v>4394</v>
      </c>
      <c r="F88" s="228" t="s">
        <v>57</v>
      </c>
      <c r="G88" s="272">
        <v>3</v>
      </c>
      <c r="H88" s="225">
        <v>10807</v>
      </c>
      <c r="I88" s="226">
        <v>32421</v>
      </c>
      <c r="J88" s="226">
        <f t="shared" si="4"/>
        <v>6484.2</v>
      </c>
      <c r="K88" s="226">
        <f t="shared" si="5"/>
        <v>38905.199999999997</v>
      </c>
      <c r="L88" s="227" t="s">
        <v>8</v>
      </c>
      <c r="M88" s="77"/>
      <c r="N88" s="77"/>
      <c r="O88" s="77"/>
      <c r="P88" s="77"/>
    </row>
    <row r="89" spans="1:16" ht="30" customHeight="1">
      <c r="A89" s="1">
        <v>71</v>
      </c>
      <c r="B89" s="228" t="s">
        <v>4372</v>
      </c>
      <c r="C89" s="228">
        <v>10050315</v>
      </c>
      <c r="D89" s="228" t="s">
        <v>86</v>
      </c>
      <c r="E89" s="229" t="s">
        <v>4395</v>
      </c>
      <c r="F89" s="228" t="s">
        <v>57</v>
      </c>
      <c r="G89" s="272">
        <v>63</v>
      </c>
      <c r="H89" s="225">
        <v>746</v>
      </c>
      <c r="I89" s="226">
        <v>46998</v>
      </c>
      <c r="J89" s="226">
        <f t="shared" si="4"/>
        <v>9399.6</v>
      </c>
      <c r="K89" s="226">
        <f t="shared" si="5"/>
        <v>56397.599999999999</v>
      </c>
      <c r="L89" s="227" t="s">
        <v>8</v>
      </c>
    </row>
    <row r="90" spans="1:16" ht="30" customHeight="1">
      <c r="A90" s="1">
        <v>72</v>
      </c>
      <c r="B90" s="228" t="s">
        <v>4373</v>
      </c>
      <c r="C90" s="228">
        <v>10050320</v>
      </c>
      <c r="D90" s="228" t="s">
        <v>86</v>
      </c>
      <c r="E90" s="229" t="s">
        <v>4396</v>
      </c>
      <c r="F90" s="228" t="s">
        <v>57</v>
      </c>
      <c r="G90" s="272">
        <v>6</v>
      </c>
      <c r="H90" s="225">
        <v>763</v>
      </c>
      <c r="I90" s="226">
        <v>4578</v>
      </c>
      <c r="J90" s="226">
        <f t="shared" si="4"/>
        <v>915.6</v>
      </c>
      <c r="K90" s="226">
        <f t="shared" si="5"/>
        <v>5493.6</v>
      </c>
      <c r="L90" s="227" t="s">
        <v>8</v>
      </c>
    </row>
    <row r="91" spans="1:16" ht="30" customHeight="1">
      <c r="A91" s="1">
        <v>73</v>
      </c>
      <c r="B91" s="228" t="s">
        <v>4374</v>
      </c>
      <c r="C91" s="228">
        <v>10050342</v>
      </c>
      <c r="D91" s="228" t="s">
        <v>86</v>
      </c>
      <c r="E91" s="229" t="s">
        <v>4397</v>
      </c>
      <c r="F91" s="228" t="s">
        <v>57</v>
      </c>
      <c r="G91" s="272">
        <v>30</v>
      </c>
      <c r="H91" s="225">
        <v>489</v>
      </c>
      <c r="I91" s="226">
        <v>14670</v>
      </c>
      <c r="J91" s="226">
        <f t="shared" si="4"/>
        <v>2934</v>
      </c>
      <c r="K91" s="226">
        <f t="shared" si="5"/>
        <v>17604</v>
      </c>
      <c r="L91" s="227" t="s">
        <v>8</v>
      </c>
    </row>
    <row r="92" spans="1:16" ht="30" customHeight="1">
      <c r="A92" s="1">
        <v>74</v>
      </c>
      <c r="B92" s="228" t="s">
        <v>4375</v>
      </c>
      <c r="C92" s="228">
        <v>10050347</v>
      </c>
      <c r="D92" s="228" t="s">
        <v>86</v>
      </c>
      <c r="E92" s="229" t="s">
        <v>4398</v>
      </c>
      <c r="F92" s="228" t="s">
        <v>57</v>
      </c>
      <c r="G92" s="272">
        <v>4</v>
      </c>
      <c r="H92" s="225">
        <v>11500</v>
      </c>
      <c r="I92" s="226">
        <v>46000</v>
      </c>
      <c r="J92" s="226">
        <f t="shared" si="4"/>
        <v>9200</v>
      </c>
      <c r="K92" s="226">
        <f t="shared" si="5"/>
        <v>55200</v>
      </c>
      <c r="L92" s="227" t="s">
        <v>8</v>
      </c>
      <c r="M92" s="77"/>
      <c r="N92" s="77"/>
      <c r="O92" s="77"/>
      <c r="P92" s="77"/>
    </row>
    <row r="93" spans="1:16" ht="30" customHeight="1">
      <c r="A93" s="1">
        <v>75</v>
      </c>
      <c r="B93" s="221" t="s">
        <v>4376</v>
      </c>
      <c r="C93" s="221">
        <v>10050392</v>
      </c>
      <c r="D93" s="222" t="s">
        <v>86</v>
      </c>
      <c r="E93" s="223" t="s">
        <v>4399</v>
      </c>
      <c r="F93" s="221" t="s">
        <v>57</v>
      </c>
      <c r="G93" s="271">
        <v>19</v>
      </c>
      <c r="H93" s="225">
        <v>1899</v>
      </c>
      <c r="I93" s="226">
        <v>36081</v>
      </c>
      <c r="J93" s="226">
        <f t="shared" si="4"/>
        <v>7216.2</v>
      </c>
      <c r="K93" s="226">
        <f t="shared" si="5"/>
        <v>43297.2</v>
      </c>
      <c r="L93" s="227" t="s">
        <v>8</v>
      </c>
      <c r="M93" s="77"/>
      <c r="N93" s="77"/>
      <c r="O93" s="77"/>
      <c r="P93" s="77"/>
    </row>
    <row r="94" spans="1:16" ht="30" customHeight="1">
      <c r="A94" s="1">
        <v>76</v>
      </c>
      <c r="B94" s="228" t="s">
        <v>4377</v>
      </c>
      <c r="C94" s="228">
        <v>10050403</v>
      </c>
      <c r="D94" s="228" t="s">
        <v>86</v>
      </c>
      <c r="E94" s="229" t="s">
        <v>4400</v>
      </c>
      <c r="F94" s="228" t="s">
        <v>57</v>
      </c>
      <c r="G94" s="272">
        <v>7</v>
      </c>
      <c r="H94" s="225">
        <v>67474</v>
      </c>
      <c r="I94" s="226">
        <v>472318</v>
      </c>
      <c r="J94" s="226">
        <f t="shared" si="4"/>
        <v>94463.6</v>
      </c>
      <c r="K94" s="226">
        <f t="shared" si="5"/>
        <v>566781.6</v>
      </c>
      <c r="L94" s="227" t="s">
        <v>8</v>
      </c>
    </row>
    <row r="95" spans="1:16" ht="30" customHeight="1">
      <c r="A95" s="1">
        <v>77</v>
      </c>
      <c r="B95" s="228" t="s">
        <v>4378</v>
      </c>
      <c r="C95" s="228">
        <v>10050408</v>
      </c>
      <c r="D95" s="228" t="s">
        <v>86</v>
      </c>
      <c r="E95" s="229" t="s">
        <v>4401</v>
      </c>
      <c r="F95" s="228" t="s">
        <v>57</v>
      </c>
      <c r="G95" s="272">
        <v>5</v>
      </c>
      <c r="H95" s="225">
        <v>3049</v>
      </c>
      <c r="I95" s="226">
        <v>15245</v>
      </c>
      <c r="J95" s="226">
        <f t="shared" si="4"/>
        <v>3049</v>
      </c>
      <c r="K95" s="226">
        <f t="shared" si="5"/>
        <v>18294</v>
      </c>
      <c r="L95" s="227" t="s">
        <v>8</v>
      </c>
      <c r="M95" s="77"/>
      <c r="N95" s="77"/>
      <c r="O95" s="77"/>
      <c r="P95" s="77"/>
    </row>
    <row r="96" spans="1:16" ht="30" customHeight="1">
      <c r="A96" s="1">
        <v>78</v>
      </c>
      <c r="B96" s="228" t="s">
        <v>4379</v>
      </c>
      <c r="C96" s="228">
        <v>10050413</v>
      </c>
      <c r="D96" s="228" t="s">
        <v>86</v>
      </c>
      <c r="E96" s="229" t="s">
        <v>4402</v>
      </c>
      <c r="F96" s="228" t="s">
        <v>57</v>
      </c>
      <c r="G96" s="272">
        <v>6</v>
      </c>
      <c r="H96" s="225">
        <v>2405</v>
      </c>
      <c r="I96" s="226">
        <v>14430</v>
      </c>
      <c r="J96" s="226">
        <f t="shared" si="4"/>
        <v>2886</v>
      </c>
      <c r="K96" s="226">
        <f t="shared" si="5"/>
        <v>17316</v>
      </c>
      <c r="L96" s="227" t="s">
        <v>8</v>
      </c>
    </row>
    <row r="97" spans="1:16" ht="30" customHeight="1">
      <c r="A97" s="1">
        <v>79</v>
      </c>
      <c r="B97" s="228" t="s">
        <v>4380</v>
      </c>
      <c r="C97" s="228">
        <v>10050443</v>
      </c>
      <c r="D97" s="228" t="s">
        <v>86</v>
      </c>
      <c r="E97" s="229" t="s">
        <v>4403</v>
      </c>
      <c r="F97" s="228" t="s">
        <v>57</v>
      </c>
      <c r="G97" s="272">
        <v>4</v>
      </c>
      <c r="H97" s="225">
        <v>7795</v>
      </c>
      <c r="I97" s="226">
        <v>31180</v>
      </c>
      <c r="J97" s="226">
        <f t="shared" si="4"/>
        <v>6236</v>
      </c>
      <c r="K97" s="226">
        <f t="shared" si="5"/>
        <v>37416</v>
      </c>
      <c r="L97" s="227" t="s">
        <v>8</v>
      </c>
      <c r="M97" s="77"/>
      <c r="N97" s="77"/>
      <c r="O97" s="77"/>
      <c r="P97" s="77"/>
    </row>
    <row r="98" spans="1:16" ht="30" customHeight="1">
      <c r="A98" s="1">
        <v>80</v>
      </c>
      <c r="B98" s="228" t="s">
        <v>4381</v>
      </c>
      <c r="C98" s="228">
        <v>10050448</v>
      </c>
      <c r="D98" s="228" t="s">
        <v>86</v>
      </c>
      <c r="E98" s="229" t="s">
        <v>4404</v>
      </c>
      <c r="F98" s="228" t="s">
        <v>57</v>
      </c>
      <c r="G98" s="272">
        <v>9</v>
      </c>
      <c r="H98" s="225">
        <v>2927</v>
      </c>
      <c r="I98" s="226">
        <v>26343</v>
      </c>
      <c r="J98" s="226">
        <f t="shared" si="4"/>
        <v>5268.6</v>
      </c>
      <c r="K98" s="226">
        <f t="shared" si="5"/>
        <v>31611.599999999999</v>
      </c>
      <c r="L98" s="227" t="s">
        <v>8</v>
      </c>
    </row>
    <row r="99" spans="1:16" ht="30" customHeight="1">
      <c r="A99" s="1">
        <v>81</v>
      </c>
      <c r="B99" s="228" t="s">
        <v>4382</v>
      </c>
      <c r="C99" s="228">
        <v>10050453</v>
      </c>
      <c r="D99" s="228" t="s">
        <v>86</v>
      </c>
      <c r="E99" s="229" t="s">
        <v>4405</v>
      </c>
      <c r="F99" s="228" t="s">
        <v>57</v>
      </c>
      <c r="G99" s="272">
        <v>210</v>
      </c>
      <c r="H99" s="225">
        <v>387</v>
      </c>
      <c r="I99" s="226">
        <v>81270</v>
      </c>
      <c r="J99" s="226">
        <f t="shared" si="4"/>
        <v>16254</v>
      </c>
      <c r="K99" s="226">
        <f t="shared" si="5"/>
        <v>97524</v>
      </c>
      <c r="L99" s="227" t="s">
        <v>8</v>
      </c>
      <c r="M99" s="77"/>
      <c r="N99" s="77"/>
      <c r="O99" s="77"/>
      <c r="P99" s="77"/>
    </row>
    <row r="100" spans="1:16" ht="30" customHeight="1">
      <c r="A100" s="1">
        <v>82</v>
      </c>
      <c r="B100" s="228" t="s">
        <v>4406</v>
      </c>
      <c r="C100" s="228">
        <v>10050594</v>
      </c>
      <c r="D100" s="228" t="s">
        <v>86</v>
      </c>
      <c r="E100" s="229" t="s">
        <v>4408</v>
      </c>
      <c r="F100" s="228" t="s">
        <v>57</v>
      </c>
      <c r="G100" s="272">
        <v>4</v>
      </c>
      <c r="H100" s="225">
        <v>6008</v>
      </c>
      <c r="I100" s="226">
        <v>24032</v>
      </c>
      <c r="J100" s="226">
        <f t="shared" si="4"/>
        <v>4806.3999999999996</v>
      </c>
      <c r="K100" s="226">
        <f t="shared" si="5"/>
        <v>28838.400000000001</v>
      </c>
      <c r="L100" s="227" t="s">
        <v>8</v>
      </c>
    </row>
    <row r="101" spans="1:16" ht="30" customHeight="1">
      <c r="A101" s="1">
        <v>83</v>
      </c>
      <c r="B101" s="228" t="s">
        <v>4407</v>
      </c>
      <c r="C101" s="228">
        <v>10050599</v>
      </c>
      <c r="D101" s="228" t="s">
        <v>86</v>
      </c>
      <c r="E101" s="229" t="s">
        <v>4409</v>
      </c>
      <c r="F101" s="228" t="s">
        <v>57</v>
      </c>
      <c r="G101" s="272">
        <v>105</v>
      </c>
      <c r="H101" s="225">
        <v>111</v>
      </c>
      <c r="I101" s="226">
        <v>11655</v>
      </c>
      <c r="J101" s="226">
        <f t="shared" si="4"/>
        <v>2331</v>
      </c>
      <c r="K101" s="226">
        <f t="shared" si="5"/>
        <v>13986</v>
      </c>
      <c r="L101" s="227" t="s">
        <v>8</v>
      </c>
    </row>
    <row r="102" spans="1:16" ht="30" customHeight="1">
      <c r="A102" s="1">
        <v>84</v>
      </c>
      <c r="B102" s="228" t="s">
        <v>4410</v>
      </c>
      <c r="C102" s="228">
        <v>10050627</v>
      </c>
      <c r="D102" s="228" t="s">
        <v>86</v>
      </c>
      <c r="E102" s="229" t="s">
        <v>4431</v>
      </c>
      <c r="F102" s="228" t="s">
        <v>57</v>
      </c>
      <c r="G102" s="272">
        <v>12</v>
      </c>
      <c r="H102" s="225">
        <v>946</v>
      </c>
      <c r="I102" s="226">
        <v>11352</v>
      </c>
      <c r="J102" s="226">
        <f t="shared" si="4"/>
        <v>2270.4</v>
      </c>
      <c r="K102" s="226">
        <f t="shared" si="5"/>
        <v>13622.4</v>
      </c>
      <c r="L102" s="227" t="s">
        <v>8</v>
      </c>
      <c r="M102" s="77"/>
      <c r="N102" s="77"/>
      <c r="O102" s="77"/>
      <c r="P102" s="77"/>
    </row>
    <row r="103" spans="1:16" ht="30" customHeight="1">
      <c r="A103" s="1">
        <v>85</v>
      </c>
      <c r="B103" s="228" t="s">
        <v>4411</v>
      </c>
      <c r="C103" s="228">
        <v>10050635</v>
      </c>
      <c r="D103" s="228" t="s">
        <v>86</v>
      </c>
      <c r="E103" s="229" t="s">
        <v>4432</v>
      </c>
      <c r="F103" s="228" t="s">
        <v>57</v>
      </c>
      <c r="G103" s="272">
        <v>4</v>
      </c>
      <c r="H103" s="225">
        <v>256</v>
      </c>
      <c r="I103" s="226">
        <v>1024</v>
      </c>
      <c r="J103" s="226">
        <f t="shared" si="4"/>
        <v>204.8</v>
      </c>
      <c r="K103" s="226">
        <f t="shared" si="5"/>
        <v>1228.8</v>
      </c>
      <c r="L103" s="227" t="s">
        <v>8</v>
      </c>
      <c r="M103" s="77"/>
      <c r="N103" s="77"/>
      <c r="O103" s="77"/>
      <c r="P103" s="77"/>
    </row>
    <row r="104" spans="1:16" ht="30" customHeight="1">
      <c r="A104" s="1">
        <v>86</v>
      </c>
      <c r="B104" s="228" t="s">
        <v>4412</v>
      </c>
      <c r="C104" s="228">
        <v>10050643</v>
      </c>
      <c r="D104" s="228" t="s">
        <v>86</v>
      </c>
      <c r="E104" s="229" t="s">
        <v>4433</v>
      </c>
      <c r="F104" s="228" t="s">
        <v>57</v>
      </c>
      <c r="G104" s="272">
        <v>6</v>
      </c>
      <c r="H104" s="225">
        <v>1189</v>
      </c>
      <c r="I104" s="226">
        <v>7134</v>
      </c>
      <c r="J104" s="226">
        <f t="shared" si="4"/>
        <v>1426.8</v>
      </c>
      <c r="K104" s="226">
        <f t="shared" si="5"/>
        <v>8560.7999999999993</v>
      </c>
      <c r="L104" s="227" t="s">
        <v>8</v>
      </c>
    </row>
    <row r="105" spans="1:16" ht="30" customHeight="1">
      <c r="A105" s="1">
        <v>87</v>
      </c>
      <c r="B105" s="228" t="s">
        <v>4413</v>
      </c>
      <c r="C105" s="228">
        <v>10050676</v>
      </c>
      <c r="D105" s="228" t="s">
        <v>86</v>
      </c>
      <c r="E105" s="229" t="s">
        <v>4434</v>
      </c>
      <c r="F105" s="228" t="s">
        <v>57</v>
      </c>
      <c r="G105" s="272">
        <v>100</v>
      </c>
      <c r="H105" s="225">
        <v>1000</v>
      </c>
      <c r="I105" s="226">
        <v>100000</v>
      </c>
      <c r="J105" s="226">
        <f t="shared" si="4"/>
        <v>20000</v>
      </c>
      <c r="K105" s="226">
        <f t="shared" si="5"/>
        <v>120000</v>
      </c>
      <c r="L105" s="227" t="s">
        <v>8</v>
      </c>
    </row>
    <row r="106" spans="1:16" ht="30" customHeight="1">
      <c r="A106" s="1">
        <v>88</v>
      </c>
      <c r="B106" s="228" t="s">
        <v>4414</v>
      </c>
      <c r="C106" s="228">
        <v>10050689</v>
      </c>
      <c r="D106" s="228" t="s">
        <v>86</v>
      </c>
      <c r="E106" s="229" t="s">
        <v>4435</v>
      </c>
      <c r="F106" s="228" t="s">
        <v>57</v>
      </c>
      <c r="G106" s="272">
        <v>7</v>
      </c>
      <c r="H106" s="225">
        <v>11425</v>
      </c>
      <c r="I106" s="226">
        <v>79975</v>
      </c>
      <c r="J106" s="226">
        <f t="shared" si="4"/>
        <v>15995</v>
      </c>
      <c r="K106" s="226">
        <f t="shared" si="5"/>
        <v>95970</v>
      </c>
      <c r="L106" s="227" t="s">
        <v>8</v>
      </c>
    </row>
    <row r="107" spans="1:16" ht="30" customHeight="1">
      <c r="A107" s="1">
        <v>89</v>
      </c>
      <c r="B107" s="228" t="s">
        <v>4415</v>
      </c>
      <c r="C107" s="228">
        <v>10050692</v>
      </c>
      <c r="D107" s="228" t="s">
        <v>86</v>
      </c>
      <c r="E107" s="229" t="s">
        <v>4436</v>
      </c>
      <c r="F107" s="228" t="s">
        <v>57</v>
      </c>
      <c r="G107" s="272">
        <v>10</v>
      </c>
      <c r="H107" s="225">
        <v>366</v>
      </c>
      <c r="I107" s="226">
        <v>3660</v>
      </c>
      <c r="J107" s="226">
        <f t="shared" si="4"/>
        <v>732</v>
      </c>
      <c r="K107" s="226">
        <f t="shared" si="5"/>
        <v>4392</v>
      </c>
      <c r="L107" s="227" t="s">
        <v>8</v>
      </c>
      <c r="M107" s="77"/>
      <c r="N107" s="77"/>
      <c r="O107" s="77"/>
      <c r="P107" s="77"/>
    </row>
    <row r="108" spans="1:16" ht="30" customHeight="1">
      <c r="A108" s="1">
        <v>90</v>
      </c>
      <c r="B108" s="221" t="s">
        <v>4416</v>
      </c>
      <c r="C108" s="221">
        <v>10050710</v>
      </c>
      <c r="D108" s="222" t="s">
        <v>86</v>
      </c>
      <c r="E108" s="223" t="s">
        <v>4437</v>
      </c>
      <c r="F108" s="221" t="s">
        <v>57</v>
      </c>
      <c r="G108" s="271">
        <v>14</v>
      </c>
      <c r="H108" s="225">
        <v>1535</v>
      </c>
      <c r="I108" s="226">
        <v>21490</v>
      </c>
      <c r="J108" s="226">
        <f t="shared" si="4"/>
        <v>4298</v>
      </c>
      <c r="K108" s="226">
        <f t="shared" si="5"/>
        <v>25788</v>
      </c>
      <c r="L108" s="227" t="s">
        <v>8</v>
      </c>
      <c r="M108" s="77"/>
      <c r="N108" s="77"/>
      <c r="O108" s="77"/>
      <c r="P108" s="77"/>
    </row>
    <row r="109" spans="1:16" ht="30" customHeight="1">
      <c r="A109" s="1">
        <v>91</v>
      </c>
      <c r="B109" s="228" t="s">
        <v>4417</v>
      </c>
      <c r="C109" s="228">
        <v>10050716</v>
      </c>
      <c r="D109" s="228" t="s">
        <v>86</v>
      </c>
      <c r="E109" s="229" t="s">
        <v>4438</v>
      </c>
      <c r="F109" s="228" t="s">
        <v>57</v>
      </c>
      <c r="G109" s="272">
        <v>3</v>
      </c>
      <c r="H109" s="225">
        <v>376</v>
      </c>
      <c r="I109" s="226">
        <v>1128</v>
      </c>
      <c r="J109" s="226">
        <f t="shared" si="4"/>
        <v>225.6</v>
      </c>
      <c r="K109" s="226">
        <f t="shared" si="5"/>
        <v>1353.6</v>
      </c>
      <c r="L109" s="227" t="s">
        <v>8</v>
      </c>
    </row>
    <row r="110" spans="1:16" ht="30" customHeight="1">
      <c r="A110" s="1">
        <v>92</v>
      </c>
      <c r="B110" s="228" t="s">
        <v>4418</v>
      </c>
      <c r="C110" s="228">
        <v>10050722</v>
      </c>
      <c r="D110" s="228" t="s">
        <v>86</v>
      </c>
      <c r="E110" s="229" t="s">
        <v>4439</v>
      </c>
      <c r="F110" s="228" t="s">
        <v>57</v>
      </c>
      <c r="G110" s="272">
        <v>18</v>
      </c>
      <c r="H110" s="225">
        <v>497</v>
      </c>
      <c r="I110" s="226">
        <v>8946</v>
      </c>
      <c r="J110" s="226">
        <f t="shared" si="4"/>
        <v>1789.2</v>
      </c>
      <c r="K110" s="226">
        <f t="shared" si="5"/>
        <v>10735.2</v>
      </c>
      <c r="L110" s="227" t="s">
        <v>8</v>
      </c>
      <c r="M110" s="77"/>
      <c r="N110" s="77"/>
      <c r="O110" s="77"/>
      <c r="P110" s="77"/>
    </row>
    <row r="111" spans="1:16" ht="30" customHeight="1">
      <c r="A111" s="1">
        <v>93</v>
      </c>
      <c r="B111" s="228" t="s">
        <v>4419</v>
      </c>
      <c r="C111" s="228">
        <v>10050728</v>
      </c>
      <c r="D111" s="228" t="s">
        <v>86</v>
      </c>
      <c r="E111" s="229" t="s">
        <v>4440</v>
      </c>
      <c r="F111" s="228" t="s">
        <v>57</v>
      </c>
      <c r="G111" s="272">
        <v>14</v>
      </c>
      <c r="H111" s="225">
        <v>92</v>
      </c>
      <c r="I111" s="226">
        <v>1288</v>
      </c>
      <c r="J111" s="226">
        <f t="shared" si="4"/>
        <v>257.60000000000002</v>
      </c>
      <c r="K111" s="226">
        <f t="shared" si="5"/>
        <v>1545.6</v>
      </c>
      <c r="L111" s="227" t="s">
        <v>8</v>
      </c>
    </row>
    <row r="112" spans="1:16" ht="30" customHeight="1">
      <c r="A112" s="1">
        <v>94</v>
      </c>
      <c r="B112" s="228" t="s">
        <v>4420</v>
      </c>
      <c r="C112" s="228">
        <v>10050737</v>
      </c>
      <c r="D112" s="228" t="s">
        <v>86</v>
      </c>
      <c r="E112" s="229" t="s">
        <v>4441</v>
      </c>
      <c r="F112" s="228" t="s">
        <v>57</v>
      </c>
      <c r="G112" s="272">
        <v>3</v>
      </c>
      <c r="H112" s="225">
        <v>8573</v>
      </c>
      <c r="I112" s="226">
        <v>25719</v>
      </c>
      <c r="J112" s="226">
        <f t="shared" si="4"/>
        <v>5143.8</v>
      </c>
      <c r="K112" s="226">
        <f t="shared" si="5"/>
        <v>30862.799999999999</v>
      </c>
      <c r="L112" s="227" t="s">
        <v>8</v>
      </c>
      <c r="M112" s="77"/>
      <c r="N112" s="77"/>
      <c r="O112" s="77"/>
      <c r="P112" s="77"/>
    </row>
    <row r="113" spans="1:16" ht="30" customHeight="1">
      <c r="A113" s="1">
        <v>95</v>
      </c>
      <c r="B113" s="228" t="s">
        <v>4421</v>
      </c>
      <c r="C113" s="228">
        <v>10050749</v>
      </c>
      <c r="D113" s="228" t="s">
        <v>86</v>
      </c>
      <c r="E113" s="229" t="s">
        <v>4442</v>
      </c>
      <c r="F113" s="228" t="s">
        <v>57</v>
      </c>
      <c r="G113" s="272">
        <v>4</v>
      </c>
      <c r="H113" s="225">
        <v>25929</v>
      </c>
      <c r="I113" s="226">
        <v>103716</v>
      </c>
      <c r="J113" s="226">
        <f t="shared" si="4"/>
        <v>20743.2</v>
      </c>
      <c r="K113" s="226">
        <f t="shared" si="5"/>
        <v>124459.2</v>
      </c>
      <c r="L113" s="227" t="s">
        <v>8</v>
      </c>
    </row>
    <row r="114" spans="1:16" ht="30" customHeight="1">
      <c r="A114" s="1">
        <v>96</v>
      </c>
      <c r="B114" s="228" t="s">
        <v>4422</v>
      </c>
      <c r="C114" s="228">
        <v>10050762</v>
      </c>
      <c r="D114" s="228" t="s">
        <v>86</v>
      </c>
      <c r="E114" s="229" t="s">
        <v>4443</v>
      </c>
      <c r="F114" s="228" t="s">
        <v>57</v>
      </c>
      <c r="G114" s="272">
        <v>1</v>
      </c>
      <c r="H114" s="225">
        <v>14531</v>
      </c>
      <c r="I114" s="226">
        <v>14531</v>
      </c>
      <c r="J114" s="226">
        <f t="shared" si="4"/>
        <v>2906.2</v>
      </c>
      <c r="K114" s="226">
        <f t="shared" si="5"/>
        <v>17437.2</v>
      </c>
      <c r="L114" s="227" t="s">
        <v>8</v>
      </c>
      <c r="M114" s="77"/>
      <c r="N114" s="77"/>
      <c r="O114" s="77"/>
      <c r="P114" s="77"/>
    </row>
    <row r="115" spans="1:16" ht="30" customHeight="1">
      <c r="A115" s="1">
        <v>97</v>
      </c>
      <c r="B115" s="228" t="s">
        <v>4423</v>
      </c>
      <c r="C115" s="228">
        <v>10050800</v>
      </c>
      <c r="D115" s="228" t="s">
        <v>86</v>
      </c>
      <c r="E115" s="229" t="s">
        <v>4444</v>
      </c>
      <c r="F115" s="228" t="s">
        <v>57</v>
      </c>
      <c r="G115" s="272">
        <v>3</v>
      </c>
      <c r="H115" s="225">
        <v>164</v>
      </c>
      <c r="I115" s="226">
        <v>492</v>
      </c>
      <c r="J115" s="226">
        <f t="shared" si="4"/>
        <v>98.4</v>
      </c>
      <c r="K115" s="226">
        <f t="shared" si="5"/>
        <v>590.4</v>
      </c>
      <c r="L115" s="227" t="s">
        <v>8</v>
      </c>
    </row>
    <row r="116" spans="1:16" ht="30" customHeight="1">
      <c r="A116" s="1">
        <v>98</v>
      </c>
      <c r="B116" s="221" t="s">
        <v>4424</v>
      </c>
      <c r="C116" s="221">
        <v>10050818</v>
      </c>
      <c r="D116" s="222" t="s">
        <v>86</v>
      </c>
      <c r="E116" s="223" t="s">
        <v>4445</v>
      </c>
      <c r="F116" s="221" t="s">
        <v>57</v>
      </c>
      <c r="G116" s="271">
        <v>81</v>
      </c>
      <c r="H116" s="225">
        <v>13154</v>
      </c>
      <c r="I116" s="226">
        <v>1065474</v>
      </c>
      <c r="J116" s="226">
        <f t="shared" ref="J116:J131" si="6">ROUND(I116*0.2,2)</f>
        <v>213094.8</v>
      </c>
      <c r="K116" s="226">
        <f t="shared" ref="K116:K131" si="7">ROUND(I116*1.2,2)</f>
        <v>1278568.8</v>
      </c>
      <c r="L116" s="227" t="s">
        <v>8</v>
      </c>
      <c r="M116" s="77"/>
      <c r="N116" s="77"/>
      <c r="O116" s="77"/>
      <c r="P116" s="77"/>
    </row>
    <row r="117" spans="1:16" ht="30" customHeight="1">
      <c r="A117" s="1">
        <v>99</v>
      </c>
      <c r="B117" s="228" t="s">
        <v>4425</v>
      </c>
      <c r="C117" s="228">
        <v>10050823</v>
      </c>
      <c r="D117" s="228" t="s">
        <v>86</v>
      </c>
      <c r="E117" s="229" t="s">
        <v>4446</v>
      </c>
      <c r="F117" s="228" t="s">
        <v>57</v>
      </c>
      <c r="G117" s="272">
        <v>66</v>
      </c>
      <c r="H117" s="225">
        <v>765</v>
      </c>
      <c r="I117" s="226">
        <v>50490</v>
      </c>
      <c r="J117" s="226">
        <f t="shared" si="6"/>
        <v>10098</v>
      </c>
      <c r="K117" s="226">
        <f t="shared" si="7"/>
        <v>60588</v>
      </c>
      <c r="L117" s="227" t="s">
        <v>8</v>
      </c>
    </row>
    <row r="118" spans="1:16" ht="30" customHeight="1">
      <c r="A118" s="1">
        <v>100</v>
      </c>
      <c r="B118" s="228" t="s">
        <v>4426</v>
      </c>
      <c r="C118" s="228">
        <v>10050827</v>
      </c>
      <c r="D118" s="228" t="s">
        <v>86</v>
      </c>
      <c r="E118" s="229" t="s">
        <v>4447</v>
      </c>
      <c r="F118" s="228" t="s">
        <v>57</v>
      </c>
      <c r="G118" s="272">
        <v>74</v>
      </c>
      <c r="H118" s="225">
        <v>230</v>
      </c>
      <c r="I118" s="226">
        <v>17020</v>
      </c>
      <c r="J118" s="226">
        <f t="shared" si="6"/>
        <v>3404</v>
      </c>
      <c r="K118" s="226">
        <f t="shared" si="7"/>
        <v>20424</v>
      </c>
      <c r="L118" s="227" t="s">
        <v>8</v>
      </c>
      <c r="M118" s="77"/>
      <c r="N118" s="77"/>
      <c r="O118" s="77"/>
      <c r="P118" s="77"/>
    </row>
    <row r="119" spans="1:16" ht="30" customHeight="1">
      <c r="A119" s="1">
        <v>101</v>
      </c>
      <c r="B119" s="228" t="s">
        <v>4427</v>
      </c>
      <c r="C119" s="228">
        <v>10050851</v>
      </c>
      <c r="D119" s="228" t="s">
        <v>86</v>
      </c>
      <c r="E119" s="229" t="s">
        <v>4448</v>
      </c>
      <c r="F119" s="228" t="s">
        <v>57</v>
      </c>
      <c r="G119" s="272">
        <v>1</v>
      </c>
      <c r="H119" s="225">
        <v>1009</v>
      </c>
      <c r="I119" s="226">
        <v>1009</v>
      </c>
      <c r="J119" s="226">
        <f t="shared" si="6"/>
        <v>201.8</v>
      </c>
      <c r="K119" s="226">
        <f t="shared" si="7"/>
        <v>1210.8</v>
      </c>
      <c r="L119" s="227" t="s">
        <v>8</v>
      </c>
    </row>
    <row r="120" spans="1:16" ht="30" customHeight="1">
      <c r="A120" s="1">
        <v>102</v>
      </c>
      <c r="B120" s="228" t="s">
        <v>4428</v>
      </c>
      <c r="C120" s="228">
        <v>10050855</v>
      </c>
      <c r="D120" s="228" t="s">
        <v>86</v>
      </c>
      <c r="E120" s="229" t="s">
        <v>4449</v>
      </c>
      <c r="F120" s="228" t="s">
        <v>57</v>
      </c>
      <c r="G120" s="272">
        <v>1</v>
      </c>
      <c r="H120" s="225">
        <v>4691</v>
      </c>
      <c r="I120" s="226">
        <v>4691</v>
      </c>
      <c r="J120" s="226">
        <f t="shared" si="6"/>
        <v>938.2</v>
      </c>
      <c r="K120" s="226">
        <f t="shared" si="7"/>
        <v>5629.2</v>
      </c>
      <c r="L120" s="227" t="s">
        <v>8</v>
      </c>
      <c r="M120" s="77"/>
      <c r="N120" s="77"/>
      <c r="O120" s="77"/>
      <c r="P120" s="77"/>
    </row>
    <row r="121" spans="1:16" ht="30" customHeight="1">
      <c r="A121" s="1">
        <v>103</v>
      </c>
      <c r="B121" s="228" t="s">
        <v>4429</v>
      </c>
      <c r="C121" s="228">
        <v>10050863</v>
      </c>
      <c r="D121" s="228" t="s">
        <v>86</v>
      </c>
      <c r="E121" s="229" t="s">
        <v>4450</v>
      </c>
      <c r="F121" s="228" t="s">
        <v>57</v>
      </c>
      <c r="G121" s="272">
        <v>3</v>
      </c>
      <c r="H121" s="225">
        <v>3071</v>
      </c>
      <c r="I121" s="226">
        <v>9213</v>
      </c>
      <c r="J121" s="226">
        <f t="shared" si="6"/>
        <v>1842.6</v>
      </c>
      <c r="K121" s="226">
        <f t="shared" si="7"/>
        <v>11055.6</v>
      </c>
      <c r="L121" s="227" t="s">
        <v>8</v>
      </c>
    </row>
    <row r="122" spans="1:16" ht="30" customHeight="1">
      <c r="A122" s="1">
        <v>104</v>
      </c>
      <c r="B122" s="228" t="s">
        <v>4430</v>
      </c>
      <c r="C122" s="228">
        <v>10050898</v>
      </c>
      <c r="D122" s="228" t="s">
        <v>86</v>
      </c>
      <c r="E122" s="229" t="s">
        <v>4451</v>
      </c>
      <c r="F122" s="228" t="s">
        <v>57</v>
      </c>
      <c r="G122" s="272">
        <v>45</v>
      </c>
      <c r="H122" s="225">
        <v>91</v>
      </c>
      <c r="I122" s="226">
        <v>4095</v>
      </c>
      <c r="J122" s="226">
        <f t="shared" si="6"/>
        <v>819</v>
      </c>
      <c r="K122" s="226">
        <f t="shared" si="7"/>
        <v>4914</v>
      </c>
      <c r="L122" s="227" t="s">
        <v>8</v>
      </c>
      <c r="M122" s="77"/>
      <c r="N122" s="77"/>
      <c r="O122" s="77"/>
      <c r="P122" s="77"/>
    </row>
    <row r="123" spans="1:16" ht="30" customHeight="1">
      <c r="A123" s="1">
        <v>105</v>
      </c>
      <c r="B123" s="228" t="s">
        <v>4452</v>
      </c>
      <c r="C123" s="228">
        <v>10050932</v>
      </c>
      <c r="D123" s="228" t="s">
        <v>86</v>
      </c>
      <c r="E123" s="229" t="s">
        <v>4453</v>
      </c>
      <c r="F123" s="228" t="s">
        <v>57</v>
      </c>
      <c r="G123" s="272">
        <v>140</v>
      </c>
      <c r="H123" s="225">
        <v>3738</v>
      </c>
      <c r="I123" s="226">
        <v>523320</v>
      </c>
      <c r="J123" s="226">
        <f t="shared" si="6"/>
        <v>104664</v>
      </c>
      <c r="K123" s="226">
        <f t="shared" si="7"/>
        <v>627984</v>
      </c>
      <c r="L123" s="227" t="s">
        <v>8</v>
      </c>
    </row>
    <row r="124" spans="1:16" ht="30" customHeight="1">
      <c r="A124" s="1">
        <v>106</v>
      </c>
      <c r="B124" s="228" t="s">
        <v>4454</v>
      </c>
      <c r="C124" s="228">
        <v>10050987</v>
      </c>
      <c r="D124" s="228" t="s">
        <v>86</v>
      </c>
      <c r="E124" s="229" t="s">
        <v>4455</v>
      </c>
      <c r="F124" s="228" t="s">
        <v>57</v>
      </c>
      <c r="G124" s="272">
        <v>1</v>
      </c>
      <c r="H124" s="225">
        <v>465776</v>
      </c>
      <c r="I124" s="226">
        <v>465776</v>
      </c>
      <c r="J124" s="226">
        <f t="shared" si="6"/>
        <v>93155.199999999997</v>
      </c>
      <c r="K124" s="226">
        <f t="shared" si="7"/>
        <v>558931.19999999995</v>
      </c>
      <c r="L124" s="227" t="s">
        <v>8</v>
      </c>
    </row>
    <row r="125" spans="1:16" ht="30" customHeight="1">
      <c r="A125" s="1">
        <v>107</v>
      </c>
      <c r="B125" s="228" t="s">
        <v>4456</v>
      </c>
      <c r="C125" s="228">
        <v>10051101</v>
      </c>
      <c r="D125" s="228" t="s">
        <v>86</v>
      </c>
      <c r="E125" s="229" t="s">
        <v>4460</v>
      </c>
      <c r="F125" s="228" t="s">
        <v>57</v>
      </c>
      <c r="G125" s="272">
        <v>30</v>
      </c>
      <c r="H125" s="225">
        <v>60</v>
      </c>
      <c r="I125" s="226">
        <v>1800</v>
      </c>
      <c r="J125" s="226">
        <f t="shared" si="6"/>
        <v>360</v>
      </c>
      <c r="K125" s="226">
        <f t="shared" si="7"/>
        <v>2160</v>
      </c>
      <c r="L125" s="227" t="s">
        <v>8</v>
      </c>
      <c r="M125" s="77"/>
      <c r="N125" s="77"/>
      <c r="O125" s="77"/>
      <c r="P125" s="77"/>
    </row>
    <row r="126" spans="1:16" ht="30" customHeight="1">
      <c r="A126" s="1">
        <v>108</v>
      </c>
      <c r="B126" s="228" t="s">
        <v>4457</v>
      </c>
      <c r="C126" s="228">
        <v>10051119</v>
      </c>
      <c r="D126" s="228" t="s">
        <v>86</v>
      </c>
      <c r="E126" s="229" t="s">
        <v>4461</v>
      </c>
      <c r="F126" s="228" t="s">
        <v>57</v>
      </c>
      <c r="G126" s="272">
        <v>2</v>
      </c>
      <c r="H126" s="225">
        <v>321</v>
      </c>
      <c r="I126" s="226">
        <v>642</v>
      </c>
      <c r="J126" s="226">
        <f t="shared" si="6"/>
        <v>128.4</v>
      </c>
      <c r="K126" s="226">
        <f t="shared" si="7"/>
        <v>770.4</v>
      </c>
      <c r="L126" s="227" t="s">
        <v>8</v>
      </c>
      <c r="M126" s="77"/>
      <c r="N126" s="77"/>
      <c r="O126" s="77"/>
      <c r="P126" s="77"/>
    </row>
    <row r="127" spans="1:16" ht="30" customHeight="1">
      <c r="A127" s="1">
        <v>109</v>
      </c>
      <c r="B127" s="228" t="s">
        <v>4458</v>
      </c>
      <c r="C127" s="228">
        <v>10051119</v>
      </c>
      <c r="D127" s="228" t="s">
        <v>86</v>
      </c>
      <c r="E127" s="229" t="s">
        <v>4461</v>
      </c>
      <c r="F127" s="228" t="s">
        <v>57</v>
      </c>
      <c r="G127" s="272">
        <v>258</v>
      </c>
      <c r="H127" s="225">
        <v>321</v>
      </c>
      <c r="I127" s="226">
        <v>82818</v>
      </c>
      <c r="J127" s="226">
        <f t="shared" si="6"/>
        <v>16563.599999999999</v>
      </c>
      <c r="K127" s="226">
        <f t="shared" si="7"/>
        <v>99381.6</v>
      </c>
      <c r="L127" s="227" t="s">
        <v>8</v>
      </c>
    </row>
    <row r="128" spans="1:16" ht="30" customHeight="1">
      <c r="A128" s="1">
        <v>110</v>
      </c>
      <c r="B128" s="228" t="s">
        <v>4459</v>
      </c>
      <c r="C128" s="228">
        <v>10051125</v>
      </c>
      <c r="D128" s="228" t="s">
        <v>86</v>
      </c>
      <c r="E128" s="229" t="s">
        <v>4462</v>
      </c>
      <c r="F128" s="228" t="s">
        <v>57</v>
      </c>
      <c r="G128" s="272">
        <v>2</v>
      </c>
      <c r="H128" s="225">
        <v>2367</v>
      </c>
      <c r="I128" s="226">
        <v>4734</v>
      </c>
      <c r="J128" s="226">
        <f t="shared" si="6"/>
        <v>946.8</v>
      </c>
      <c r="K128" s="226">
        <f t="shared" si="7"/>
        <v>5680.8</v>
      </c>
      <c r="L128" s="227" t="s">
        <v>8</v>
      </c>
    </row>
    <row r="129" spans="1:16" ht="30" customHeight="1">
      <c r="A129" s="1">
        <v>111</v>
      </c>
      <c r="B129" s="228" t="s">
        <v>4463</v>
      </c>
      <c r="C129" s="228">
        <v>10051143</v>
      </c>
      <c r="D129" s="228" t="s">
        <v>86</v>
      </c>
      <c r="E129" s="229" t="s">
        <v>4485</v>
      </c>
      <c r="F129" s="228" t="s">
        <v>57</v>
      </c>
      <c r="G129" s="272">
        <v>199</v>
      </c>
      <c r="H129" s="225">
        <v>1628</v>
      </c>
      <c r="I129" s="226">
        <v>323972</v>
      </c>
      <c r="J129" s="226">
        <f t="shared" si="6"/>
        <v>64794.400000000001</v>
      </c>
      <c r="K129" s="226">
        <f t="shared" si="7"/>
        <v>388766.4</v>
      </c>
      <c r="L129" s="227" t="s">
        <v>8</v>
      </c>
    </row>
    <row r="130" spans="1:16" ht="30" customHeight="1">
      <c r="A130" s="1">
        <v>112</v>
      </c>
      <c r="B130" s="228" t="s">
        <v>4464</v>
      </c>
      <c r="C130" s="228">
        <v>10051143</v>
      </c>
      <c r="D130" s="228" t="s">
        <v>86</v>
      </c>
      <c r="E130" s="229" t="s">
        <v>4485</v>
      </c>
      <c r="F130" s="228" t="s">
        <v>57</v>
      </c>
      <c r="G130" s="272">
        <v>1</v>
      </c>
      <c r="H130" s="225">
        <v>1628</v>
      </c>
      <c r="I130" s="226">
        <v>1628</v>
      </c>
      <c r="J130" s="226">
        <f t="shared" si="6"/>
        <v>325.60000000000002</v>
      </c>
      <c r="K130" s="226">
        <f t="shared" si="7"/>
        <v>1953.6</v>
      </c>
      <c r="L130" s="227" t="s">
        <v>8</v>
      </c>
      <c r="M130" s="77"/>
      <c r="N130" s="77"/>
      <c r="O130" s="77"/>
      <c r="P130" s="77"/>
    </row>
    <row r="131" spans="1:16" ht="30" customHeight="1">
      <c r="A131" s="1">
        <v>113</v>
      </c>
      <c r="B131" s="221" t="s">
        <v>4465</v>
      </c>
      <c r="C131" s="221">
        <v>10051146</v>
      </c>
      <c r="D131" s="222" t="s">
        <v>86</v>
      </c>
      <c r="E131" s="223" t="s">
        <v>4486</v>
      </c>
      <c r="F131" s="221" t="s">
        <v>57</v>
      </c>
      <c r="G131" s="271">
        <v>36</v>
      </c>
      <c r="H131" s="225">
        <v>1286</v>
      </c>
      <c r="I131" s="226">
        <v>46296</v>
      </c>
      <c r="J131" s="226">
        <f t="shared" si="6"/>
        <v>9259.2000000000007</v>
      </c>
      <c r="K131" s="226">
        <f t="shared" si="7"/>
        <v>55555.199999999997</v>
      </c>
      <c r="L131" s="227" t="s">
        <v>8</v>
      </c>
      <c r="M131" s="77"/>
      <c r="N131" s="77"/>
      <c r="O131" s="77"/>
      <c r="P131" s="77"/>
    </row>
    <row r="132" spans="1:16" ht="30" customHeight="1">
      <c r="A132" s="1">
        <v>114</v>
      </c>
      <c r="B132" s="228" t="s">
        <v>4481</v>
      </c>
      <c r="C132" s="228">
        <v>10109159</v>
      </c>
      <c r="D132" s="228" t="s">
        <v>86</v>
      </c>
      <c r="E132" s="229" t="s">
        <v>4501</v>
      </c>
      <c r="F132" s="228" t="s">
        <v>57</v>
      </c>
      <c r="G132" s="272">
        <v>17</v>
      </c>
      <c r="H132" s="225">
        <v>2460</v>
      </c>
      <c r="I132" s="226">
        <v>41820</v>
      </c>
      <c r="J132" s="226">
        <f t="shared" ref="J132:J137" si="8">ROUND(I132*0.2,2)</f>
        <v>8364</v>
      </c>
      <c r="K132" s="226">
        <f t="shared" ref="K132:K137" si="9">ROUND(I132*1.2,2)</f>
        <v>50184</v>
      </c>
      <c r="L132" s="227" t="s">
        <v>8</v>
      </c>
    </row>
    <row r="133" spans="1:16" ht="30" customHeight="1">
      <c r="A133" s="1">
        <v>115</v>
      </c>
      <c r="B133" s="228" t="s">
        <v>4482</v>
      </c>
      <c r="C133" s="228">
        <v>10109183</v>
      </c>
      <c r="D133" s="228" t="s">
        <v>86</v>
      </c>
      <c r="E133" s="229" t="s">
        <v>4501</v>
      </c>
      <c r="F133" s="228" t="s">
        <v>57</v>
      </c>
      <c r="G133" s="272">
        <v>5</v>
      </c>
      <c r="H133" s="225">
        <v>1825</v>
      </c>
      <c r="I133" s="226">
        <v>9125</v>
      </c>
      <c r="J133" s="226">
        <f t="shared" si="8"/>
        <v>1825</v>
      </c>
      <c r="K133" s="226">
        <f t="shared" si="9"/>
        <v>10950</v>
      </c>
      <c r="L133" s="227" t="s">
        <v>8</v>
      </c>
    </row>
    <row r="134" spans="1:16" ht="30" customHeight="1">
      <c r="A134" s="1">
        <v>116</v>
      </c>
      <c r="B134" s="228" t="s">
        <v>4483</v>
      </c>
      <c r="C134" s="228">
        <v>10109186</v>
      </c>
      <c r="D134" s="228" t="s">
        <v>86</v>
      </c>
      <c r="E134" s="229" t="s">
        <v>4502</v>
      </c>
      <c r="F134" s="228" t="s">
        <v>57</v>
      </c>
      <c r="G134" s="272">
        <v>6</v>
      </c>
      <c r="H134" s="225">
        <v>1100</v>
      </c>
      <c r="I134" s="226">
        <v>6600</v>
      </c>
      <c r="J134" s="226">
        <f t="shared" si="8"/>
        <v>1320</v>
      </c>
      <c r="K134" s="226">
        <f t="shared" si="9"/>
        <v>7920</v>
      </c>
      <c r="L134" s="227" t="s">
        <v>8</v>
      </c>
    </row>
    <row r="135" spans="1:16" ht="30" customHeight="1">
      <c r="A135" s="1">
        <v>117</v>
      </c>
      <c r="B135" s="221" t="s">
        <v>4504</v>
      </c>
      <c r="C135" s="221">
        <v>10046473</v>
      </c>
      <c r="D135" s="222" t="s">
        <v>86</v>
      </c>
      <c r="E135" s="223" t="s">
        <v>4506</v>
      </c>
      <c r="F135" s="221" t="s">
        <v>57</v>
      </c>
      <c r="G135" s="271">
        <v>4</v>
      </c>
      <c r="H135" s="225">
        <v>135219</v>
      </c>
      <c r="I135" s="226">
        <v>540876</v>
      </c>
      <c r="J135" s="226">
        <f t="shared" si="8"/>
        <v>108175.2</v>
      </c>
      <c r="K135" s="226">
        <f t="shared" si="9"/>
        <v>649051.19999999995</v>
      </c>
      <c r="L135" s="227" t="s">
        <v>8</v>
      </c>
      <c r="M135" s="77"/>
      <c r="N135" s="77"/>
      <c r="O135" s="77"/>
      <c r="P135" s="77"/>
    </row>
    <row r="136" spans="1:16" ht="30" customHeight="1">
      <c r="A136" s="1">
        <v>118</v>
      </c>
      <c r="B136" s="228" t="s">
        <v>4505</v>
      </c>
      <c r="C136" s="228">
        <v>10046504</v>
      </c>
      <c r="D136" s="228" t="s">
        <v>86</v>
      </c>
      <c r="E136" s="229" t="s">
        <v>4507</v>
      </c>
      <c r="F136" s="228" t="s">
        <v>57</v>
      </c>
      <c r="G136" s="272">
        <v>2</v>
      </c>
      <c r="H136" s="225">
        <v>27946</v>
      </c>
      <c r="I136" s="226">
        <v>55892</v>
      </c>
      <c r="J136" s="226">
        <f t="shared" si="8"/>
        <v>11178.4</v>
      </c>
      <c r="K136" s="226">
        <f t="shared" si="9"/>
        <v>67070.399999999994</v>
      </c>
      <c r="L136" s="227" t="s">
        <v>8</v>
      </c>
    </row>
    <row r="137" spans="1:16" ht="30" customHeight="1">
      <c r="A137" s="1">
        <v>119</v>
      </c>
      <c r="B137" s="228" t="s">
        <v>4508</v>
      </c>
      <c r="C137" s="228">
        <v>10047791</v>
      </c>
      <c r="D137" s="228" t="s">
        <v>86</v>
      </c>
      <c r="E137" s="229" t="s">
        <v>124</v>
      </c>
      <c r="F137" s="228" t="s">
        <v>57</v>
      </c>
      <c r="G137" s="272">
        <v>28</v>
      </c>
      <c r="H137" s="225">
        <v>2254</v>
      </c>
      <c r="I137" s="226">
        <v>63112</v>
      </c>
      <c r="J137" s="226">
        <f t="shared" si="8"/>
        <v>12622.4</v>
      </c>
      <c r="K137" s="226">
        <f t="shared" si="9"/>
        <v>75734.399999999994</v>
      </c>
      <c r="L137" s="227" t="s">
        <v>8</v>
      </c>
      <c r="M137" s="77"/>
      <c r="N137" s="77"/>
      <c r="O137" s="77"/>
      <c r="P137" s="77"/>
    </row>
    <row r="138" spans="1:16" ht="30" customHeight="1">
      <c r="A138" s="1">
        <v>120</v>
      </c>
      <c r="B138" s="228" t="s">
        <v>4516</v>
      </c>
      <c r="C138" s="228">
        <v>10050140</v>
      </c>
      <c r="D138" s="228" t="s">
        <v>86</v>
      </c>
      <c r="E138" s="229" t="s">
        <v>4520</v>
      </c>
      <c r="F138" s="228" t="s">
        <v>57</v>
      </c>
      <c r="G138" s="272">
        <v>8</v>
      </c>
      <c r="H138" s="225">
        <v>49011</v>
      </c>
      <c r="I138" s="226">
        <v>392088</v>
      </c>
      <c r="J138" s="226">
        <f>ROUND(I138*0.2,2)</f>
        <v>78417.600000000006</v>
      </c>
      <c r="K138" s="226">
        <f>ROUND(I138*1.2,2)</f>
        <v>470505.6</v>
      </c>
      <c r="L138" s="227" t="s">
        <v>8</v>
      </c>
      <c r="M138" s="77"/>
      <c r="N138" s="77"/>
      <c r="O138" s="77"/>
      <c r="P138" s="77"/>
    </row>
    <row r="139" spans="1:16" ht="30" customHeight="1">
      <c r="A139" s="1">
        <v>121</v>
      </c>
      <c r="B139" s="228" t="s">
        <v>4517</v>
      </c>
      <c r="C139" s="228">
        <v>10050170</v>
      </c>
      <c r="D139" s="228" t="s">
        <v>86</v>
      </c>
      <c r="E139" s="229" t="s">
        <v>4386</v>
      </c>
      <c r="F139" s="228" t="s">
        <v>57</v>
      </c>
      <c r="G139" s="272">
        <v>31</v>
      </c>
      <c r="H139" s="225">
        <v>6857</v>
      </c>
      <c r="I139" s="226">
        <v>212567</v>
      </c>
      <c r="J139" s="226">
        <f>ROUND(I139*0.2,2)</f>
        <v>42513.4</v>
      </c>
      <c r="K139" s="226">
        <f>ROUND(I139*1.2,2)</f>
        <v>255080.4</v>
      </c>
      <c r="L139" s="227" t="s">
        <v>8</v>
      </c>
    </row>
    <row r="140" spans="1:16" ht="30" customHeight="1">
      <c r="A140" s="1">
        <v>122</v>
      </c>
      <c r="B140" s="228" t="s">
        <v>4518</v>
      </c>
      <c r="C140" s="228">
        <v>10050352</v>
      </c>
      <c r="D140" s="228" t="s">
        <v>86</v>
      </c>
      <c r="E140" s="229" t="s">
        <v>4521</v>
      </c>
      <c r="F140" s="228" t="s">
        <v>57</v>
      </c>
      <c r="G140" s="272">
        <v>4</v>
      </c>
      <c r="H140" s="225">
        <v>11159</v>
      </c>
      <c r="I140" s="226">
        <v>44636</v>
      </c>
      <c r="J140" s="226">
        <f>ROUND(I140*0.2,2)</f>
        <v>8927.2000000000007</v>
      </c>
      <c r="K140" s="226">
        <f>ROUND(I140*1.2,2)</f>
        <v>53563.199999999997</v>
      </c>
      <c r="L140" s="227" t="s">
        <v>8</v>
      </c>
      <c r="M140" s="77"/>
      <c r="N140" s="77"/>
      <c r="O140" s="77"/>
      <c r="P140" s="77"/>
    </row>
    <row r="141" spans="1:16" ht="30" customHeight="1">
      <c r="A141" s="1">
        <v>123</v>
      </c>
      <c r="B141" s="228" t="s">
        <v>4519</v>
      </c>
      <c r="C141" s="228">
        <v>10050418</v>
      </c>
      <c r="D141" s="228" t="s">
        <v>86</v>
      </c>
      <c r="E141" s="229" t="s">
        <v>4522</v>
      </c>
      <c r="F141" s="228" t="s">
        <v>57</v>
      </c>
      <c r="G141" s="272">
        <v>4</v>
      </c>
      <c r="H141" s="225">
        <v>2840</v>
      </c>
      <c r="I141" s="226">
        <v>11360</v>
      </c>
      <c r="J141" s="226">
        <f>ROUND(I141*0.2,2)</f>
        <v>2272</v>
      </c>
      <c r="K141" s="226">
        <f>ROUND(I141*1.2,2)</f>
        <v>13632</v>
      </c>
      <c r="L141" s="227" t="s">
        <v>8</v>
      </c>
    </row>
    <row r="142" spans="1:16" ht="15.75">
      <c r="A142" s="96"/>
      <c r="B142" s="96"/>
      <c r="C142" s="96"/>
      <c r="D142" s="96"/>
      <c r="E142" s="97"/>
      <c r="F142" s="96"/>
      <c r="G142" s="96"/>
      <c r="H142" s="96"/>
      <c r="I142" s="98">
        <f>SUM(I19:I141)</f>
        <v>15707305</v>
      </c>
      <c r="J142" s="98">
        <f>SUM(J19:J141)</f>
        <v>3141461</v>
      </c>
      <c r="K142" s="98">
        <f>SUM(K19:K141)</f>
        <v>18848765.999999993</v>
      </c>
      <c r="L142" s="96"/>
    </row>
    <row r="145" spans="1:12" ht="18.75">
      <c r="A145" s="67" t="s">
        <v>34</v>
      </c>
      <c r="B145" s="220"/>
      <c r="C145" s="220"/>
      <c r="D145" s="127"/>
      <c r="E145" s="128"/>
      <c r="F145" s="128"/>
      <c r="G145" s="128"/>
      <c r="H145" s="129"/>
      <c r="I145" s="128"/>
      <c r="J145" s="67" t="s">
        <v>35</v>
      </c>
      <c r="K145" s="23"/>
    </row>
    <row r="146" spans="1:12" ht="18.75">
      <c r="A146" s="67" t="s">
        <v>36</v>
      </c>
      <c r="B146" s="67"/>
      <c r="C146" s="67"/>
      <c r="D146" s="127"/>
      <c r="E146" s="128"/>
      <c r="F146" s="128"/>
      <c r="G146" s="128"/>
      <c r="H146" s="129"/>
      <c r="I146" s="128"/>
      <c r="J146" s="204" t="s">
        <v>181</v>
      </c>
      <c r="K146" s="204"/>
    </row>
    <row r="147" spans="1:12" ht="18.75">
      <c r="A147" s="67" t="s">
        <v>37</v>
      </c>
      <c r="B147" s="67"/>
      <c r="C147" s="67"/>
      <c r="D147" s="127"/>
      <c r="E147" s="128"/>
      <c r="F147" s="128"/>
      <c r="G147" s="128"/>
      <c r="H147" s="129"/>
      <c r="I147" s="128"/>
      <c r="J147" s="204" t="s">
        <v>38</v>
      </c>
      <c r="K147" s="204"/>
    </row>
    <row r="148" spans="1:12" ht="18.75">
      <c r="A148" s="67" t="s">
        <v>39</v>
      </c>
      <c r="B148" s="23"/>
      <c r="C148" s="23"/>
      <c r="D148" s="127"/>
      <c r="E148" s="128"/>
      <c r="F148" s="128"/>
      <c r="G148" s="128"/>
      <c r="H148" s="129"/>
      <c r="I148" s="128"/>
      <c r="J148" s="118"/>
      <c r="K148" s="38"/>
    </row>
    <row r="149" spans="1:12" ht="18.75">
      <c r="A149" s="23"/>
      <c r="B149" s="23"/>
      <c r="C149" s="23"/>
      <c r="D149" s="127"/>
      <c r="E149" s="128"/>
      <c r="F149" s="128"/>
      <c r="G149" s="128"/>
      <c r="H149" s="129"/>
      <c r="I149" s="128"/>
      <c r="J149" s="118"/>
      <c r="K149" s="23"/>
    </row>
    <row r="150" spans="1:12" ht="18.75">
      <c r="A150" s="67" t="s">
        <v>41</v>
      </c>
      <c r="B150" s="23"/>
      <c r="C150" s="23"/>
      <c r="D150" s="127"/>
      <c r="E150" s="128"/>
      <c r="F150" s="128"/>
      <c r="G150" s="128"/>
      <c r="H150" s="129"/>
      <c r="I150" s="128"/>
      <c r="J150" s="204" t="s">
        <v>182</v>
      </c>
      <c r="K150" s="204"/>
    </row>
    <row r="151" spans="1:12" ht="18.75">
      <c r="A151" s="364"/>
      <c r="B151" s="364"/>
      <c r="C151" s="364"/>
      <c r="D151" s="127"/>
      <c r="E151" s="128"/>
      <c r="F151" s="128"/>
      <c r="G151" s="128"/>
      <c r="H151" s="129"/>
      <c r="I151" s="128"/>
      <c r="J151" s="118"/>
      <c r="K151" s="118"/>
    </row>
    <row r="152" spans="1:12" ht="18.75">
      <c r="A152" s="67" t="s">
        <v>40</v>
      </c>
      <c r="B152" s="67"/>
      <c r="C152" s="118"/>
      <c r="D152" s="127"/>
      <c r="E152" s="128"/>
      <c r="F152" s="128"/>
      <c r="G152" s="128"/>
      <c r="H152" s="129"/>
      <c r="I152" s="128"/>
      <c r="J152" s="67" t="s">
        <v>40</v>
      </c>
      <c r="K152" s="67"/>
    </row>
    <row r="153" spans="1:12" ht="18.75">
      <c r="A153" s="128"/>
      <c r="B153" s="128"/>
      <c r="C153" s="128"/>
      <c r="D153" s="127"/>
      <c r="E153" s="128"/>
      <c r="F153" s="128"/>
      <c r="G153" s="128"/>
      <c r="H153" s="129"/>
      <c r="I153" s="128"/>
      <c r="J153" s="128"/>
      <c r="K153" s="128"/>
      <c r="L153" s="128"/>
    </row>
  </sheetData>
  <autoFilter ref="A18:L142" xr:uid="{00000000-0009-0000-0000-000029000000}"/>
  <customSheetViews>
    <customSheetView guid="{19774D5F-68EA-4399-BCA1-E2CE392B5002}" showPageBreaks="1" printArea="1" showAutoFilter="1" hiddenRows="1" hiddenColumns="1" view="pageBreakPreview">
      <selection activeCell="I21" sqref="I21"/>
      <pageMargins left="0.70866141732283472" right="0.70866141732283472" top="0.74803149606299213" bottom="0.74803149606299213" header="0.31496062992125984" footer="0.31496062992125984"/>
      <pageSetup scale="65" orientation="landscape" r:id="rId1"/>
      <autoFilter ref="B1:P1" xr:uid="{00000000-0000-0000-0000-000000000000}"/>
    </customSheetView>
    <customSheetView guid="{31AE1515-CC7D-4C1F-9174-673DDAC973ED}" showPageBreaks="1" printArea="1" showAutoFilter="1" hiddenRows="1" hiddenColumns="1" view="pageBreakPreview" topLeftCell="A22">
      <selection activeCell="Q37" sqref="Q37"/>
      <colBreaks count="2" manualBreakCount="2">
        <brk id="16" max="38" man="1"/>
        <brk id="17" max="38" man="1"/>
      </colBreaks>
      <pageMargins left="0.70866141732283472" right="0.70866141732283472" top="0.74803149606299213" bottom="0.74803149606299213" header="0.31496062992125984" footer="0.31496062992125984"/>
      <pageSetup scale="62" orientation="landscape" r:id="rId2"/>
      <autoFilter ref="B1:P1" xr:uid="{00000000-0000-0000-0000-000000000000}"/>
    </customSheetView>
  </customSheetViews>
  <mergeCells count="6">
    <mergeCell ref="A10:I10"/>
    <mergeCell ref="A151:C151"/>
    <mergeCell ref="A4:L4"/>
    <mergeCell ref="A5:L5"/>
    <mergeCell ref="A14:L14"/>
    <mergeCell ref="A8:I8"/>
  </mergeCells>
  <pageMargins left="0.51181102362204722" right="0.51181102362204722" top="0.74803149606299213" bottom="0.74803149606299213" header="0.31496062992125984" footer="0.31496062992125984"/>
  <pageSetup paperSize="9" scale="76" fitToHeight="0" orientation="landscape"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70C0"/>
    <pageSetUpPr fitToPage="1"/>
  </sheetPr>
  <dimension ref="A1:P36"/>
  <sheetViews>
    <sheetView view="pageBreakPreview" zoomScaleNormal="100" zoomScaleSheetLayoutView="100" workbookViewId="0">
      <selection activeCell="F21" sqref="F21"/>
    </sheetView>
  </sheetViews>
  <sheetFormatPr defaultRowHeight="15"/>
  <cols>
    <col min="1" max="1" width="5.140625" style="6" customWidth="1"/>
    <col min="2" max="2" width="10.140625" style="6" customWidth="1"/>
    <col min="3" max="3" width="12.140625" style="6" customWidth="1"/>
    <col min="4" max="4" width="7.5703125" style="6" customWidth="1"/>
    <col min="5" max="5" width="38.28515625" style="59" customWidth="1"/>
    <col min="6" max="6" width="6.85546875" style="6" customWidth="1"/>
    <col min="7" max="7" width="9.5703125" style="6" customWidth="1"/>
    <col min="8" max="8" width="15.140625" style="6" customWidth="1"/>
    <col min="9" max="9" width="15.140625" style="60" customWidth="1"/>
    <col min="10" max="11" width="15.140625" style="6" customWidth="1"/>
    <col min="12" max="12" width="20.425781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103</v>
      </c>
      <c r="K1" s="61"/>
      <c r="L1" s="24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104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18" t="s">
        <v>177</v>
      </c>
      <c r="B7" s="115"/>
      <c r="C7" s="115"/>
      <c r="D7" s="115"/>
      <c r="E7" s="115"/>
      <c r="F7" s="115"/>
      <c r="G7" s="115"/>
      <c r="H7" s="115"/>
      <c r="I7" s="116"/>
      <c r="J7" s="20"/>
      <c r="K7" s="20"/>
      <c r="L7" s="20"/>
    </row>
    <row r="8" spans="1:12" ht="15.75">
      <c r="A8" s="367" t="s">
        <v>178</v>
      </c>
      <c r="B8" s="367"/>
      <c r="C8" s="367"/>
      <c r="D8" s="367"/>
      <c r="E8" s="367"/>
      <c r="F8" s="367"/>
      <c r="G8" s="367"/>
      <c r="H8" s="367"/>
      <c r="I8" s="367"/>
      <c r="J8" s="20"/>
      <c r="K8" s="20"/>
      <c r="L8" s="20"/>
    </row>
    <row r="9" spans="1:12" ht="15.75">
      <c r="A9" s="18" t="s">
        <v>179</v>
      </c>
      <c r="B9" s="18"/>
      <c r="C9" s="18"/>
      <c r="D9" s="18"/>
      <c r="E9" s="18"/>
      <c r="F9" s="18"/>
      <c r="G9" s="18"/>
      <c r="H9" s="18"/>
      <c r="I9" s="116"/>
      <c r="J9" s="20"/>
      <c r="K9" s="20"/>
      <c r="L9" s="20"/>
    </row>
    <row r="10" spans="1:12" ht="15.75">
      <c r="A10" s="367" t="s">
        <v>180</v>
      </c>
      <c r="B10" s="367"/>
      <c r="C10" s="367"/>
      <c r="D10" s="367"/>
      <c r="E10" s="367"/>
      <c r="F10" s="367"/>
      <c r="G10" s="367"/>
      <c r="H10" s="367"/>
      <c r="I10" s="367"/>
      <c r="J10" s="20"/>
      <c r="K10" s="20"/>
      <c r="L10" s="20"/>
    </row>
    <row r="11" spans="1:12" ht="15.75">
      <c r="A11" s="205"/>
      <c r="B11" s="205"/>
      <c r="C11" s="205"/>
      <c r="D11" s="205"/>
      <c r="E11" s="205"/>
      <c r="F11" s="205"/>
      <c r="G11" s="205"/>
      <c r="H11" s="205"/>
      <c r="I11" s="205"/>
      <c r="J11" s="205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3.5" customHeight="1">
      <c r="A16" s="62"/>
      <c r="B16" s="62"/>
      <c r="C16" s="62"/>
      <c r="D16" s="62"/>
      <c r="E16" s="206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1.5" customHeight="1">
      <c r="A19" s="1">
        <v>1</v>
      </c>
      <c r="B19" s="221" t="s">
        <v>4531</v>
      </c>
      <c r="C19" s="221">
        <v>10012524</v>
      </c>
      <c r="D19" s="222" t="s">
        <v>4535</v>
      </c>
      <c r="E19" s="223" t="s">
        <v>4536</v>
      </c>
      <c r="F19" s="221" t="s">
        <v>210</v>
      </c>
      <c r="G19" s="266">
        <v>2.52</v>
      </c>
      <c r="H19" s="225">
        <v>28950</v>
      </c>
      <c r="I19" s="226">
        <v>72954</v>
      </c>
      <c r="J19" s="226">
        <f t="shared" ref="J19:J24" si="0">ROUND(I19*0.2,2)</f>
        <v>14590.8</v>
      </c>
      <c r="K19" s="226">
        <f t="shared" ref="K19:K24" si="1">ROUND(I19*1.2,2)</f>
        <v>87544.8</v>
      </c>
      <c r="L19" s="227" t="s">
        <v>8</v>
      </c>
      <c r="M19" s="77"/>
      <c r="N19" s="77"/>
      <c r="O19" s="77"/>
      <c r="P19" s="77"/>
    </row>
    <row r="20" spans="1:16" ht="31.5" customHeight="1">
      <c r="A20" s="1">
        <v>2</v>
      </c>
      <c r="B20" s="228" t="s">
        <v>4532</v>
      </c>
      <c r="C20" s="228">
        <v>10012576</v>
      </c>
      <c r="D20" s="228" t="s">
        <v>4535</v>
      </c>
      <c r="E20" s="229" t="s">
        <v>4537</v>
      </c>
      <c r="F20" s="228" t="s">
        <v>210</v>
      </c>
      <c r="G20" s="265">
        <v>0.157</v>
      </c>
      <c r="H20" s="225">
        <v>115130</v>
      </c>
      <c r="I20" s="226">
        <v>18075.41</v>
      </c>
      <c r="J20" s="226">
        <f t="shared" si="0"/>
        <v>3615.08</v>
      </c>
      <c r="K20" s="226">
        <f t="shared" si="1"/>
        <v>21690.49</v>
      </c>
      <c r="L20" s="227" t="s">
        <v>8</v>
      </c>
    </row>
    <row r="21" spans="1:16" ht="31.5" customHeight="1">
      <c r="A21" s="1">
        <v>3</v>
      </c>
      <c r="B21" s="228" t="s">
        <v>4533</v>
      </c>
      <c r="C21" s="228">
        <v>10012583</v>
      </c>
      <c r="D21" s="228" t="s">
        <v>4535</v>
      </c>
      <c r="E21" s="229" t="s">
        <v>4538</v>
      </c>
      <c r="F21" s="228" t="s">
        <v>210</v>
      </c>
      <c r="G21" s="265">
        <v>8.4640000000000004</v>
      </c>
      <c r="H21" s="225">
        <v>107243</v>
      </c>
      <c r="I21" s="226">
        <v>907704.75</v>
      </c>
      <c r="J21" s="226">
        <f t="shared" si="0"/>
        <v>181540.95</v>
      </c>
      <c r="K21" s="226">
        <f t="shared" si="1"/>
        <v>1089245.7</v>
      </c>
      <c r="L21" s="227" t="s">
        <v>8</v>
      </c>
      <c r="M21" s="77"/>
      <c r="N21" s="77"/>
      <c r="O21" s="77"/>
      <c r="P21" s="77"/>
    </row>
    <row r="22" spans="1:16" ht="31.5" customHeight="1">
      <c r="A22" s="1">
        <v>4</v>
      </c>
      <c r="B22" s="228" t="s">
        <v>4534</v>
      </c>
      <c r="C22" s="228">
        <v>10012591</v>
      </c>
      <c r="D22" s="228" t="s">
        <v>4535</v>
      </c>
      <c r="E22" s="229" t="s">
        <v>4539</v>
      </c>
      <c r="F22" s="228" t="s">
        <v>210</v>
      </c>
      <c r="G22" s="265">
        <v>41.993000000000002</v>
      </c>
      <c r="H22" s="225">
        <v>98322</v>
      </c>
      <c r="I22" s="226">
        <v>4128835.75</v>
      </c>
      <c r="J22" s="226">
        <f t="shared" si="0"/>
        <v>825767.15</v>
      </c>
      <c r="K22" s="226">
        <f t="shared" si="1"/>
        <v>4954602.9000000004</v>
      </c>
      <c r="L22" s="227" t="s">
        <v>8</v>
      </c>
    </row>
    <row r="23" spans="1:16" ht="31.5" customHeight="1">
      <c r="A23" s="1">
        <v>5</v>
      </c>
      <c r="B23" s="228" t="s">
        <v>4540</v>
      </c>
      <c r="C23" s="228">
        <v>10012544</v>
      </c>
      <c r="D23" s="228" t="s">
        <v>4535</v>
      </c>
      <c r="E23" s="229" t="s">
        <v>4542</v>
      </c>
      <c r="F23" s="228" t="s">
        <v>210</v>
      </c>
      <c r="G23" s="265">
        <v>39.03</v>
      </c>
      <c r="H23" s="225">
        <v>51816</v>
      </c>
      <c r="I23" s="226">
        <v>2022378.48</v>
      </c>
      <c r="J23" s="226">
        <f t="shared" si="0"/>
        <v>404475.7</v>
      </c>
      <c r="K23" s="226">
        <f t="shared" si="1"/>
        <v>2426854.1800000002</v>
      </c>
      <c r="L23" s="227" t="s">
        <v>8</v>
      </c>
      <c r="M23" s="77"/>
      <c r="N23" s="77"/>
      <c r="O23" s="77"/>
      <c r="P23" s="77"/>
    </row>
    <row r="24" spans="1:16" ht="31.5" customHeight="1">
      <c r="A24" s="1">
        <v>6</v>
      </c>
      <c r="B24" s="228" t="s">
        <v>4541</v>
      </c>
      <c r="C24" s="228">
        <v>10012570</v>
      </c>
      <c r="D24" s="228" t="s">
        <v>4535</v>
      </c>
      <c r="E24" s="229" t="s">
        <v>4543</v>
      </c>
      <c r="F24" s="228" t="s">
        <v>210</v>
      </c>
      <c r="G24" s="265">
        <v>63.92</v>
      </c>
      <c r="H24" s="225">
        <v>51816</v>
      </c>
      <c r="I24" s="226">
        <v>3312078.72</v>
      </c>
      <c r="J24" s="226">
        <f t="shared" si="0"/>
        <v>662415.74</v>
      </c>
      <c r="K24" s="226">
        <f t="shared" si="1"/>
        <v>3974494.46</v>
      </c>
      <c r="L24" s="227" t="s">
        <v>8</v>
      </c>
    </row>
    <row r="25" spans="1:16" ht="18" customHeight="1">
      <c r="A25" s="96"/>
      <c r="B25" s="96"/>
      <c r="C25" s="96"/>
      <c r="D25" s="96"/>
      <c r="E25" s="97"/>
      <c r="F25" s="96"/>
      <c r="G25" s="96"/>
      <c r="H25" s="96"/>
      <c r="I25" s="98">
        <f>SUM(I19:I24)</f>
        <v>10462027.110000001</v>
      </c>
      <c r="J25" s="98">
        <f>SUM(J19:J24)</f>
        <v>2092405.42</v>
      </c>
      <c r="K25" s="98">
        <f>SUM(K19:K24)</f>
        <v>12554432.530000001</v>
      </c>
      <c r="L25" s="96"/>
    </row>
    <row r="27" spans="1:16" ht="0.75" customHeight="1"/>
    <row r="28" spans="1:16" ht="18.75">
      <c r="A28" s="67" t="s">
        <v>34</v>
      </c>
      <c r="B28" s="220"/>
      <c r="C28" s="220"/>
      <c r="D28" s="127"/>
      <c r="E28" s="128"/>
      <c r="F28" s="128"/>
      <c r="G28" s="128"/>
      <c r="H28" s="129"/>
      <c r="I28" s="128"/>
      <c r="J28" s="67" t="s">
        <v>35</v>
      </c>
      <c r="K28" s="23"/>
    </row>
    <row r="29" spans="1:16" ht="18.75">
      <c r="A29" s="67" t="s">
        <v>36</v>
      </c>
      <c r="B29" s="67"/>
      <c r="C29" s="67"/>
      <c r="D29" s="127"/>
      <c r="E29" s="128"/>
      <c r="F29" s="128"/>
      <c r="G29" s="128"/>
      <c r="H29" s="129"/>
      <c r="I29" s="128"/>
      <c r="J29" s="204" t="s">
        <v>181</v>
      </c>
      <c r="K29" s="204"/>
    </row>
    <row r="30" spans="1:16" ht="18.75">
      <c r="A30" s="67" t="s">
        <v>37</v>
      </c>
      <c r="B30" s="67"/>
      <c r="C30" s="67"/>
      <c r="D30" s="127"/>
      <c r="E30" s="128"/>
      <c r="F30" s="128"/>
      <c r="G30" s="128"/>
      <c r="H30" s="129"/>
      <c r="I30" s="128"/>
      <c r="J30" s="204" t="s">
        <v>38</v>
      </c>
      <c r="K30" s="204"/>
    </row>
    <row r="31" spans="1:16" ht="18.75">
      <c r="A31" s="67" t="s">
        <v>39</v>
      </c>
      <c r="B31" s="23"/>
      <c r="C31" s="23"/>
      <c r="D31" s="127"/>
      <c r="E31" s="128"/>
      <c r="F31" s="128"/>
      <c r="G31" s="128"/>
      <c r="H31" s="129"/>
      <c r="I31" s="128"/>
      <c r="J31" s="118"/>
      <c r="K31" s="38"/>
    </row>
    <row r="32" spans="1:16" ht="9" customHeight="1">
      <c r="A32" s="23"/>
      <c r="B32" s="23"/>
      <c r="C32" s="23"/>
      <c r="D32" s="127"/>
      <c r="E32" s="128"/>
      <c r="F32" s="128"/>
      <c r="G32" s="128"/>
      <c r="H32" s="129"/>
      <c r="I32" s="128"/>
      <c r="J32" s="118"/>
      <c r="K32" s="23"/>
    </row>
    <row r="33" spans="1:12" ht="18.75">
      <c r="A33" s="67" t="s">
        <v>41</v>
      </c>
      <c r="B33" s="23"/>
      <c r="C33" s="23"/>
      <c r="D33" s="127"/>
      <c r="E33" s="128"/>
      <c r="F33" s="128"/>
      <c r="G33" s="128"/>
      <c r="H33" s="129"/>
      <c r="I33" s="128"/>
      <c r="J33" s="67" t="s">
        <v>182</v>
      </c>
      <c r="K33" s="67"/>
    </row>
    <row r="34" spans="1:12" ht="18.75">
      <c r="A34" s="364"/>
      <c r="B34" s="364"/>
      <c r="C34" s="364"/>
      <c r="D34" s="127"/>
      <c r="E34" s="128"/>
      <c r="F34" s="128"/>
      <c r="G34" s="128"/>
      <c r="H34" s="129"/>
      <c r="I34" s="128"/>
      <c r="J34" s="118"/>
      <c r="K34" s="118"/>
    </row>
    <row r="35" spans="1:12" ht="18.75">
      <c r="A35" s="67" t="s">
        <v>40</v>
      </c>
      <c r="B35" s="67"/>
      <c r="C35" s="118"/>
      <c r="D35" s="127"/>
      <c r="E35" s="128"/>
      <c r="F35" s="128"/>
      <c r="G35" s="128"/>
      <c r="H35" s="129"/>
      <c r="I35" s="128"/>
      <c r="J35" s="67" t="s">
        <v>40</v>
      </c>
      <c r="K35" s="67"/>
    </row>
    <row r="36" spans="1:12" ht="18.75">
      <c r="A36" s="128"/>
      <c r="B36" s="128"/>
      <c r="C36" s="128"/>
      <c r="D36" s="127"/>
      <c r="E36" s="128"/>
      <c r="F36" s="128"/>
      <c r="G36" s="128"/>
      <c r="H36" s="129"/>
      <c r="I36" s="128"/>
      <c r="J36" s="128"/>
      <c r="K36" s="128"/>
      <c r="L36" s="128"/>
    </row>
  </sheetData>
  <autoFilter ref="A18:L24" xr:uid="{00000000-0009-0000-0000-00002A000000}"/>
  <customSheetViews>
    <customSheetView guid="{19774D5F-68EA-4399-BCA1-E2CE392B5002}" showPageBreaks="1" printArea="1" showAutoFilter="1" hiddenRows="1" view="pageBreakPreview" topLeftCell="A3">
      <selection activeCell="L96" sqref="L96"/>
      <colBreaks count="1" manualBreakCount="1">
        <brk id="16" max="85" man="1"/>
      </colBreaks>
      <pageMargins left="0.70866141732283472" right="0.70866141732283472" top="0.74803149606299213" bottom="0.74803149606299213" header="0.31496062992125984" footer="0.31496062992125984"/>
      <pageSetup scale="60" orientation="landscape" r:id="rId1"/>
      <autoFilter ref="B1:P1" xr:uid="{00000000-0000-0000-0000-000000000000}"/>
    </customSheetView>
    <customSheetView guid="{31AE1515-CC7D-4C1F-9174-673DDAC973ED}" showPageBreaks="1" printArea="1" showAutoFilter="1" hiddenRows="1" view="pageBreakPreview" topLeftCell="A3">
      <selection activeCell="L96" sqref="L96"/>
      <colBreaks count="1" manualBreakCount="1">
        <brk id="16" max="85" man="1"/>
      </colBreaks>
      <pageMargins left="0.70866141732283472" right="0.70866141732283472" top="0.74803149606299213" bottom="0.74803149606299213" header="0.31496062992125984" footer="0.31496062992125984"/>
      <pageSetup scale="60" orientation="landscape" r:id="rId2"/>
      <autoFilter ref="B1:P1" xr:uid="{00000000-0000-0000-0000-000000000000}"/>
    </customSheetView>
  </customSheetViews>
  <mergeCells count="6">
    <mergeCell ref="A34:C34"/>
    <mergeCell ref="A4:L4"/>
    <mergeCell ref="A5:L5"/>
    <mergeCell ref="A14:L14"/>
    <mergeCell ref="A8:I8"/>
    <mergeCell ref="A10:I10"/>
  </mergeCells>
  <pageMargins left="0.70866141732283472" right="0.70866141732283472" top="0.74803149606299213" bottom="0.74803149606299213" header="0.31496062992125984" footer="0.31496062992125984"/>
  <pageSetup paperSize="9" scale="76" fitToHeight="0" orientation="landscape"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70C0"/>
    <pageSetUpPr fitToPage="1"/>
  </sheetPr>
  <dimension ref="A1:P43"/>
  <sheetViews>
    <sheetView view="pageBreakPreview" topLeftCell="A13" zoomScaleNormal="100" zoomScaleSheetLayoutView="100" workbookViewId="0">
      <selection activeCell="A6" sqref="A6:L6"/>
    </sheetView>
  </sheetViews>
  <sheetFormatPr defaultRowHeight="15"/>
  <cols>
    <col min="1" max="1" width="5.7109375" style="6" customWidth="1"/>
    <col min="2" max="2" width="10.140625" style="59" customWidth="1"/>
    <col min="3" max="3" width="12.140625" style="6" customWidth="1"/>
    <col min="4" max="4" width="8.5703125" style="6" customWidth="1"/>
    <col min="5" max="5" width="41.28515625" style="59" customWidth="1"/>
    <col min="6" max="6" width="6.85546875" style="6" customWidth="1"/>
    <col min="7" max="7" width="9.5703125" style="6" customWidth="1"/>
    <col min="8" max="8" width="15.140625" style="6" customWidth="1"/>
    <col min="9" max="9" width="15.140625" style="60" customWidth="1"/>
    <col min="10" max="11" width="15.140625" style="6" customWidth="1"/>
    <col min="12" max="12" width="20.5703125" style="6" customWidth="1"/>
    <col min="13" max="16384" width="9.140625" style="6"/>
  </cols>
  <sheetData>
    <row r="1" spans="1:12" ht="15.75" customHeight="1">
      <c r="A1" s="20"/>
      <c r="B1" s="39"/>
      <c r="C1" s="23"/>
      <c r="D1" s="23"/>
      <c r="E1" s="39"/>
      <c r="F1" s="23"/>
      <c r="G1" s="23"/>
      <c r="H1" s="23"/>
      <c r="I1" s="24"/>
      <c r="J1" s="121" t="s">
        <v>7430</v>
      </c>
      <c r="K1" s="61"/>
      <c r="L1" s="24"/>
    </row>
    <row r="2" spans="1:12" ht="15.75" customHeight="1">
      <c r="A2" s="20"/>
      <c r="B2" s="39"/>
      <c r="C2" s="23"/>
      <c r="D2" s="23"/>
      <c r="E2" s="39"/>
      <c r="F2" s="23"/>
      <c r="G2" s="23"/>
      <c r="H2" s="23"/>
      <c r="I2" s="24"/>
      <c r="J2" s="125" t="s">
        <v>7592</v>
      </c>
      <c r="K2" s="27"/>
      <c r="L2" s="27"/>
    </row>
    <row r="3" spans="1:12" ht="15.75" customHeight="1">
      <c r="A3" s="20"/>
      <c r="B3" s="39"/>
      <c r="C3" s="23"/>
      <c r="D3" s="23"/>
      <c r="E3" s="39"/>
      <c r="F3" s="23"/>
      <c r="G3" s="23"/>
      <c r="H3" s="23"/>
      <c r="I3" s="24"/>
      <c r="J3" s="24"/>
      <c r="K3" s="61"/>
      <c r="L3" s="24"/>
    </row>
    <row r="4" spans="1:12" ht="9.75" customHeight="1">
      <c r="A4" s="20"/>
      <c r="B4" s="142"/>
      <c r="C4" s="26"/>
      <c r="D4" s="26"/>
      <c r="E4" s="142"/>
      <c r="F4" s="26"/>
      <c r="G4" s="26"/>
      <c r="H4" s="26"/>
      <c r="I4" s="27"/>
      <c r="J4" s="27"/>
      <c r="K4" s="61"/>
      <c r="L4" s="20"/>
    </row>
    <row r="5" spans="1:12" ht="16.5" customHeight="1">
      <c r="A5" s="365" t="s">
        <v>110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8" customHeight="1">
      <c r="A6" s="365" t="s">
        <v>7593</v>
      </c>
      <c r="B6" s="365"/>
      <c r="C6" s="365"/>
      <c r="D6" s="365"/>
      <c r="E6" s="365"/>
      <c r="F6" s="365"/>
      <c r="G6" s="365"/>
      <c r="H6" s="365"/>
      <c r="I6" s="365"/>
      <c r="J6" s="365"/>
      <c r="K6" s="365"/>
      <c r="L6" s="365"/>
    </row>
    <row r="7" spans="1:12" ht="12" customHeight="1">
      <c r="B7" s="142"/>
      <c r="C7" s="28"/>
      <c r="D7" s="28"/>
      <c r="E7" s="142"/>
      <c r="F7" s="28"/>
      <c r="G7" s="28"/>
      <c r="H7" s="28"/>
      <c r="I7" s="28"/>
      <c r="J7" s="28"/>
      <c r="L7" s="20"/>
    </row>
    <row r="8" spans="1:12" ht="15.75">
      <c r="A8" s="18" t="s">
        <v>177</v>
      </c>
      <c r="B8" s="143"/>
      <c r="C8" s="115"/>
      <c r="D8" s="115"/>
      <c r="E8" s="143"/>
      <c r="F8" s="115"/>
      <c r="G8" s="115"/>
      <c r="H8" s="115"/>
      <c r="I8" s="116"/>
      <c r="J8" s="20"/>
      <c r="K8" s="20"/>
      <c r="L8" s="20"/>
    </row>
    <row r="9" spans="1:12" ht="15.75">
      <c r="A9" s="367" t="s">
        <v>178</v>
      </c>
      <c r="B9" s="367"/>
      <c r="C9" s="367"/>
      <c r="D9" s="367"/>
      <c r="E9" s="367"/>
      <c r="F9" s="367"/>
      <c r="G9" s="367"/>
      <c r="H9" s="367"/>
      <c r="I9" s="367"/>
      <c r="J9" s="20"/>
      <c r="K9" s="20"/>
      <c r="L9" s="20"/>
    </row>
    <row r="10" spans="1:12" ht="15.75">
      <c r="A10" s="18" t="s">
        <v>179</v>
      </c>
      <c r="B10" s="119"/>
      <c r="C10" s="18"/>
      <c r="D10" s="18"/>
      <c r="E10" s="146"/>
      <c r="F10" s="18"/>
      <c r="G10" s="18"/>
      <c r="H10" s="18"/>
      <c r="I10" s="116"/>
      <c r="J10" s="20"/>
      <c r="K10" s="20"/>
      <c r="L10" s="20"/>
    </row>
    <row r="11" spans="1:12" ht="15.75">
      <c r="A11" s="367" t="s">
        <v>180</v>
      </c>
      <c r="B11" s="367"/>
      <c r="C11" s="367"/>
      <c r="D11" s="367"/>
      <c r="E11" s="367"/>
      <c r="F11" s="367"/>
      <c r="G11" s="367"/>
      <c r="H11" s="367"/>
      <c r="I11" s="367"/>
      <c r="J11" s="20"/>
      <c r="K11" s="20"/>
      <c r="L11" s="20"/>
    </row>
    <row r="12" spans="1:12" ht="15.75">
      <c r="A12" s="63"/>
      <c r="B12" s="119"/>
      <c r="C12" s="63"/>
      <c r="D12" s="63"/>
      <c r="E12" s="146"/>
      <c r="F12" s="63"/>
      <c r="G12" s="63"/>
      <c r="H12" s="63"/>
      <c r="I12" s="63"/>
      <c r="J12" s="63"/>
      <c r="K12" s="29"/>
      <c r="L12" s="20"/>
    </row>
    <row r="13" spans="1:12" ht="15.75">
      <c r="A13" s="62" t="s">
        <v>30</v>
      </c>
      <c r="B13" s="124"/>
      <c r="C13" s="99"/>
      <c r="D13" s="99"/>
      <c r="E13" s="147"/>
      <c r="F13" s="99"/>
      <c r="G13" s="99"/>
      <c r="H13" s="99"/>
      <c r="I13" s="99"/>
      <c r="J13" s="99"/>
      <c r="K13" s="29"/>
      <c r="L13" s="20"/>
    </row>
    <row r="14" spans="1:12" ht="15.75">
      <c r="A14" s="62" t="s">
        <v>31</v>
      </c>
      <c r="B14" s="124"/>
      <c r="C14" s="99"/>
      <c r="D14" s="99"/>
      <c r="E14" s="147"/>
      <c r="F14" s="99"/>
      <c r="G14" s="99"/>
      <c r="H14" s="99"/>
      <c r="I14" s="99"/>
      <c r="J14" s="99"/>
      <c r="K14" s="64"/>
      <c r="L14" s="62"/>
    </row>
    <row r="15" spans="1:12" ht="15.75">
      <c r="A15" s="366" t="s">
        <v>32</v>
      </c>
      <c r="B15" s="366"/>
      <c r="C15" s="366"/>
      <c r="D15" s="366"/>
      <c r="E15" s="366"/>
      <c r="F15" s="366"/>
      <c r="G15" s="366"/>
      <c r="H15" s="366"/>
      <c r="I15" s="366"/>
      <c r="J15" s="366"/>
      <c r="K15" s="366"/>
      <c r="L15" s="366"/>
    </row>
    <row r="16" spans="1:12" ht="15.75">
      <c r="A16" s="31" t="s">
        <v>33</v>
      </c>
      <c r="B16" s="31"/>
      <c r="C16" s="31"/>
      <c r="D16" s="31"/>
      <c r="E16" s="31"/>
      <c r="F16" s="31"/>
      <c r="G16" s="31"/>
      <c r="H16" s="31"/>
      <c r="I16" s="31"/>
      <c r="J16" s="31"/>
      <c r="K16" s="32"/>
      <c r="L16" s="31"/>
    </row>
    <row r="17" spans="1:16" ht="7.5" customHeight="1">
      <c r="A17" s="62"/>
      <c r="B17" s="124"/>
      <c r="C17" s="62"/>
      <c r="D17" s="62"/>
      <c r="E17" s="147"/>
      <c r="F17" s="62"/>
      <c r="G17" s="62"/>
      <c r="H17" s="8"/>
      <c r="I17" s="65"/>
      <c r="J17" s="66"/>
      <c r="K17" s="66"/>
      <c r="L17" s="62"/>
    </row>
    <row r="18" spans="1:16" ht="63">
      <c r="A18" s="10" t="s">
        <v>0</v>
      </c>
      <c r="B18" s="14" t="s">
        <v>9</v>
      </c>
      <c r="C18" s="14" t="s">
        <v>10</v>
      </c>
      <c r="D18" s="14" t="s">
        <v>11</v>
      </c>
      <c r="E18" s="148" t="s">
        <v>1</v>
      </c>
      <c r="F18" s="14" t="s">
        <v>12</v>
      </c>
      <c r="G18" s="14" t="s">
        <v>2</v>
      </c>
      <c r="H18" s="2" t="s">
        <v>7</v>
      </c>
      <c r="I18" s="2" t="s">
        <v>186</v>
      </c>
      <c r="J18" s="2" t="s">
        <v>696</v>
      </c>
      <c r="K18" s="2" t="s">
        <v>185</v>
      </c>
      <c r="L18" s="10" t="s">
        <v>3</v>
      </c>
    </row>
    <row r="19" spans="1:16" ht="15.75">
      <c r="A19" s="79">
        <v>1</v>
      </c>
      <c r="B19" s="202">
        <v>2</v>
      </c>
      <c r="C19" s="79">
        <v>3</v>
      </c>
      <c r="D19" s="79">
        <v>4</v>
      </c>
      <c r="E19" s="79">
        <v>5</v>
      </c>
      <c r="F19" s="79">
        <v>6</v>
      </c>
      <c r="G19" s="79">
        <v>7</v>
      </c>
      <c r="H19" s="79">
        <v>8</v>
      </c>
      <c r="I19" s="10">
        <v>9</v>
      </c>
      <c r="J19" s="10">
        <v>10</v>
      </c>
      <c r="K19" s="10">
        <v>11</v>
      </c>
      <c r="L19" s="10">
        <v>12</v>
      </c>
    </row>
    <row r="20" spans="1:16" ht="30" customHeight="1">
      <c r="A20" s="46">
        <v>1</v>
      </c>
      <c r="B20" s="177" t="s">
        <v>4545</v>
      </c>
      <c r="C20" s="177">
        <v>10011962</v>
      </c>
      <c r="D20" s="178" t="s">
        <v>4535</v>
      </c>
      <c r="E20" s="179" t="s">
        <v>4554</v>
      </c>
      <c r="F20" s="177" t="s">
        <v>210</v>
      </c>
      <c r="G20" s="195">
        <v>44.07</v>
      </c>
      <c r="H20" s="145">
        <v>43904</v>
      </c>
      <c r="I20" s="187">
        <v>1934849.28</v>
      </c>
      <c r="J20" s="187">
        <f t="shared" ref="J20:J27" si="0">ROUND(I20*0.2,2)</f>
        <v>386969.86</v>
      </c>
      <c r="K20" s="187">
        <f t="shared" ref="K20:K27" si="1">ROUND(I20*1.2,2)</f>
        <v>2321819.14</v>
      </c>
      <c r="L20" s="45" t="s">
        <v>8</v>
      </c>
      <c r="M20" s="77"/>
      <c r="N20" s="77"/>
      <c r="O20" s="77"/>
      <c r="P20" s="77"/>
    </row>
    <row r="21" spans="1:16" ht="30" customHeight="1">
      <c r="A21" s="46">
        <v>2</v>
      </c>
      <c r="B21" s="161" t="s">
        <v>4546</v>
      </c>
      <c r="C21" s="161">
        <v>10011964</v>
      </c>
      <c r="D21" s="161" t="s">
        <v>4535</v>
      </c>
      <c r="E21" s="180" t="s">
        <v>4555</v>
      </c>
      <c r="F21" s="161" t="s">
        <v>210</v>
      </c>
      <c r="G21" s="196">
        <v>1.9</v>
      </c>
      <c r="H21" s="145">
        <v>60493</v>
      </c>
      <c r="I21" s="187">
        <v>114936.7</v>
      </c>
      <c r="J21" s="187">
        <f t="shared" si="0"/>
        <v>22987.34</v>
      </c>
      <c r="K21" s="187">
        <f t="shared" si="1"/>
        <v>137924.04</v>
      </c>
      <c r="L21" s="45" t="s">
        <v>8</v>
      </c>
    </row>
    <row r="22" spans="1:16" ht="30" customHeight="1">
      <c r="A22" s="46">
        <v>3</v>
      </c>
      <c r="B22" s="161" t="s">
        <v>4547</v>
      </c>
      <c r="C22" s="161">
        <v>10011964</v>
      </c>
      <c r="D22" s="161" t="s">
        <v>4535</v>
      </c>
      <c r="E22" s="180" t="s">
        <v>4555</v>
      </c>
      <c r="F22" s="161" t="s">
        <v>210</v>
      </c>
      <c r="G22" s="196">
        <v>25</v>
      </c>
      <c r="H22" s="145">
        <v>60493</v>
      </c>
      <c r="I22" s="187">
        <v>1512325</v>
      </c>
      <c r="J22" s="187">
        <f t="shared" si="0"/>
        <v>302465</v>
      </c>
      <c r="K22" s="187">
        <f t="shared" si="1"/>
        <v>1814790</v>
      </c>
      <c r="L22" s="45" t="s">
        <v>8</v>
      </c>
      <c r="M22" s="77"/>
      <c r="N22" s="77"/>
      <c r="O22" s="77"/>
      <c r="P22" s="77"/>
    </row>
    <row r="23" spans="1:16" ht="30" customHeight="1">
      <c r="A23" s="46">
        <v>4</v>
      </c>
      <c r="B23" s="161" t="s">
        <v>4548</v>
      </c>
      <c r="C23" s="161">
        <v>10011979</v>
      </c>
      <c r="D23" s="161" t="s">
        <v>4535</v>
      </c>
      <c r="E23" s="180" t="s">
        <v>4556</v>
      </c>
      <c r="F23" s="161" t="s">
        <v>210</v>
      </c>
      <c r="G23" s="196">
        <v>3.8</v>
      </c>
      <c r="H23" s="145">
        <v>60493</v>
      </c>
      <c r="I23" s="187">
        <v>229873.4</v>
      </c>
      <c r="J23" s="187">
        <f t="shared" si="0"/>
        <v>45974.68</v>
      </c>
      <c r="K23" s="187">
        <f t="shared" si="1"/>
        <v>275848.08</v>
      </c>
      <c r="L23" s="45" t="s">
        <v>8</v>
      </c>
    </row>
    <row r="24" spans="1:16" ht="30" customHeight="1">
      <c r="A24" s="46">
        <v>5</v>
      </c>
      <c r="B24" s="161" t="s">
        <v>4549</v>
      </c>
      <c r="C24" s="161">
        <v>10011979</v>
      </c>
      <c r="D24" s="161" t="s">
        <v>4535</v>
      </c>
      <c r="E24" s="180" t="s">
        <v>4556</v>
      </c>
      <c r="F24" s="161" t="s">
        <v>210</v>
      </c>
      <c r="G24" s="196">
        <v>2.2799999999999998</v>
      </c>
      <c r="H24" s="145">
        <v>60493</v>
      </c>
      <c r="I24" s="187">
        <v>137924.03999999998</v>
      </c>
      <c r="J24" s="187">
        <f t="shared" si="0"/>
        <v>27584.81</v>
      </c>
      <c r="K24" s="187">
        <f t="shared" si="1"/>
        <v>165508.85</v>
      </c>
      <c r="L24" s="45" t="s">
        <v>8</v>
      </c>
      <c r="M24" s="77"/>
      <c r="N24" s="77"/>
      <c r="O24" s="77"/>
      <c r="P24" s="77"/>
    </row>
    <row r="25" spans="1:16" ht="30" customHeight="1">
      <c r="A25" s="46">
        <v>6</v>
      </c>
      <c r="B25" s="161" t="s">
        <v>4550</v>
      </c>
      <c r="C25" s="161">
        <v>10012040</v>
      </c>
      <c r="D25" s="161" t="s">
        <v>4535</v>
      </c>
      <c r="E25" s="180" t="s">
        <v>4557</v>
      </c>
      <c r="F25" s="161" t="s">
        <v>210</v>
      </c>
      <c r="G25" s="196">
        <v>0.28299999999999997</v>
      </c>
      <c r="H25" s="145">
        <v>49372</v>
      </c>
      <c r="I25" s="187">
        <v>13972.28</v>
      </c>
      <c r="J25" s="187">
        <f t="shared" si="0"/>
        <v>2794.46</v>
      </c>
      <c r="K25" s="187">
        <f t="shared" si="1"/>
        <v>16766.740000000002</v>
      </c>
      <c r="L25" s="45" t="s">
        <v>8</v>
      </c>
    </row>
    <row r="26" spans="1:16" ht="30" customHeight="1">
      <c r="A26" s="46">
        <v>7</v>
      </c>
      <c r="B26" s="161" t="s">
        <v>4551</v>
      </c>
      <c r="C26" s="161">
        <v>10012040</v>
      </c>
      <c r="D26" s="161" t="s">
        <v>4535</v>
      </c>
      <c r="E26" s="180" t="s">
        <v>4557</v>
      </c>
      <c r="F26" s="161" t="s">
        <v>210</v>
      </c>
      <c r="G26" s="196">
        <v>2.3570000000000002</v>
      </c>
      <c r="H26" s="145">
        <v>49372</v>
      </c>
      <c r="I26" s="187">
        <v>116369.8</v>
      </c>
      <c r="J26" s="187">
        <f t="shared" si="0"/>
        <v>23273.96</v>
      </c>
      <c r="K26" s="187">
        <f t="shared" si="1"/>
        <v>139643.76</v>
      </c>
      <c r="L26" s="45" t="s">
        <v>8</v>
      </c>
      <c r="M26" s="77"/>
      <c r="N26" s="77"/>
      <c r="O26" s="77"/>
      <c r="P26" s="77"/>
    </row>
    <row r="27" spans="1:16" ht="30" customHeight="1">
      <c r="A27" s="46">
        <v>8</v>
      </c>
      <c r="B27" s="161" t="s">
        <v>4552</v>
      </c>
      <c r="C27" s="161">
        <v>10012040</v>
      </c>
      <c r="D27" s="161" t="s">
        <v>4535</v>
      </c>
      <c r="E27" s="180" t="s">
        <v>4557</v>
      </c>
      <c r="F27" s="161" t="s">
        <v>210</v>
      </c>
      <c r="G27" s="196">
        <v>31.954999999999998</v>
      </c>
      <c r="H27" s="145">
        <v>49372</v>
      </c>
      <c r="I27" s="187">
        <v>1577682.26</v>
      </c>
      <c r="J27" s="187">
        <f t="shared" si="0"/>
        <v>315536.45</v>
      </c>
      <c r="K27" s="187">
        <f t="shared" si="1"/>
        <v>1893218.71</v>
      </c>
      <c r="L27" s="45" t="s">
        <v>8</v>
      </c>
    </row>
    <row r="28" spans="1:16" ht="30" customHeight="1">
      <c r="A28" s="46">
        <v>9</v>
      </c>
      <c r="B28" s="177" t="s">
        <v>4553</v>
      </c>
      <c r="C28" s="177">
        <v>10012040</v>
      </c>
      <c r="D28" s="178" t="s">
        <v>4535</v>
      </c>
      <c r="E28" s="179" t="s">
        <v>4557</v>
      </c>
      <c r="F28" s="177" t="s">
        <v>210</v>
      </c>
      <c r="G28" s="195">
        <v>13.335000000000001</v>
      </c>
      <c r="H28" s="145">
        <v>49372</v>
      </c>
      <c r="I28" s="187">
        <v>658375.62</v>
      </c>
      <c r="J28" s="187">
        <f>ROUND(I28*0.2,2)</f>
        <v>131675.12</v>
      </c>
      <c r="K28" s="187">
        <f>ROUND(I28*1.2,2)</f>
        <v>790050.74</v>
      </c>
      <c r="L28" s="45" t="s">
        <v>8</v>
      </c>
      <c r="M28" s="77"/>
      <c r="N28" s="77"/>
      <c r="O28" s="77"/>
      <c r="P28" s="77"/>
    </row>
    <row r="29" spans="1:16" ht="30" customHeight="1">
      <c r="A29" s="46">
        <v>10</v>
      </c>
      <c r="B29" s="161" t="s">
        <v>4558</v>
      </c>
      <c r="C29" s="161">
        <v>10011925</v>
      </c>
      <c r="D29" s="161" t="s">
        <v>4535</v>
      </c>
      <c r="E29" s="180" t="s">
        <v>4559</v>
      </c>
      <c r="F29" s="161" t="s">
        <v>210</v>
      </c>
      <c r="G29" s="196">
        <v>1.0229999999999999</v>
      </c>
      <c r="H29" s="145">
        <v>40562</v>
      </c>
      <c r="I29" s="187">
        <v>41494.93</v>
      </c>
      <c r="J29" s="187">
        <f>ROUND(I29*0.2,2)</f>
        <v>8298.99</v>
      </c>
      <c r="K29" s="187">
        <f>ROUND(I29*1.2,2)</f>
        <v>49793.919999999998</v>
      </c>
      <c r="L29" s="45" t="s">
        <v>8</v>
      </c>
    </row>
    <row r="30" spans="1:16" ht="30" customHeight="1">
      <c r="A30" s="46">
        <v>11</v>
      </c>
      <c r="B30" s="161" t="s">
        <v>4560</v>
      </c>
      <c r="C30" s="161">
        <v>10011953</v>
      </c>
      <c r="D30" s="161" t="s">
        <v>4535</v>
      </c>
      <c r="E30" s="180" t="s">
        <v>4563</v>
      </c>
      <c r="F30" s="161" t="s">
        <v>210</v>
      </c>
      <c r="G30" s="196">
        <v>2.7330000000000001</v>
      </c>
      <c r="H30" s="145">
        <v>65687</v>
      </c>
      <c r="I30" s="187">
        <v>179522.57</v>
      </c>
      <c r="J30" s="187">
        <f>ROUND(I30*0.2,2)</f>
        <v>35904.51</v>
      </c>
      <c r="K30" s="187">
        <f>ROUND(I30*1.2,2)</f>
        <v>215427.08</v>
      </c>
      <c r="L30" s="45" t="s">
        <v>8</v>
      </c>
      <c r="M30" s="77"/>
      <c r="N30" s="77"/>
      <c r="O30" s="77"/>
      <c r="P30" s="77"/>
    </row>
    <row r="31" spans="1:16" ht="30" customHeight="1">
      <c r="A31" s="46">
        <v>12</v>
      </c>
      <c r="B31" s="161" t="s">
        <v>4561</v>
      </c>
      <c r="C31" s="161">
        <v>10012031</v>
      </c>
      <c r="D31" s="161" t="s">
        <v>4535</v>
      </c>
      <c r="E31" s="180" t="s">
        <v>4563</v>
      </c>
      <c r="F31" s="161" t="s">
        <v>210</v>
      </c>
      <c r="G31" s="196">
        <v>1.36</v>
      </c>
      <c r="H31" s="145">
        <v>62068</v>
      </c>
      <c r="I31" s="187">
        <v>84412.48000000001</v>
      </c>
      <c r="J31" s="187">
        <f>ROUND(I31*0.2,2)</f>
        <v>16882.5</v>
      </c>
      <c r="K31" s="187">
        <f>ROUND(I31*1.2,2)</f>
        <v>101294.98</v>
      </c>
      <c r="L31" s="45" t="s">
        <v>8</v>
      </c>
    </row>
    <row r="32" spans="1:16" ht="30" customHeight="1">
      <c r="A32" s="46">
        <v>13</v>
      </c>
      <c r="B32" s="177" t="s">
        <v>4562</v>
      </c>
      <c r="C32" s="177">
        <v>10012031</v>
      </c>
      <c r="D32" s="178" t="s">
        <v>4535</v>
      </c>
      <c r="E32" s="179" t="s">
        <v>4563</v>
      </c>
      <c r="F32" s="177" t="s">
        <v>210</v>
      </c>
      <c r="G32" s="195">
        <v>0.65100000000000002</v>
      </c>
      <c r="H32" s="145">
        <v>62068</v>
      </c>
      <c r="I32" s="187">
        <v>40406.269999999997</v>
      </c>
      <c r="J32" s="187">
        <f>ROUND(I32*0.2,2)</f>
        <v>8081.25</v>
      </c>
      <c r="K32" s="187">
        <f>ROUND(I32*1.2,2)</f>
        <v>48487.519999999997</v>
      </c>
      <c r="L32" s="45" t="s">
        <v>8</v>
      </c>
      <c r="M32" s="77"/>
      <c r="N32" s="77"/>
      <c r="O32" s="77"/>
      <c r="P32" s="77"/>
    </row>
    <row r="33" spans="1:12" ht="19.5" customHeight="1">
      <c r="A33" s="96"/>
      <c r="B33" s="97"/>
      <c r="C33" s="96"/>
      <c r="D33" s="96"/>
      <c r="E33" s="97"/>
      <c r="F33" s="96"/>
      <c r="G33" s="96"/>
      <c r="H33" s="96"/>
      <c r="I33" s="134">
        <f>SUM(I20:I32)</f>
        <v>6642144.6299999999</v>
      </c>
      <c r="J33" s="134">
        <f>SUM(J20:J32)</f>
        <v>1328428.9300000002</v>
      </c>
      <c r="K33" s="134">
        <f>SUM(K20:K32)</f>
        <v>7970573.5599999996</v>
      </c>
      <c r="L33" s="96"/>
    </row>
    <row r="35" spans="1:12" ht="18.75">
      <c r="A35" s="67" t="s">
        <v>34</v>
      </c>
      <c r="B35" s="144"/>
      <c r="C35" s="126"/>
      <c r="D35" s="127"/>
      <c r="E35" s="127"/>
      <c r="F35" s="128"/>
      <c r="G35" s="128"/>
      <c r="H35" s="129"/>
      <c r="I35" s="128"/>
      <c r="J35" s="362" t="s">
        <v>35</v>
      </c>
      <c r="K35" s="362"/>
      <c r="L35" s="23"/>
    </row>
    <row r="36" spans="1:12" ht="18.75">
      <c r="A36" s="67" t="s">
        <v>36</v>
      </c>
      <c r="B36" s="181"/>
      <c r="C36" s="67"/>
      <c r="D36" s="127"/>
      <c r="E36" s="127"/>
      <c r="F36" s="128"/>
      <c r="G36" s="128"/>
      <c r="H36" s="129"/>
      <c r="I36" s="128"/>
      <c r="J36" s="363" t="s">
        <v>181</v>
      </c>
      <c r="K36" s="363"/>
      <c r="L36" s="363"/>
    </row>
    <row r="37" spans="1:12" ht="18.75">
      <c r="A37" s="141" t="s">
        <v>37</v>
      </c>
      <c r="B37" s="141"/>
      <c r="C37" s="141"/>
      <c r="D37" s="127"/>
      <c r="E37" s="127"/>
      <c r="F37" s="128"/>
      <c r="G37" s="128"/>
      <c r="H37" s="129"/>
      <c r="I37" s="128"/>
      <c r="J37" s="363" t="s">
        <v>38</v>
      </c>
      <c r="K37" s="363"/>
      <c r="L37" s="363"/>
    </row>
    <row r="38" spans="1:12" ht="18.75">
      <c r="A38" s="68" t="s">
        <v>39</v>
      </c>
      <c r="B38" s="39"/>
      <c r="C38" s="23"/>
      <c r="D38" s="127"/>
      <c r="E38" s="127"/>
      <c r="F38" s="128"/>
      <c r="G38" s="128"/>
      <c r="H38" s="129"/>
      <c r="I38" s="128"/>
      <c r="J38" s="128"/>
      <c r="K38" s="118"/>
      <c r="L38" s="38"/>
    </row>
    <row r="39" spans="1:12" ht="18.75">
      <c r="A39" s="23"/>
      <c r="B39" s="39"/>
      <c r="C39" s="23"/>
      <c r="D39" s="127"/>
      <c r="E39" s="127"/>
      <c r="F39" s="128"/>
      <c r="G39" s="128"/>
      <c r="H39" s="129"/>
      <c r="I39" s="128"/>
      <c r="J39" s="128"/>
      <c r="K39" s="118"/>
      <c r="L39" s="23"/>
    </row>
    <row r="40" spans="1:12" ht="18.75">
      <c r="A40" s="67" t="s">
        <v>41</v>
      </c>
      <c r="B40" s="39"/>
      <c r="C40" s="23"/>
      <c r="D40" s="127"/>
      <c r="E40" s="127"/>
      <c r="F40" s="128"/>
      <c r="G40" s="128"/>
      <c r="H40" s="129"/>
      <c r="I40" s="128"/>
      <c r="J40" s="363" t="s">
        <v>182</v>
      </c>
      <c r="K40" s="363"/>
      <c r="L40" s="363"/>
    </row>
    <row r="41" spans="1:12" ht="18.75">
      <c r="A41" s="364"/>
      <c r="B41" s="364"/>
      <c r="C41" s="364"/>
      <c r="D41" s="127"/>
      <c r="E41" s="127"/>
      <c r="F41" s="128"/>
      <c r="G41" s="128"/>
      <c r="H41" s="129"/>
      <c r="I41" s="128"/>
      <c r="J41" s="128"/>
      <c r="K41" s="118"/>
      <c r="L41" s="118"/>
    </row>
    <row r="42" spans="1:12" ht="18.75">
      <c r="A42" s="67" t="s">
        <v>40</v>
      </c>
      <c r="B42" s="204"/>
      <c r="C42" s="255"/>
      <c r="D42" s="256"/>
      <c r="E42" s="256"/>
      <c r="F42" s="257"/>
      <c r="G42" s="257"/>
      <c r="H42" s="258"/>
      <c r="I42" s="257"/>
      <c r="J42" s="257"/>
      <c r="K42" s="67" t="s">
        <v>40</v>
      </c>
      <c r="L42" s="67"/>
    </row>
    <row r="43" spans="1:12" ht="18.75">
      <c r="A43" s="128"/>
      <c r="B43" s="127"/>
      <c r="C43" s="128"/>
      <c r="D43" s="127"/>
      <c r="E43" s="127"/>
      <c r="F43" s="128"/>
      <c r="G43" s="128"/>
      <c r="H43" s="129"/>
      <c r="I43" s="128"/>
      <c r="J43" s="128"/>
      <c r="K43" s="128"/>
      <c r="L43" s="128"/>
    </row>
  </sheetData>
  <autoFilter ref="A19:L33" xr:uid="{00000000-0009-0000-0000-00002B000000}"/>
  <customSheetViews>
    <customSheetView guid="{19774D5F-68EA-4399-BCA1-E2CE392B5002}" showPageBreaks="1" printArea="1" showAutoFilter="1" hiddenRows="1" view="pageBreakPreview" topLeftCell="A88">
      <selection activeCell="E99" sqref="E99"/>
      <pageMargins left="0.70866141732283472" right="0.70866141732283472" top="0.74803149606299213" bottom="0.74803149606299213" header="0.31496062992125984" footer="0.31496062992125984"/>
      <pageSetup scale="55" orientation="landscape" r:id="rId1"/>
      <autoFilter ref="B1:P1" xr:uid="{00000000-0000-0000-0000-000000000000}"/>
    </customSheetView>
    <customSheetView guid="{31AE1515-CC7D-4C1F-9174-673DDAC973ED}" showPageBreaks="1" printArea="1" showAutoFilter="1" hiddenRows="1" view="pageBreakPreview" topLeftCell="A88">
      <selection activeCell="E99" sqref="E99"/>
      <pageMargins left="0.70866141732283472" right="0.70866141732283472" top="0.74803149606299213" bottom="0.74803149606299213" header="0.31496062992125984" footer="0.31496062992125984"/>
      <pageSetup scale="55" orientation="landscape" r:id="rId2"/>
      <autoFilter ref="B1:P1" xr:uid="{00000000-0000-0000-0000-000000000000}"/>
    </customSheetView>
  </customSheetViews>
  <mergeCells count="10">
    <mergeCell ref="A41:C41"/>
    <mergeCell ref="J37:L37"/>
    <mergeCell ref="J40:L40"/>
    <mergeCell ref="A5:L5"/>
    <mergeCell ref="A6:L6"/>
    <mergeCell ref="A15:L15"/>
    <mergeCell ref="A9:I9"/>
    <mergeCell ref="J35:K35"/>
    <mergeCell ref="J36:L36"/>
    <mergeCell ref="A11:I11"/>
  </mergeCells>
  <pageMargins left="0.70866141732283472" right="0.70866141732283472" top="0.74803149606299213" bottom="0.74803149606299213" header="0.31496062992125984" footer="0.31496062992125984"/>
  <pageSetup paperSize="9" scale="74" fitToHeight="0" orientation="landscape" r:id="rId3"/>
  <rowBreaks count="1" manualBreakCount="1">
    <brk id="42" max="11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0070C0"/>
    <pageSetUpPr fitToPage="1"/>
  </sheetPr>
  <dimension ref="A1:P35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9.7109375" style="6" customWidth="1"/>
    <col min="3" max="3" width="12.140625" style="6" customWidth="1"/>
    <col min="4" max="4" width="8" style="6" customWidth="1"/>
    <col min="5" max="5" width="32.85546875" style="59" customWidth="1"/>
    <col min="6" max="6" width="6.85546875" style="6" customWidth="1"/>
    <col min="7" max="7" width="9.5703125" style="6" customWidth="1"/>
    <col min="8" max="8" width="15.28515625" style="6" customWidth="1"/>
    <col min="9" max="9" width="15.28515625" style="60" customWidth="1"/>
    <col min="10" max="11" width="15.28515625" style="6" customWidth="1"/>
    <col min="12" max="12" width="20.285156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162</v>
      </c>
      <c r="K1" s="61"/>
      <c r="L1" s="24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163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5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18" t="s">
        <v>177</v>
      </c>
      <c r="B7" s="115"/>
      <c r="C7" s="115"/>
      <c r="D7" s="115"/>
      <c r="E7" s="115"/>
      <c r="F7" s="115"/>
      <c r="G7" s="115"/>
      <c r="H7" s="115"/>
      <c r="I7" s="116"/>
      <c r="J7" s="20"/>
      <c r="K7" s="20"/>
      <c r="L7" s="20"/>
    </row>
    <row r="8" spans="1:12" ht="15.75">
      <c r="A8" s="367" t="s">
        <v>178</v>
      </c>
      <c r="B8" s="367"/>
      <c r="C8" s="367"/>
      <c r="D8" s="367"/>
      <c r="E8" s="367"/>
      <c r="F8" s="367"/>
      <c r="G8" s="367"/>
      <c r="H8" s="367"/>
      <c r="I8" s="367"/>
      <c r="J8" s="20"/>
      <c r="K8" s="20"/>
      <c r="L8" s="20"/>
    </row>
    <row r="9" spans="1:12" ht="15.75">
      <c r="A9" s="18" t="s">
        <v>179</v>
      </c>
      <c r="B9" s="18"/>
      <c r="C9" s="18"/>
      <c r="D9" s="18"/>
      <c r="E9" s="18"/>
      <c r="F9" s="18"/>
      <c r="G9" s="18"/>
      <c r="H9" s="18"/>
      <c r="I9" s="116"/>
      <c r="J9" s="20"/>
      <c r="K9" s="20"/>
      <c r="L9" s="20"/>
    </row>
    <row r="10" spans="1:12" ht="15.75">
      <c r="A10" s="367" t="s">
        <v>180</v>
      </c>
      <c r="B10" s="367"/>
      <c r="C10" s="367"/>
      <c r="D10" s="367"/>
      <c r="E10" s="367"/>
      <c r="F10" s="367"/>
      <c r="G10" s="367"/>
      <c r="H10" s="367"/>
      <c r="I10" s="367"/>
      <c r="J10" s="20"/>
      <c r="K10" s="20"/>
      <c r="L10" s="20"/>
    </row>
    <row r="11" spans="1:12" ht="15.75">
      <c r="A11" s="205"/>
      <c r="B11" s="205"/>
      <c r="C11" s="205"/>
      <c r="D11" s="205"/>
      <c r="E11" s="205"/>
      <c r="F11" s="205"/>
      <c r="G11" s="205"/>
      <c r="H11" s="205"/>
      <c r="I11" s="205"/>
      <c r="J11" s="205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1.25" customHeight="1">
      <c r="A16" s="62"/>
      <c r="B16" s="62"/>
      <c r="C16" s="62"/>
      <c r="D16" s="62"/>
      <c r="E16" s="206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4564</v>
      </c>
      <c r="C19" s="221">
        <v>10011982</v>
      </c>
      <c r="D19" s="222" t="s">
        <v>4535</v>
      </c>
      <c r="E19" s="223" t="s">
        <v>4568</v>
      </c>
      <c r="F19" s="221" t="s">
        <v>210</v>
      </c>
      <c r="G19" s="266">
        <v>129.92099999999999</v>
      </c>
      <c r="H19" s="225">
        <v>62554</v>
      </c>
      <c r="I19" s="226">
        <v>8127078.2300000004</v>
      </c>
      <c r="J19" s="226">
        <v>1625415.64</v>
      </c>
      <c r="K19" s="226">
        <f>J19+I19</f>
        <v>9752493.870000001</v>
      </c>
      <c r="L19" s="227" t="s">
        <v>8</v>
      </c>
      <c r="M19" s="77"/>
      <c r="N19" s="77"/>
      <c r="O19" s="77"/>
      <c r="P19" s="77"/>
    </row>
    <row r="20" spans="1:16" ht="30" customHeight="1">
      <c r="A20" s="1">
        <v>2</v>
      </c>
      <c r="B20" s="228" t="s">
        <v>4565</v>
      </c>
      <c r="C20" s="228">
        <v>10011982</v>
      </c>
      <c r="D20" s="228" t="s">
        <v>4535</v>
      </c>
      <c r="E20" s="229" t="s">
        <v>4568</v>
      </c>
      <c r="F20" s="228" t="s">
        <v>210</v>
      </c>
      <c r="G20" s="265">
        <v>8.2360000000000007</v>
      </c>
      <c r="H20" s="225">
        <v>62554</v>
      </c>
      <c r="I20" s="226">
        <v>515194.74</v>
      </c>
      <c r="J20" s="226">
        <f>ROUND(I20*0.2,2)</f>
        <v>103038.95</v>
      </c>
      <c r="K20" s="226">
        <f>J20+I20</f>
        <v>618233.68999999994</v>
      </c>
      <c r="L20" s="227" t="s">
        <v>8</v>
      </c>
    </row>
    <row r="21" spans="1:16" ht="30" customHeight="1">
      <c r="A21" s="1">
        <v>3</v>
      </c>
      <c r="B21" s="228" t="s">
        <v>4566</v>
      </c>
      <c r="C21" s="228">
        <v>10011982</v>
      </c>
      <c r="D21" s="228" t="s">
        <v>4535</v>
      </c>
      <c r="E21" s="229" t="s">
        <v>4568</v>
      </c>
      <c r="F21" s="228" t="s">
        <v>210</v>
      </c>
      <c r="G21" s="265">
        <v>12.95</v>
      </c>
      <c r="H21" s="225">
        <v>62554</v>
      </c>
      <c r="I21" s="226">
        <v>810074.29999999993</v>
      </c>
      <c r="J21" s="226">
        <f>ROUND(I21*0.2,2)</f>
        <v>162014.85999999999</v>
      </c>
      <c r="K21" s="226">
        <f>J21+I21</f>
        <v>972089.15999999992</v>
      </c>
      <c r="L21" s="227" t="s">
        <v>8</v>
      </c>
      <c r="M21" s="77"/>
      <c r="N21" s="77"/>
      <c r="O21" s="77"/>
      <c r="P21" s="77"/>
    </row>
    <row r="22" spans="1:16" ht="30" customHeight="1">
      <c r="A22" s="1">
        <v>4</v>
      </c>
      <c r="B22" s="228" t="s">
        <v>4567</v>
      </c>
      <c r="C22" s="228">
        <v>10011982</v>
      </c>
      <c r="D22" s="228" t="s">
        <v>4535</v>
      </c>
      <c r="E22" s="229" t="s">
        <v>4568</v>
      </c>
      <c r="F22" s="228" t="s">
        <v>210</v>
      </c>
      <c r="G22" s="265">
        <v>2.8690000000000002</v>
      </c>
      <c r="H22" s="225">
        <v>62554</v>
      </c>
      <c r="I22" s="226">
        <v>179467.43</v>
      </c>
      <c r="J22" s="226">
        <f>ROUND(I22*0.2,2)</f>
        <v>35893.49</v>
      </c>
      <c r="K22" s="226">
        <f>J22+I22</f>
        <v>215360.91999999998</v>
      </c>
      <c r="L22" s="227" t="s">
        <v>8</v>
      </c>
    </row>
    <row r="23" spans="1:16" ht="15.75">
      <c r="A23" s="96"/>
      <c r="B23" s="96"/>
      <c r="C23" s="96"/>
      <c r="D23" s="96"/>
      <c r="E23" s="97"/>
      <c r="F23" s="96"/>
      <c r="G23" s="96"/>
      <c r="H23" s="96"/>
      <c r="I23" s="98">
        <f>SUM(I19:I22)</f>
        <v>9631814.7000000011</v>
      </c>
      <c r="J23" s="98">
        <f>SUM(J19:J22)</f>
        <v>1926362.9399999997</v>
      </c>
      <c r="K23" s="98">
        <f>SUM(K19:K22)</f>
        <v>11558177.640000001</v>
      </c>
      <c r="L23" s="96"/>
    </row>
    <row r="27" spans="1:16" ht="18.75">
      <c r="A27" s="67" t="s">
        <v>34</v>
      </c>
      <c r="B27" s="220"/>
      <c r="C27" s="220"/>
      <c r="D27" s="127"/>
      <c r="E27" s="128"/>
      <c r="F27" s="128"/>
      <c r="G27" s="128"/>
      <c r="H27" s="129"/>
      <c r="I27" s="128"/>
      <c r="J27" s="363" t="s">
        <v>35</v>
      </c>
      <c r="K27" s="363"/>
      <c r="L27" s="23"/>
    </row>
    <row r="28" spans="1:16" ht="18.75">
      <c r="A28" s="67" t="s">
        <v>36</v>
      </c>
      <c r="B28" s="67"/>
      <c r="C28" s="67"/>
      <c r="D28" s="127"/>
      <c r="E28" s="128"/>
      <c r="F28" s="128"/>
      <c r="G28" s="128"/>
      <c r="H28" s="129"/>
      <c r="I28" s="128"/>
      <c r="J28" s="363" t="s">
        <v>181</v>
      </c>
      <c r="K28" s="363"/>
      <c r="L28" s="363"/>
    </row>
    <row r="29" spans="1:16" ht="18.75">
      <c r="A29" s="363" t="s">
        <v>37</v>
      </c>
      <c r="B29" s="363"/>
      <c r="C29" s="363"/>
      <c r="D29" s="363"/>
      <c r="E29" s="363"/>
      <c r="F29" s="128"/>
      <c r="G29" s="128"/>
      <c r="H29" s="129"/>
      <c r="I29" s="128"/>
      <c r="J29" s="363" t="s">
        <v>38</v>
      </c>
      <c r="K29" s="363"/>
      <c r="L29" s="363"/>
    </row>
    <row r="30" spans="1:16" ht="18.75">
      <c r="A30" s="67" t="s">
        <v>39</v>
      </c>
      <c r="B30" s="23"/>
      <c r="C30" s="23"/>
      <c r="D30" s="127"/>
      <c r="E30" s="128"/>
      <c r="F30" s="128"/>
      <c r="G30" s="128"/>
      <c r="H30" s="129"/>
      <c r="I30" s="128"/>
      <c r="J30" s="128"/>
      <c r="K30" s="118"/>
      <c r="L30" s="38"/>
    </row>
    <row r="31" spans="1:16" ht="18.75">
      <c r="A31" s="23"/>
      <c r="B31" s="23"/>
      <c r="C31" s="23"/>
      <c r="D31" s="127"/>
      <c r="E31" s="128"/>
      <c r="F31" s="128"/>
      <c r="G31" s="128"/>
      <c r="H31" s="129"/>
      <c r="I31" s="128"/>
      <c r="J31" s="128"/>
      <c r="K31" s="118"/>
      <c r="L31" s="23"/>
    </row>
    <row r="32" spans="1:16" ht="18.75">
      <c r="A32" s="67" t="s">
        <v>41</v>
      </c>
      <c r="B32" s="23"/>
      <c r="C32" s="23"/>
      <c r="D32" s="127"/>
      <c r="E32" s="128"/>
      <c r="F32" s="128"/>
      <c r="G32" s="128"/>
      <c r="H32" s="129"/>
      <c r="I32" s="128"/>
      <c r="J32" s="363" t="s">
        <v>182</v>
      </c>
      <c r="K32" s="363"/>
      <c r="L32" s="363"/>
    </row>
    <row r="33" spans="1:12" ht="18.75">
      <c r="A33" s="364"/>
      <c r="B33" s="364"/>
      <c r="C33" s="364"/>
      <c r="D33" s="127"/>
      <c r="E33" s="128"/>
      <c r="F33" s="128"/>
      <c r="G33" s="128"/>
      <c r="H33" s="129"/>
      <c r="I33" s="128"/>
      <c r="J33" s="128"/>
      <c r="K33" s="118"/>
      <c r="L33" s="118"/>
    </row>
    <row r="34" spans="1:12" ht="18.75">
      <c r="A34" s="67" t="s">
        <v>40</v>
      </c>
      <c r="B34" s="67"/>
      <c r="C34" s="255"/>
      <c r="D34" s="256"/>
      <c r="E34" s="257"/>
      <c r="F34" s="257"/>
      <c r="G34" s="257"/>
      <c r="H34" s="258"/>
      <c r="I34" s="257"/>
      <c r="J34" s="257"/>
      <c r="K34" s="67" t="s">
        <v>40</v>
      </c>
      <c r="L34" s="67"/>
    </row>
    <row r="35" spans="1:12" ht="18.75">
      <c r="A35" s="128"/>
      <c r="B35" s="128"/>
      <c r="C35" s="128"/>
      <c r="D35" s="127"/>
      <c r="E35" s="128"/>
      <c r="F35" s="128"/>
      <c r="G35" s="128"/>
      <c r="H35" s="129"/>
      <c r="I35" s="128"/>
      <c r="J35" s="128"/>
      <c r="K35" s="128"/>
      <c r="L35" s="128"/>
    </row>
  </sheetData>
  <autoFilter ref="A18:L23" xr:uid="{00000000-0009-0000-0000-00002C000000}"/>
  <customSheetViews>
    <customSheetView guid="{19774D5F-68EA-4399-BCA1-E2CE392B5002}" showPageBreaks="1" printArea="1" showAutoFilter="1" view="pageBreakPreview">
      <selection activeCell="O43" sqref="O43"/>
      <colBreaks count="1" manualBreakCount="1">
        <brk id="16" max="152" man="1"/>
      </colBreaks>
      <pageMargins left="0.70866141732283472" right="0.70866141732283472" top="0.74803149606299213" bottom="0.74803149606299213" header="0.31496062992125984" footer="0.31496062992125984"/>
      <pageSetup scale="59" orientation="landscape" r:id="rId1"/>
      <autoFilter ref="B1:P1" xr:uid="{00000000-0000-0000-0000-000000000000}"/>
    </customSheetView>
    <customSheetView guid="{31AE1515-CC7D-4C1F-9174-673DDAC973ED}" showPageBreaks="1" printArea="1" showAutoFilter="1" view="pageBreakPreview" topLeftCell="A34">
      <selection activeCell="O43" sqref="O43"/>
      <colBreaks count="1" manualBreakCount="1">
        <brk id="16" max="152" man="1"/>
      </colBreaks>
      <pageMargins left="0.70866141732283472" right="0.70866141732283472" top="0.74803149606299213" bottom="0.74803149606299213" header="0.31496062992125984" footer="0.31496062992125984"/>
      <pageSetup scale="59" orientation="landscape" r:id="rId2"/>
      <autoFilter ref="B1:P1" xr:uid="{00000000-0000-0000-0000-000000000000}"/>
    </customSheetView>
  </customSheetViews>
  <mergeCells count="11">
    <mergeCell ref="A33:C33"/>
    <mergeCell ref="A4:L4"/>
    <mergeCell ref="A5:L5"/>
    <mergeCell ref="A14:L14"/>
    <mergeCell ref="A8:I8"/>
    <mergeCell ref="A10:I10"/>
    <mergeCell ref="J27:K27"/>
    <mergeCell ref="J28:L28"/>
    <mergeCell ref="J29:L29"/>
    <mergeCell ref="J32:L32"/>
    <mergeCell ref="A29:E29"/>
  </mergeCells>
  <pageMargins left="0.70866141732283472" right="0.70866141732283472" top="0.74803149606299213" bottom="0.55118110236220474" header="0.31496062992125984" footer="0.31496062992125984"/>
  <pageSetup paperSize="9" scale="79" fitToHeight="0" orientation="landscape" r:id="rId3"/>
  <colBreaks count="1" manualBreakCount="1">
    <brk id="12" max="61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0070C0"/>
    <pageSetUpPr fitToPage="1"/>
  </sheetPr>
  <dimension ref="A1:P36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7.7109375" style="6" customWidth="1"/>
    <col min="3" max="3" width="12.140625" style="6" customWidth="1"/>
    <col min="4" max="4" width="7.5703125" style="6" customWidth="1"/>
    <col min="5" max="5" width="40.5703125" style="59" customWidth="1"/>
    <col min="6" max="6" width="6.85546875" style="6" customWidth="1"/>
    <col min="7" max="7" width="9.5703125" style="6" customWidth="1"/>
    <col min="8" max="8" width="15.7109375" style="6" customWidth="1"/>
    <col min="9" max="9" width="15.7109375" style="60" customWidth="1"/>
    <col min="10" max="11" width="15.7109375" style="6" customWidth="1"/>
    <col min="12" max="12" width="20.285156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164</v>
      </c>
      <c r="K1" s="61"/>
      <c r="L1" s="24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13.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165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5.75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18" t="s">
        <v>177</v>
      </c>
      <c r="B7" s="115"/>
      <c r="C7" s="115"/>
      <c r="D7" s="115"/>
      <c r="E7" s="115"/>
      <c r="F7" s="115"/>
      <c r="G7" s="115"/>
      <c r="H7" s="115"/>
      <c r="I7" s="116"/>
      <c r="J7" s="20"/>
      <c r="K7" s="20"/>
      <c r="L7" s="20"/>
    </row>
    <row r="8" spans="1:12" ht="15.75">
      <c r="A8" s="367" t="s">
        <v>178</v>
      </c>
      <c r="B8" s="367"/>
      <c r="C8" s="367"/>
      <c r="D8" s="367"/>
      <c r="E8" s="367"/>
      <c r="F8" s="367"/>
      <c r="G8" s="367"/>
      <c r="H8" s="367"/>
      <c r="I8" s="367"/>
      <c r="J8" s="20"/>
      <c r="K8" s="20"/>
      <c r="L8" s="20"/>
    </row>
    <row r="9" spans="1:12" ht="15.75">
      <c r="A9" s="18" t="s">
        <v>179</v>
      </c>
      <c r="B9" s="18"/>
      <c r="C9" s="18"/>
      <c r="D9" s="18"/>
      <c r="E9" s="18"/>
      <c r="F9" s="18"/>
      <c r="G9" s="18"/>
      <c r="H9" s="18"/>
      <c r="I9" s="116"/>
      <c r="J9" s="20"/>
      <c r="K9" s="20"/>
      <c r="L9" s="20"/>
    </row>
    <row r="10" spans="1:12" ht="15.75">
      <c r="A10" s="367" t="s">
        <v>180</v>
      </c>
      <c r="B10" s="367"/>
      <c r="C10" s="367"/>
      <c r="D10" s="367"/>
      <c r="E10" s="367"/>
      <c r="F10" s="367"/>
      <c r="G10" s="367"/>
      <c r="H10" s="367"/>
      <c r="I10" s="367"/>
      <c r="J10" s="20"/>
      <c r="K10" s="20"/>
      <c r="L10" s="20"/>
    </row>
    <row r="11" spans="1:12" ht="15.75">
      <c r="A11" s="205"/>
      <c r="B11" s="205"/>
      <c r="C11" s="205"/>
      <c r="D11" s="205"/>
      <c r="E11" s="205"/>
      <c r="F11" s="205"/>
      <c r="G11" s="205"/>
      <c r="H11" s="205"/>
      <c r="I11" s="205"/>
      <c r="J11" s="205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5.75" customHeight="1">
      <c r="A16" s="62"/>
      <c r="B16" s="62"/>
      <c r="C16" s="62"/>
      <c r="D16" s="62"/>
      <c r="E16" s="206"/>
      <c r="F16" s="62"/>
      <c r="G16" s="62"/>
      <c r="H16" s="8"/>
      <c r="I16" s="65"/>
      <c r="J16" s="66"/>
      <c r="K16" s="66"/>
      <c r="L16" s="62"/>
    </row>
    <row r="17" spans="1:16" ht="71.25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22.5" customHeight="1">
      <c r="A19" s="1">
        <v>1</v>
      </c>
      <c r="B19" s="221" t="s">
        <v>4569</v>
      </c>
      <c r="C19" s="221">
        <v>10012793</v>
      </c>
      <c r="D19" s="222" t="s">
        <v>4535</v>
      </c>
      <c r="E19" s="223" t="s">
        <v>4571</v>
      </c>
      <c r="F19" s="221" t="s">
        <v>210</v>
      </c>
      <c r="G19" s="266">
        <v>83.66</v>
      </c>
      <c r="H19" s="225">
        <v>15695</v>
      </c>
      <c r="I19" s="226">
        <v>1313043.7</v>
      </c>
      <c r="J19" s="226">
        <f t="shared" ref="J19:J24" si="0">ROUND(I19*0.2,2)</f>
        <v>262608.74</v>
      </c>
      <c r="K19" s="226">
        <f t="shared" ref="K19:K24" si="1">ROUND(I19*1.2,2)</f>
        <v>1575652.44</v>
      </c>
      <c r="L19" s="227" t="s">
        <v>8</v>
      </c>
      <c r="M19" s="77"/>
      <c r="N19" s="77"/>
      <c r="O19" s="77"/>
      <c r="P19" s="77"/>
    </row>
    <row r="20" spans="1:16" ht="22.5" customHeight="1">
      <c r="A20" s="1">
        <v>2</v>
      </c>
      <c r="B20" s="228" t="s">
        <v>4570</v>
      </c>
      <c r="C20" s="228">
        <v>10012793</v>
      </c>
      <c r="D20" s="228" t="s">
        <v>4535</v>
      </c>
      <c r="E20" s="229" t="s">
        <v>4571</v>
      </c>
      <c r="F20" s="228" t="s">
        <v>210</v>
      </c>
      <c r="G20" s="265">
        <v>0.02</v>
      </c>
      <c r="H20" s="225">
        <v>15695</v>
      </c>
      <c r="I20" s="226">
        <v>313.90000000000003</v>
      </c>
      <c r="J20" s="226">
        <f t="shared" si="0"/>
        <v>62.78</v>
      </c>
      <c r="K20" s="226">
        <f t="shared" si="1"/>
        <v>376.68</v>
      </c>
      <c r="L20" s="227" t="s">
        <v>8</v>
      </c>
    </row>
    <row r="21" spans="1:16" ht="22.5" customHeight="1">
      <c r="A21" s="1">
        <v>3</v>
      </c>
      <c r="B21" s="228" t="s">
        <v>4572</v>
      </c>
      <c r="C21" s="228">
        <v>10012617</v>
      </c>
      <c r="D21" s="228" t="s">
        <v>4535</v>
      </c>
      <c r="E21" s="229" t="s">
        <v>4576</v>
      </c>
      <c r="F21" s="228" t="s">
        <v>210</v>
      </c>
      <c r="G21" s="265">
        <v>49.167999999999999</v>
      </c>
      <c r="H21" s="225">
        <v>34563</v>
      </c>
      <c r="I21" s="226">
        <v>1699393.58</v>
      </c>
      <c r="J21" s="226">
        <f t="shared" si="0"/>
        <v>339878.72</v>
      </c>
      <c r="K21" s="226">
        <f t="shared" si="1"/>
        <v>2039272.3</v>
      </c>
      <c r="L21" s="227" t="s">
        <v>8</v>
      </c>
      <c r="M21" s="77"/>
      <c r="N21" s="77"/>
      <c r="O21" s="77"/>
      <c r="P21" s="77"/>
    </row>
    <row r="22" spans="1:16" ht="22.5" customHeight="1">
      <c r="A22" s="1">
        <v>4</v>
      </c>
      <c r="B22" s="228" t="s">
        <v>4573</v>
      </c>
      <c r="C22" s="228">
        <v>10012697</v>
      </c>
      <c r="D22" s="228" t="s">
        <v>4535</v>
      </c>
      <c r="E22" s="229" t="s">
        <v>4577</v>
      </c>
      <c r="F22" s="228" t="s">
        <v>210</v>
      </c>
      <c r="G22" s="265">
        <v>28.719000000000001</v>
      </c>
      <c r="H22" s="225">
        <v>34563</v>
      </c>
      <c r="I22" s="226">
        <v>992614.8</v>
      </c>
      <c r="J22" s="226">
        <f t="shared" si="0"/>
        <v>198522.96</v>
      </c>
      <c r="K22" s="226">
        <f t="shared" si="1"/>
        <v>1191137.76</v>
      </c>
      <c r="L22" s="227" t="s">
        <v>8</v>
      </c>
    </row>
    <row r="23" spans="1:16" ht="22.5" customHeight="1">
      <c r="A23" s="1">
        <v>5</v>
      </c>
      <c r="B23" s="221" t="s">
        <v>4574</v>
      </c>
      <c r="C23" s="221">
        <v>10012744</v>
      </c>
      <c r="D23" s="222" t="s">
        <v>4535</v>
      </c>
      <c r="E23" s="223" t="s">
        <v>4578</v>
      </c>
      <c r="F23" s="221" t="s">
        <v>210</v>
      </c>
      <c r="G23" s="266">
        <v>49.832000000000001</v>
      </c>
      <c r="H23" s="225">
        <v>34563</v>
      </c>
      <c r="I23" s="226">
        <v>1722343.42</v>
      </c>
      <c r="J23" s="226">
        <f t="shared" si="0"/>
        <v>344468.68</v>
      </c>
      <c r="K23" s="226">
        <f t="shared" si="1"/>
        <v>2066812.1</v>
      </c>
      <c r="L23" s="227" t="s">
        <v>8</v>
      </c>
      <c r="M23" s="77"/>
      <c r="N23" s="77"/>
      <c r="O23" s="77"/>
      <c r="P23" s="77"/>
    </row>
    <row r="24" spans="1:16" ht="22.5" customHeight="1">
      <c r="A24" s="1">
        <v>6</v>
      </c>
      <c r="B24" s="228" t="s">
        <v>4575</v>
      </c>
      <c r="C24" s="228">
        <v>10012834</v>
      </c>
      <c r="D24" s="228" t="s">
        <v>4535</v>
      </c>
      <c r="E24" s="229" t="s">
        <v>4579</v>
      </c>
      <c r="F24" s="228" t="s">
        <v>210</v>
      </c>
      <c r="G24" s="265">
        <v>7.7160000000000002</v>
      </c>
      <c r="H24" s="225">
        <v>43053</v>
      </c>
      <c r="I24" s="226">
        <v>332196.95</v>
      </c>
      <c r="J24" s="226">
        <f t="shared" si="0"/>
        <v>66439.39</v>
      </c>
      <c r="K24" s="226">
        <f t="shared" si="1"/>
        <v>398636.34</v>
      </c>
      <c r="L24" s="227" t="s">
        <v>8</v>
      </c>
    </row>
    <row r="25" spans="1:16" ht="19.5" customHeight="1">
      <c r="A25" s="96"/>
      <c r="B25" s="96"/>
      <c r="C25" s="96"/>
      <c r="D25" s="96"/>
      <c r="E25" s="97"/>
      <c r="F25" s="96"/>
      <c r="G25" s="96"/>
      <c r="H25" s="96"/>
      <c r="I25" s="98">
        <f>SUM(I19:I24)</f>
        <v>6059906.3499999996</v>
      </c>
      <c r="J25" s="98">
        <f>SUM(J19:J24)</f>
        <v>1211981.2699999998</v>
      </c>
      <c r="K25" s="98">
        <f>SUM(K19:K24)</f>
        <v>7271887.6199999992</v>
      </c>
      <c r="L25" s="96"/>
    </row>
    <row r="27" spans="1:16" ht="7.5" customHeight="1"/>
    <row r="28" spans="1:16" ht="18.75">
      <c r="A28" s="67" t="s">
        <v>34</v>
      </c>
      <c r="B28" s="220"/>
      <c r="C28" s="220"/>
      <c r="D28" s="127"/>
      <c r="E28" s="128"/>
      <c r="F28" s="128"/>
      <c r="G28" s="128"/>
      <c r="H28" s="129"/>
      <c r="I28" s="128"/>
      <c r="J28" s="363" t="s">
        <v>35</v>
      </c>
      <c r="K28" s="363"/>
      <c r="L28" s="23"/>
    </row>
    <row r="29" spans="1:16" ht="18.75">
      <c r="A29" s="67" t="s">
        <v>36</v>
      </c>
      <c r="B29" s="67"/>
      <c r="C29" s="67"/>
      <c r="D29" s="127"/>
      <c r="E29" s="128"/>
      <c r="F29" s="128"/>
      <c r="G29" s="128"/>
      <c r="H29" s="129"/>
      <c r="I29" s="128"/>
      <c r="J29" s="363" t="s">
        <v>181</v>
      </c>
      <c r="K29" s="363"/>
      <c r="L29" s="363"/>
    </row>
    <row r="30" spans="1:16" ht="18.75">
      <c r="A30" s="363" t="s">
        <v>37</v>
      </c>
      <c r="B30" s="363"/>
      <c r="C30" s="363"/>
      <c r="D30" s="363"/>
      <c r="E30" s="363"/>
      <c r="F30" s="128"/>
      <c r="G30" s="128"/>
      <c r="H30" s="129"/>
      <c r="I30" s="128"/>
      <c r="J30" s="363" t="s">
        <v>38</v>
      </c>
      <c r="K30" s="363"/>
      <c r="L30" s="363"/>
    </row>
    <row r="31" spans="1:16" ht="18.75">
      <c r="A31" s="67" t="s">
        <v>39</v>
      </c>
      <c r="B31" s="23"/>
      <c r="C31" s="23"/>
      <c r="D31" s="127"/>
      <c r="E31" s="128"/>
      <c r="F31" s="128"/>
      <c r="G31" s="128"/>
      <c r="H31" s="129"/>
      <c r="I31" s="128"/>
      <c r="J31" s="128"/>
      <c r="K31" s="118"/>
      <c r="L31" s="38"/>
    </row>
    <row r="32" spans="1:16" ht="18.75">
      <c r="A32" s="23"/>
      <c r="B32" s="23"/>
      <c r="C32" s="23"/>
      <c r="D32" s="127"/>
      <c r="E32" s="128"/>
      <c r="F32" s="128"/>
      <c r="G32" s="128"/>
      <c r="H32" s="129"/>
      <c r="I32" s="128"/>
      <c r="J32" s="128"/>
      <c r="K32" s="118"/>
      <c r="L32" s="23"/>
    </row>
    <row r="33" spans="1:12" ht="18.75">
      <c r="A33" s="67" t="s">
        <v>41</v>
      </c>
      <c r="B33" s="23"/>
      <c r="C33" s="23"/>
      <c r="D33" s="127"/>
      <c r="E33" s="128"/>
      <c r="F33" s="128"/>
      <c r="G33" s="128"/>
      <c r="H33" s="129"/>
      <c r="I33" s="128"/>
      <c r="J33" s="363" t="s">
        <v>182</v>
      </c>
      <c r="K33" s="363"/>
      <c r="L33" s="363"/>
    </row>
    <row r="34" spans="1:12" ht="18.75">
      <c r="A34" s="364"/>
      <c r="B34" s="364"/>
      <c r="C34" s="364"/>
      <c r="D34" s="127"/>
      <c r="E34" s="128"/>
      <c r="F34" s="128"/>
      <c r="G34" s="128"/>
      <c r="H34" s="129"/>
      <c r="I34" s="128"/>
      <c r="J34" s="67"/>
      <c r="K34" s="118"/>
      <c r="L34" s="118"/>
    </row>
    <row r="35" spans="1:12" ht="18.75">
      <c r="A35" s="67" t="s">
        <v>40</v>
      </c>
      <c r="B35" s="67"/>
      <c r="C35" s="255"/>
      <c r="D35" s="256"/>
      <c r="E35" s="257"/>
      <c r="F35" s="257"/>
      <c r="G35" s="257"/>
      <c r="H35" s="258"/>
      <c r="I35" s="257"/>
      <c r="J35" s="67" t="s">
        <v>40</v>
      </c>
      <c r="K35" s="67"/>
      <c r="L35" s="67"/>
    </row>
    <row r="36" spans="1:12" ht="18.75">
      <c r="A36" s="128"/>
      <c r="B36" s="128"/>
      <c r="C36" s="128"/>
      <c r="D36" s="127"/>
      <c r="E36" s="128"/>
      <c r="F36" s="128"/>
      <c r="G36" s="128"/>
      <c r="H36" s="129"/>
      <c r="I36" s="128"/>
      <c r="J36" s="128"/>
      <c r="K36" s="128"/>
      <c r="L36" s="128"/>
    </row>
  </sheetData>
  <autoFilter ref="A18:L25" xr:uid="{00000000-0009-0000-0000-00002D000000}"/>
  <customSheetViews>
    <customSheetView guid="{19774D5F-68EA-4399-BCA1-E2CE392B5002}" showPageBreaks="1" printArea="1" showAutoFilter="1" view="pageBreakPreview" topLeftCell="A16">
      <selection activeCell="I22" sqref="I22"/>
      <colBreaks count="2" manualBreakCount="2">
        <brk id="15" max="35" man="1"/>
        <brk id="16" max="152" man="1"/>
      </colBreaks>
      <pageMargins left="0.70866141732283472" right="0.70866141732283472" top="0.74803149606299213" bottom="0.74803149606299213" header="0.31496062992125984" footer="0.31496062992125984"/>
      <pageSetup scale="62" orientation="landscape" r:id="rId1"/>
      <autoFilter ref="B1:P1" xr:uid="{00000000-0000-0000-0000-000000000000}"/>
    </customSheetView>
    <customSheetView guid="{31AE1515-CC7D-4C1F-9174-673DDAC973ED}" showPageBreaks="1" printArea="1" showAutoFilter="1" view="pageBreakPreview">
      <selection activeCell="S30" sqref="S30"/>
      <colBreaks count="2" manualBreakCount="2">
        <brk id="15" max="35" man="1"/>
        <brk id="16" max="152" man="1"/>
      </colBreaks>
      <pageMargins left="0.70866141732283472" right="0.70866141732283472" top="0.74803149606299213" bottom="0.74803149606299213" header="0.31496062992125984" footer="0.31496062992125984"/>
      <pageSetup scale="62" orientation="landscape" r:id="rId2"/>
      <autoFilter ref="B1:P1" xr:uid="{00000000-0000-0000-0000-000000000000}"/>
    </customSheetView>
  </customSheetViews>
  <mergeCells count="11">
    <mergeCell ref="A34:C34"/>
    <mergeCell ref="A4:L4"/>
    <mergeCell ref="A5:L5"/>
    <mergeCell ref="A14:L14"/>
    <mergeCell ref="A8:I8"/>
    <mergeCell ref="A10:I10"/>
    <mergeCell ref="J28:K28"/>
    <mergeCell ref="J29:L29"/>
    <mergeCell ref="J30:L30"/>
    <mergeCell ref="J33:L33"/>
    <mergeCell ref="A30:E30"/>
  </mergeCells>
  <pageMargins left="0.70866141732283472" right="0.70866141732283472" top="0.74803149606299213" bottom="0.74803149606299213" header="0.31496062992125984" footer="0.31496062992125984"/>
  <pageSetup paperSize="9" scale="75" fitToHeight="0" orientation="landscape" r:id="rId3"/>
  <colBreaks count="1" manualBreakCount="1">
    <brk id="12" max="50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0070C0"/>
    <pageSetUpPr fitToPage="1"/>
  </sheetPr>
  <dimension ref="A1:P36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8.42578125" style="6" customWidth="1"/>
    <col min="3" max="3" width="16.28515625" style="6" customWidth="1"/>
    <col min="4" max="4" width="8.7109375" style="6" customWidth="1"/>
    <col min="5" max="5" width="37.5703125" style="59" customWidth="1"/>
    <col min="6" max="6" width="6.85546875" style="6" customWidth="1"/>
    <col min="7" max="7" width="9.5703125" style="6" customWidth="1"/>
    <col min="8" max="8" width="15" style="6" customWidth="1"/>
    <col min="9" max="9" width="15" style="60" customWidth="1"/>
    <col min="10" max="11" width="15" style="6" customWidth="1"/>
    <col min="12" max="12" width="18.57031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167</v>
      </c>
      <c r="K1" s="61"/>
      <c r="L1" s="24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168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18" t="s">
        <v>177</v>
      </c>
      <c r="B7" s="115"/>
      <c r="C7" s="115"/>
      <c r="D7" s="115"/>
      <c r="E7" s="115"/>
      <c r="F7" s="115"/>
      <c r="G7" s="115"/>
      <c r="H7" s="115"/>
      <c r="I7" s="116"/>
      <c r="J7" s="20"/>
      <c r="K7" s="20"/>
      <c r="L7" s="20"/>
    </row>
    <row r="8" spans="1:12" ht="15.75">
      <c r="A8" s="367" t="s">
        <v>178</v>
      </c>
      <c r="B8" s="367"/>
      <c r="C8" s="367"/>
      <c r="D8" s="367"/>
      <c r="E8" s="367"/>
      <c r="F8" s="367"/>
      <c r="G8" s="367"/>
      <c r="H8" s="367"/>
      <c r="I8" s="367"/>
      <c r="J8" s="20"/>
      <c r="K8" s="20"/>
      <c r="L8" s="20"/>
    </row>
    <row r="9" spans="1:12" ht="15.75">
      <c r="A9" s="18" t="s">
        <v>179</v>
      </c>
      <c r="B9" s="18"/>
      <c r="C9" s="18"/>
      <c r="D9" s="18"/>
      <c r="E9" s="18"/>
      <c r="F9" s="18"/>
      <c r="G9" s="18"/>
      <c r="H9" s="18"/>
      <c r="I9" s="116"/>
      <c r="J9" s="20"/>
      <c r="K9" s="20"/>
      <c r="L9" s="20"/>
    </row>
    <row r="10" spans="1:12" ht="15.75">
      <c r="A10" s="367" t="s">
        <v>180</v>
      </c>
      <c r="B10" s="367"/>
      <c r="C10" s="367"/>
      <c r="D10" s="367"/>
      <c r="E10" s="367"/>
      <c r="F10" s="367"/>
      <c r="G10" s="367"/>
      <c r="H10" s="367"/>
      <c r="I10" s="367"/>
      <c r="J10" s="20"/>
      <c r="K10" s="20"/>
      <c r="L10" s="20"/>
    </row>
    <row r="11" spans="1:12" ht="15.75">
      <c r="A11" s="205"/>
      <c r="B11" s="205"/>
      <c r="C11" s="205"/>
      <c r="D11" s="205"/>
      <c r="E11" s="205"/>
      <c r="F11" s="205"/>
      <c r="G11" s="205"/>
      <c r="H11" s="205"/>
      <c r="I11" s="205"/>
      <c r="J11" s="205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7.5" customHeight="1">
      <c r="A16" s="62"/>
      <c r="B16" s="62"/>
      <c r="C16" s="62"/>
      <c r="D16" s="62"/>
      <c r="E16" s="206"/>
      <c r="F16" s="62"/>
      <c r="G16" s="62"/>
      <c r="H16" s="8"/>
      <c r="I16" s="65"/>
      <c r="J16" s="66"/>
      <c r="K16" s="66"/>
      <c r="L16" s="62"/>
    </row>
    <row r="17" spans="1:16" ht="71.25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19.5" customHeight="1">
      <c r="A19" s="1">
        <v>1</v>
      </c>
      <c r="B19" s="221" t="s">
        <v>4581</v>
      </c>
      <c r="C19" s="221">
        <v>10011992</v>
      </c>
      <c r="D19" s="222" t="s">
        <v>4535</v>
      </c>
      <c r="E19" s="223" t="s">
        <v>4586</v>
      </c>
      <c r="F19" s="221" t="s">
        <v>210</v>
      </c>
      <c r="G19" s="266">
        <v>6.0270000000000001</v>
      </c>
      <c r="H19" s="225">
        <v>48750</v>
      </c>
      <c r="I19" s="226">
        <v>293816.25</v>
      </c>
      <c r="J19" s="226">
        <f t="shared" ref="J19:J25" si="0">ROUND(I19*0.2,2)</f>
        <v>58763.25</v>
      </c>
      <c r="K19" s="226">
        <f t="shared" ref="K19:K25" si="1">ROUND(I19*1.2,2)</f>
        <v>352579.5</v>
      </c>
      <c r="L19" s="227" t="s">
        <v>8</v>
      </c>
      <c r="M19" s="77"/>
      <c r="N19" s="77"/>
      <c r="O19" s="77"/>
      <c r="P19" s="77"/>
    </row>
    <row r="20" spans="1:16" ht="19.5" customHeight="1">
      <c r="A20" s="1">
        <v>2</v>
      </c>
      <c r="B20" s="228" t="s">
        <v>4582</v>
      </c>
      <c r="C20" s="228">
        <v>10012006</v>
      </c>
      <c r="D20" s="228" t="s">
        <v>4535</v>
      </c>
      <c r="E20" s="229" t="s">
        <v>4587</v>
      </c>
      <c r="F20" s="228" t="s">
        <v>210</v>
      </c>
      <c r="G20" s="265">
        <v>37.027000000000001</v>
      </c>
      <c r="H20" s="225">
        <v>49888</v>
      </c>
      <c r="I20" s="226">
        <v>1847202.98</v>
      </c>
      <c r="J20" s="226">
        <f t="shared" si="0"/>
        <v>369440.6</v>
      </c>
      <c r="K20" s="226">
        <f t="shared" si="1"/>
        <v>2216643.58</v>
      </c>
      <c r="L20" s="227" t="s">
        <v>8</v>
      </c>
    </row>
    <row r="21" spans="1:16" ht="19.5" customHeight="1">
      <c r="A21" s="1">
        <v>3</v>
      </c>
      <c r="B21" s="228" t="s">
        <v>4583</v>
      </c>
      <c r="C21" s="228">
        <v>10012012</v>
      </c>
      <c r="D21" s="228" t="s">
        <v>4535</v>
      </c>
      <c r="E21" s="229" t="s">
        <v>4588</v>
      </c>
      <c r="F21" s="228" t="s">
        <v>210</v>
      </c>
      <c r="G21" s="265">
        <v>45.49</v>
      </c>
      <c r="H21" s="225">
        <v>49708</v>
      </c>
      <c r="I21" s="226">
        <v>2261216.92</v>
      </c>
      <c r="J21" s="226">
        <f t="shared" si="0"/>
        <v>452243.38</v>
      </c>
      <c r="K21" s="226">
        <f t="shared" si="1"/>
        <v>2713460.3</v>
      </c>
      <c r="L21" s="227" t="s">
        <v>8</v>
      </c>
      <c r="M21" s="77"/>
      <c r="N21" s="77"/>
      <c r="O21" s="77"/>
      <c r="P21" s="77"/>
    </row>
    <row r="22" spans="1:16" ht="30" customHeight="1">
      <c r="A22" s="1">
        <v>4</v>
      </c>
      <c r="B22" s="228" t="s">
        <v>4584</v>
      </c>
      <c r="C22" s="228">
        <v>10012021</v>
      </c>
      <c r="D22" s="228" t="s">
        <v>4535</v>
      </c>
      <c r="E22" s="229" t="s">
        <v>4589</v>
      </c>
      <c r="F22" s="228" t="s">
        <v>210</v>
      </c>
      <c r="G22" s="265">
        <v>0.89300000000000002</v>
      </c>
      <c r="H22" s="225">
        <v>49617</v>
      </c>
      <c r="I22" s="226">
        <v>44307.98</v>
      </c>
      <c r="J22" s="226">
        <f t="shared" si="0"/>
        <v>8861.6</v>
      </c>
      <c r="K22" s="226">
        <f t="shared" si="1"/>
        <v>53169.58</v>
      </c>
      <c r="L22" s="227" t="s">
        <v>8</v>
      </c>
    </row>
    <row r="23" spans="1:16" ht="30" customHeight="1">
      <c r="A23" s="1">
        <v>5</v>
      </c>
      <c r="B23" s="221" t="s">
        <v>4585</v>
      </c>
      <c r="C23" s="221">
        <v>10012034</v>
      </c>
      <c r="D23" s="222" t="s">
        <v>4535</v>
      </c>
      <c r="E23" s="223" t="s">
        <v>4590</v>
      </c>
      <c r="F23" s="221" t="s">
        <v>210</v>
      </c>
      <c r="G23" s="266">
        <v>3.5230000000000001</v>
      </c>
      <c r="H23" s="225">
        <v>58159</v>
      </c>
      <c r="I23" s="226">
        <v>204894.16</v>
      </c>
      <c r="J23" s="226">
        <f t="shared" si="0"/>
        <v>40978.83</v>
      </c>
      <c r="K23" s="226">
        <f t="shared" si="1"/>
        <v>245872.99</v>
      </c>
      <c r="L23" s="227" t="s">
        <v>8</v>
      </c>
      <c r="M23" s="77"/>
      <c r="N23" s="77"/>
      <c r="O23" s="77"/>
      <c r="P23" s="77"/>
    </row>
    <row r="24" spans="1:16" ht="20.25" customHeight="1">
      <c r="A24" s="1">
        <v>6</v>
      </c>
      <c r="B24" s="221" t="s">
        <v>4591</v>
      </c>
      <c r="C24" s="221">
        <v>10013124</v>
      </c>
      <c r="D24" s="222" t="s">
        <v>4535</v>
      </c>
      <c r="E24" s="223" t="s">
        <v>4592</v>
      </c>
      <c r="F24" s="221" t="s">
        <v>210</v>
      </c>
      <c r="G24" s="266">
        <v>4.6420000000000003</v>
      </c>
      <c r="H24" s="225">
        <v>47688</v>
      </c>
      <c r="I24" s="226">
        <v>221367.7</v>
      </c>
      <c r="J24" s="226">
        <f t="shared" si="0"/>
        <v>44273.54</v>
      </c>
      <c r="K24" s="226">
        <f>ROUND(I24*1.2,2)</f>
        <v>265641.24</v>
      </c>
      <c r="L24" s="227" t="s">
        <v>8</v>
      </c>
      <c r="M24" s="77"/>
      <c r="N24" s="77"/>
      <c r="O24" s="77"/>
      <c r="P24" s="77"/>
    </row>
    <row r="25" spans="1:16" ht="20.25" customHeight="1">
      <c r="A25" s="1">
        <v>7</v>
      </c>
      <c r="B25" s="228" t="s">
        <v>4593</v>
      </c>
      <c r="C25" s="228">
        <v>10011932</v>
      </c>
      <c r="D25" s="228" t="s">
        <v>4535</v>
      </c>
      <c r="E25" s="229" t="s">
        <v>4594</v>
      </c>
      <c r="F25" s="228" t="s">
        <v>210</v>
      </c>
      <c r="G25" s="265">
        <v>12.8</v>
      </c>
      <c r="H25" s="225">
        <v>23826</v>
      </c>
      <c r="I25" s="226">
        <v>304972.79999999999</v>
      </c>
      <c r="J25" s="226">
        <f t="shared" si="0"/>
        <v>60994.559999999998</v>
      </c>
      <c r="K25" s="226">
        <f t="shared" si="1"/>
        <v>365967.35999999999</v>
      </c>
      <c r="L25" s="227" t="s">
        <v>8</v>
      </c>
    </row>
    <row r="26" spans="1:16" ht="15.75">
      <c r="A26" s="96"/>
      <c r="B26" s="96"/>
      <c r="C26" s="96"/>
      <c r="D26" s="96"/>
      <c r="E26" s="97"/>
      <c r="F26" s="96"/>
      <c r="G26" s="96"/>
      <c r="H26" s="96"/>
      <c r="I26" s="98">
        <f>SUM(I19:I25)</f>
        <v>5177778.790000001</v>
      </c>
      <c r="J26" s="98">
        <f>SUM(J19:J25)</f>
        <v>1035555.76</v>
      </c>
      <c r="K26" s="98">
        <f>SUM(K19:K25)</f>
        <v>6213334.5500000007</v>
      </c>
      <c r="L26" s="96"/>
    </row>
    <row r="28" spans="1:16" ht="18.75">
      <c r="A28" s="67" t="s">
        <v>34</v>
      </c>
      <c r="B28" s="220"/>
      <c r="C28" s="220"/>
      <c r="D28" s="127"/>
      <c r="E28" s="128"/>
      <c r="F28" s="128"/>
      <c r="G28" s="128"/>
      <c r="H28" s="129"/>
      <c r="I28" s="128"/>
      <c r="J28" s="363" t="s">
        <v>35</v>
      </c>
      <c r="K28" s="363"/>
      <c r="L28" s="23"/>
    </row>
    <row r="29" spans="1:16" ht="18.75">
      <c r="A29" s="67" t="s">
        <v>36</v>
      </c>
      <c r="B29" s="67"/>
      <c r="C29" s="67"/>
      <c r="D29" s="127"/>
      <c r="E29" s="128"/>
      <c r="F29" s="128"/>
      <c r="G29" s="128"/>
      <c r="H29" s="129"/>
      <c r="I29" s="128"/>
      <c r="J29" s="363" t="s">
        <v>181</v>
      </c>
      <c r="K29" s="363"/>
      <c r="L29" s="363"/>
    </row>
    <row r="30" spans="1:16" ht="18.75">
      <c r="A30" s="67" t="s">
        <v>37</v>
      </c>
      <c r="B30" s="67"/>
      <c r="C30" s="67"/>
      <c r="D30" s="127"/>
      <c r="E30" s="128"/>
      <c r="F30" s="128"/>
      <c r="G30" s="128"/>
      <c r="H30" s="129"/>
      <c r="I30" s="128"/>
      <c r="J30" s="363" t="s">
        <v>38</v>
      </c>
      <c r="K30" s="363"/>
      <c r="L30" s="363"/>
    </row>
    <row r="31" spans="1:16" ht="18.75">
      <c r="A31" s="67" t="s">
        <v>39</v>
      </c>
      <c r="B31" s="23"/>
      <c r="C31" s="23"/>
      <c r="D31" s="127"/>
      <c r="E31" s="128"/>
      <c r="F31" s="128"/>
      <c r="G31" s="128"/>
      <c r="H31" s="129"/>
      <c r="I31" s="128"/>
      <c r="J31" s="128"/>
      <c r="K31" s="118"/>
      <c r="L31" s="38"/>
    </row>
    <row r="32" spans="1:16" ht="18.75">
      <c r="A32" s="23"/>
      <c r="B32" s="23"/>
      <c r="C32" s="23"/>
      <c r="D32" s="127"/>
      <c r="E32" s="128"/>
      <c r="F32" s="128"/>
      <c r="G32" s="128"/>
      <c r="H32" s="129"/>
      <c r="I32" s="128"/>
      <c r="J32" s="128"/>
      <c r="K32" s="118"/>
      <c r="L32" s="23"/>
    </row>
    <row r="33" spans="1:12" ht="18.75">
      <c r="A33" s="67" t="s">
        <v>41</v>
      </c>
      <c r="B33" s="23"/>
      <c r="C33" s="23"/>
      <c r="D33" s="127"/>
      <c r="E33" s="128"/>
      <c r="F33" s="128"/>
      <c r="G33" s="128"/>
      <c r="H33" s="129"/>
      <c r="I33" s="128"/>
      <c r="J33" s="363" t="s">
        <v>182</v>
      </c>
      <c r="K33" s="363"/>
      <c r="L33" s="363"/>
    </row>
    <row r="34" spans="1:12" ht="12.75" customHeight="1">
      <c r="A34" s="364"/>
      <c r="B34" s="364"/>
      <c r="C34" s="364"/>
      <c r="D34" s="127"/>
      <c r="E34" s="128"/>
      <c r="F34" s="128"/>
      <c r="G34" s="128"/>
      <c r="H34" s="129"/>
      <c r="I34" s="128"/>
      <c r="J34" s="128"/>
      <c r="K34" s="118"/>
      <c r="L34" s="118"/>
    </row>
    <row r="35" spans="1:12" ht="18.75">
      <c r="A35" s="67" t="s">
        <v>40</v>
      </c>
      <c r="B35" s="67"/>
      <c r="C35" s="255"/>
      <c r="D35" s="256"/>
      <c r="E35" s="257"/>
      <c r="F35" s="257"/>
      <c r="G35" s="257"/>
      <c r="H35" s="258"/>
      <c r="I35" s="257"/>
      <c r="J35" s="67" t="s">
        <v>40</v>
      </c>
      <c r="L35" s="67"/>
    </row>
    <row r="36" spans="1:12">
      <c r="A36" s="3"/>
      <c r="B36" s="3"/>
      <c r="C36" s="3"/>
      <c r="D36" s="5"/>
      <c r="E36" s="3"/>
      <c r="F36" s="3"/>
      <c r="G36" s="3"/>
      <c r="H36" s="11"/>
      <c r="I36" s="3"/>
      <c r="J36" s="3"/>
      <c r="K36" s="3"/>
      <c r="L36" s="3"/>
    </row>
  </sheetData>
  <autoFilter ref="A18:L25" xr:uid="{00000000-0009-0000-0000-00002E000000}"/>
  <customSheetViews>
    <customSheetView guid="{19774D5F-68EA-4399-BCA1-E2CE392B5002}" showPageBreaks="1" printArea="1" showAutoFilter="1" view="pageBreakPreview">
      <selection activeCell="K29" sqref="K29"/>
      <colBreaks count="2" manualBreakCount="2">
        <brk id="15" max="22" man="1"/>
        <brk id="16" max="152" man="1"/>
      </colBreaks>
      <pageMargins left="0.70866141732283472" right="0.70866141732283472" top="0.74803149606299213" bottom="0.74803149606299213" header="0.31496062992125984" footer="0.31496062992125984"/>
      <pageSetup scale="62" orientation="landscape" r:id="rId1"/>
      <autoFilter ref="B1:P1" xr:uid="{00000000-0000-0000-0000-000000000000}"/>
    </customSheetView>
    <customSheetView guid="{31AE1515-CC7D-4C1F-9174-673DDAC973ED}" showPageBreaks="1" printArea="1" showAutoFilter="1" view="pageBreakPreview">
      <selection activeCell="K29" sqref="K29"/>
      <colBreaks count="2" manualBreakCount="2">
        <brk id="15" max="22" man="1"/>
        <brk id="16" max="152" man="1"/>
      </colBreaks>
      <pageMargins left="0.70866141732283472" right="0.70866141732283472" top="0.74803149606299213" bottom="0.74803149606299213" header="0.31496062992125984" footer="0.31496062992125984"/>
      <pageSetup scale="62" orientation="landscape" r:id="rId2"/>
      <autoFilter ref="B1:P1" xr:uid="{00000000-0000-0000-0000-000000000000}"/>
    </customSheetView>
  </customSheetViews>
  <mergeCells count="10">
    <mergeCell ref="A4:L4"/>
    <mergeCell ref="A5:L5"/>
    <mergeCell ref="A14:L14"/>
    <mergeCell ref="A8:I8"/>
    <mergeCell ref="A10:I10"/>
    <mergeCell ref="J28:K28"/>
    <mergeCell ref="J29:L29"/>
    <mergeCell ref="J30:L30"/>
    <mergeCell ref="J33:L33"/>
    <mergeCell ref="A34:C34"/>
  </mergeCells>
  <pageMargins left="0.70866141732283472" right="0.70866141732283472" top="0.74803149606299213" bottom="0.74803149606299213" header="0.31496062992125984" footer="0.31496062992125984"/>
  <pageSetup paperSize="9" scale="76" fitToHeight="0" orientation="landscape" r:id="rId3"/>
  <colBreaks count="2" manualBreakCount="2">
    <brk id="12" max="30" man="1"/>
    <brk id="13" max="30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0070C0"/>
    <pageSetUpPr fitToPage="1"/>
  </sheetPr>
  <dimension ref="A1:L30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8.42578125" style="6" customWidth="1"/>
    <col min="3" max="3" width="12.140625" style="6" customWidth="1"/>
    <col min="4" max="4" width="8.42578125" style="6" customWidth="1"/>
    <col min="5" max="5" width="30.85546875" style="59" customWidth="1"/>
    <col min="6" max="6" width="6.85546875" style="6" customWidth="1"/>
    <col min="7" max="7" width="10.85546875" style="6" customWidth="1"/>
    <col min="8" max="8" width="15.85546875" style="6" customWidth="1"/>
    <col min="9" max="9" width="15.85546875" style="60" customWidth="1"/>
    <col min="10" max="11" width="15.85546875" style="6" customWidth="1"/>
    <col min="12" max="12" width="19.8554687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169</v>
      </c>
      <c r="K1" s="61"/>
      <c r="L1" s="24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170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18" t="s">
        <v>177</v>
      </c>
      <c r="B7" s="115"/>
      <c r="C7" s="115"/>
      <c r="D7" s="115"/>
      <c r="E7" s="115"/>
      <c r="F7" s="115"/>
      <c r="G7" s="115"/>
      <c r="H7" s="115"/>
      <c r="I7" s="116"/>
      <c r="J7" s="20"/>
      <c r="K7" s="20"/>
      <c r="L7" s="20"/>
    </row>
    <row r="8" spans="1:12" ht="15.75">
      <c r="A8" s="367" t="s">
        <v>178</v>
      </c>
      <c r="B8" s="367"/>
      <c r="C8" s="367"/>
      <c r="D8" s="367"/>
      <c r="E8" s="367"/>
      <c r="F8" s="367"/>
      <c r="G8" s="367"/>
      <c r="H8" s="367"/>
      <c r="I8" s="367"/>
      <c r="J8" s="20"/>
      <c r="K8" s="20"/>
      <c r="L8" s="20"/>
    </row>
    <row r="9" spans="1:12" ht="15.75">
      <c r="A9" s="18" t="s">
        <v>179</v>
      </c>
      <c r="B9" s="18"/>
      <c r="C9" s="18"/>
      <c r="D9" s="18"/>
      <c r="E9" s="18"/>
      <c r="F9" s="18"/>
      <c r="G9" s="18"/>
      <c r="H9" s="18"/>
      <c r="I9" s="116"/>
      <c r="J9" s="20"/>
      <c r="K9" s="20"/>
      <c r="L9" s="20"/>
    </row>
    <row r="10" spans="1:12" ht="15.75">
      <c r="A10" s="367" t="s">
        <v>180</v>
      </c>
      <c r="B10" s="367"/>
      <c r="C10" s="367"/>
      <c r="D10" s="367"/>
      <c r="E10" s="367"/>
      <c r="F10" s="367"/>
      <c r="G10" s="367"/>
      <c r="H10" s="367"/>
      <c r="I10" s="367"/>
      <c r="J10" s="20"/>
      <c r="K10" s="20"/>
      <c r="L10" s="20"/>
    </row>
    <row r="11" spans="1:12" ht="15.75">
      <c r="A11" s="205"/>
      <c r="B11" s="205"/>
      <c r="C11" s="205"/>
      <c r="D11" s="205"/>
      <c r="E11" s="205"/>
      <c r="F11" s="205"/>
      <c r="G11" s="205"/>
      <c r="H11" s="205"/>
      <c r="I11" s="205"/>
      <c r="J11" s="205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6.5" customHeight="1">
      <c r="A16" s="62"/>
      <c r="B16" s="62"/>
      <c r="C16" s="62"/>
      <c r="D16" s="62"/>
      <c r="E16" s="206"/>
      <c r="F16" s="62"/>
      <c r="G16" s="62"/>
      <c r="H16" s="8"/>
      <c r="I16" s="65"/>
      <c r="J16" s="66"/>
      <c r="K16" s="66"/>
      <c r="L16" s="62"/>
    </row>
    <row r="17" spans="1:12" ht="71.25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2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2" ht="32.25" customHeight="1">
      <c r="A19" s="1">
        <v>1</v>
      </c>
      <c r="B19" s="1" t="s">
        <v>4595</v>
      </c>
      <c r="C19" s="285">
        <v>10012533</v>
      </c>
      <c r="D19" s="285" t="s">
        <v>4580</v>
      </c>
      <c r="E19" s="286" t="s">
        <v>4596</v>
      </c>
      <c r="F19" s="287" t="s">
        <v>4</v>
      </c>
      <c r="G19" s="288">
        <v>676.33799999999997</v>
      </c>
      <c r="H19" s="289">
        <v>17957</v>
      </c>
      <c r="I19" s="237">
        <v>12145001.470000001</v>
      </c>
      <c r="J19" s="226">
        <f>ROUND(I19*0.2,2)</f>
        <v>2429000.29</v>
      </c>
      <c r="K19" s="226">
        <f>ROUND(I19*1.2,2)</f>
        <v>14574001.76</v>
      </c>
      <c r="L19" s="290" t="s">
        <v>8</v>
      </c>
    </row>
    <row r="20" spans="1:12" ht="19.5" customHeight="1">
      <c r="A20" s="96"/>
      <c r="B20" s="96"/>
      <c r="C20" s="96"/>
      <c r="D20" s="96"/>
      <c r="E20" s="97"/>
      <c r="F20" s="96"/>
      <c r="G20" s="96"/>
      <c r="H20" s="96"/>
      <c r="I20" s="98">
        <f>SUM(I19:I19)</f>
        <v>12145001.470000001</v>
      </c>
      <c r="J20" s="98">
        <f>SUM(J19:J19)</f>
        <v>2429000.29</v>
      </c>
      <c r="K20" s="98">
        <f>SUM(K19:K19)</f>
        <v>14574001.76</v>
      </c>
      <c r="L20" s="96"/>
    </row>
    <row r="22" spans="1:12" ht="18.75">
      <c r="A22" s="67" t="s">
        <v>34</v>
      </c>
      <c r="B22" s="220"/>
      <c r="C22" s="220"/>
      <c r="D22" s="127"/>
      <c r="E22" s="128"/>
      <c r="F22" s="128"/>
      <c r="G22" s="128"/>
      <c r="H22" s="129"/>
      <c r="I22" s="128"/>
      <c r="J22" s="363" t="s">
        <v>35</v>
      </c>
      <c r="K22" s="363"/>
      <c r="L22" s="23"/>
    </row>
    <row r="23" spans="1:12" ht="18.75">
      <c r="A23" s="67" t="s">
        <v>36</v>
      </c>
      <c r="B23" s="67"/>
      <c r="C23" s="67"/>
      <c r="D23" s="127"/>
      <c r="E23" s="128"/>
      <c r="F23" s="128"/>
      <c r="G23" s="128"/>
      <c r="H23" s="129"/>
      <c r="I23" s="128"/>
      <c r="J23" s="363" t="s">
        <v>181</v>
      </c>
      <c r="K23" s="363"/>
      <c r="L23" s="363"/>
    </row>
    <row r="24" spans="1:12" ht="18.75">
      <c r="A24" s="67" t="s">
        <v>37</v>
      </c>
      <c r="B24" s="67"/>
      <c r="C24" s="67"/>
      <c r="D24" s="127"/>
      <c r="E24" s="128"/>
      <c r="F24" s="128"/>
      <c r="G24" s="128"/>
      <c r="H24" s="129"/>
      <c r="I24" s="128"/>
      <c r="J24" s="363" t="s">
        <v>38</v>
      </c>
      <c r="K24" s="363"/>
      <c r="L24" s="363"/>
    </row>
    <row r="25" spans="1:12" ht="18.75">
      <c r="A25" s="67" t="s">
        <v>39</v>
      </c>
      <c r="B25" s="23"/>
      <c r="C25" s="23"/>
      <c r="D25" s="127"/>
      <c r="E25" s="128"/>
      <c r="F25" s="128"/>
      <c r="G25" s="128"/>
      <c r="H25" s="129"/>
      <c r="I25" s="128"/>
      <c r="J25" s="128"/>
      <c r="K25" s="118"/>
      <c r="L25" s="38"/>
    </row>
    <row r="26" spans="1:12" ht="12" customHeight="1">
      <c r="A26" s="23"/>
      <c r="B26" s="23"/>
      <c r="C26" s="23"/>
      <c r="D26" s="127"/>
      <c r="E26" s="128"/>
      <c r="F26" s="128"/>
      <c r="G26" s="128"/>
      <c r="H26" s="129"/>
      <c r="I26" s="128"/>
      <c r="J26" s="128"/>
      <c r="K26" s="118"/>
      <c r="L26" s="23"/>
    </row>
    <row r="27" spans="1:12" ht="18.75">
      <c r="A27" s="67" t="s">
        <v>41</v>
      </c>
      <c r="B27" s="23"/>
      <c r="C27" s="23"/>
      <c r="D27" s="127"/>
      <c r="E27" s="128"/>
      <c r="F27" s="128"/>
      <c r="G27" s="128"/>
      <c r="H27" s="129"/>
      <c r="I27" s="128"/>
      <c r="J27" s="363" t="s">
        <v>182</v>
      </c>
      <c r="K27" s="363"/>
      <c r="L27" s="363"/>
    </row>
    <row r="28" spans="1:12" ht="11.25" customHeight="1">
      <c r="A28" s="364"/>
      <c r="B28" s="364"/>
      <c r="C28" s="364"/>
      <c r="D28" s="127"/>
      <c r="E28" s="128"/>
      <c r="F28" s="128"/>
      <c r="G28" s="128"/>
      <c r="H28" s="129"/>
      <c r="I28" s="128"/>
      <c r="J28" s="128"/>
      <c r="K28" s="118"/>
      <c r="L28" s="118"/>
    </row>
    <row r="29" spans="1:12" ht="18.75">
      <c r="A29" s="67" t="s">
        <v>40</v>
      </c>
      <c r="B29" s="67"/>
      <c r="C29" s="255"/>
      <c r="D29" s="256"/>
      <c r="E29" s="257"/>
      <c r="F29" s="257"/>
      <c r="G29" s="257"/>
      <c r="H29" s="258"/>
      <c r="I29" s="257"/>
      <c r="J29" s="67" t="s">
        <v>40</v>
      </c>
      <c r="L29" s="67"/>
    </row>
    <row r="30" spans="1:12" ht="18.75">
      <c r="A30" s="128"/>
      <c r="B30" s="128"/>
      <c r="C30" s="128"/>
      <c r="D30" s="127"/>
      <c r="E30" s="128"/>
      <c r="F30" s="128"/>
      <c r="G30" s="128"/>
      <c r="H30" s="129"/>
      <c r="I30" s="128"/>
      <c r="J30" s="128"/>
      <c r="K30" s="128"/>
      <c r="L30" s="128"/>
    </row>
  </sheetData>
  <autoFilter ref="A18:L19" xr:uid="{00000000-0009-0000-0000-00002F000000}"/>
  <customSheetViews>
    <customSheetView guid="{19774D5F-68EA-4399-BCA1-E2CE392B5002}" showPageBreaks="1" printArea="1" showAutoFilter="1" view="pageBreakPreview" topLeftCell="A7">
      <selection activeCell="J24" sqref="J24:L24"/>
      <colBreaks count="2" manualBreakCount="2">
        <brk id="15" max="24" man="1"/>
        <brk id="16" max="152" man="1"/>
      </colBreaks>
      <pageMargins left="0.70866141732283472" right="0.70866141732283472" top="0.74803149606299213" bottom="0.74803149606299213" header="0.31496062992125984" footer="0.31496062992125984"/>
      <pageSetup scale="62" orientation="landscape" r:id="rId1"/>
      <autoFilter ref="B1:P1" xr:uid="{00000000-0000-0000-0000-000000000000}"/>
    </customSheetView>
    <customSheetView guid="{31AE1515-CC7D-4C1F-9174-673DDAC973ED}" showPageBreaks="1" printArea="1" showAutoFilter="1" view="pageBreakPreview" topLeftCell="A7">
      <selection activeCell="J24" sqref="J24:L24"/>
      <colBreaks count="2" manualBreakCount="2">
        <brk id="15" max="24" man="1"/>
        <brk id="16" max="152" man="1"/>
      </colBreaks>
      <pageMargins left="0.70866141732283472" right="0.70866141732283472" top="0.74803149606299213" bottom="0.74803149606299213" header="0.31496062992125984" footer="0.31496062992125984"/>
      <pageSetup scale="62" orientation="landscape" r:id="rId2"/>
      <autoFilter ref="B1:P1" xr:uid="{00000000-0000-0000-0000-000000000000}"/>
    </customSheetView>
  </customSheetViews>
  <mergeCells count="10">
    <mergeCell ref="A4:L4"/>
    <mergeCell ref="A5:L5"/>
    <mergeCell ref="A14:L14"/>
    <mergeCell ref="A8:I8"/>
    <mergeCell ref="A10:I10"/>
    <mergeCell ref="J22:K22"/>
    <mergeCell ref="J23:L23"/>
    <mergeCell ref="J24:L24"/>
    <mergeCell ref="J27:L27"/>
    <mergeCell ref="A28:C28"/>
  </mergeCells>
  <pageMargins left="0.70866141732283472" right="0.70866141732283472" top="0.74803149606299213" bottom="0.74803149606299213" header="0.31496062992125984" footer="0.31496062992125984"/>
  <pageSetup paperSize="9" scale="78" fitToHeight="0" orientation="landscape" r:id="rId3"/>
  <colBreaks count="2" manualBreakCount="2">
    <brk id="12" max="36" man="1"/>
    <brk id="13" max="36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0070C0"/>
    <pageSetUpPr fitToPage="1"/>
  </sheetPr>
  <dimension ref="A1:L31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7.7109375" style="6" customWidth="1"/>
    <col min="3" max="3" width="12.5703125" style="6" customWidth="1"/>
    <col min="4" max="4" width="8.85546875" style="6" customWidth="1"/>
    <col min="5" max="5" width="26" style="59" customWidth="1"/>
    <col min="6" max="6" width="6.85546875" style="6" customWidth="1"/>
    <col min="7" max="7" width="12" style="6" customWidth="1"/>
    <col min="8" max="8" width="15.42578125" style="6" customWidth="1"/>
    <col min="9" max="9" width="15.42578125" style="60" customWidth="1"/>
    <col min="10" max="11" width="15.42578125" style="6" customWidth="1"/>
    <col min="12" max="12" width="21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171</v>
      </c>
      <c r="K1" s="61"/>
      <c r="L1" s="24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172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18" t="s">
        <v>177</v>
      </c>
      <c r="B7" s="115"/>
      <c r="C7" s="115"/>
      <c r="D7" s="115"/>
      <c r="E7" s="115"/>
      <c r="F7" s="115"/>
      <c r="G7" s="115"/>
      <c r="H7" s="115"/>
      <c r="I7" s="116"/>
      <c r="J7" s="20"/>
      <c r="K7" s="20"/>
      <c r="L7" s="20"/>
    </row>
    <row r="8" spans="1:12" ht="15.75">
      <c r="A8" s="367" t="s">
        <v>178</v>
      </c>
      <c r="B8" s="367"/>
      <c r="C8" s="367"/>
      <c r="D8" s="367"/>
      <c r="E8" s="367"/>
      <c r="F8" s="367"/>
      <c r="G8" s="367"/>
      <c r="H8" s="367"/>
      <c r="I8" s="367"/>
      <c r="J8" s="20"/>
      <c r="K8" s="20"/>
      <c r="L8" s="20"/>
    </row>
    <row r="9" spans="1:12" ht="15.75">
      <c r="A9" s="18" t="s">
        <v>179</v>
      </c>
      <c r="B9" s="18"/>
      <c r="C9" s="18"/>
      <c r="D9" s="18"/>
      <c r="E9" s="18"/>
      <c r="F9" s="18"/>
      <c r="G9" s="18"/>
      <c r="H9" s="18"/>
      <c r="I9" s="116"/>
      <c r="J9" s="20"/>
      <c r="K9" s="20"/>
      <c r="L9" s="20"/>
    </row>
    <row r="10" spans="1:12" ht="15.75">
      <c r="A10" s="367" t="s">
        <v>180</v>
      </c>
      <c r="B10" s="367"/>
      <c r="C10" s="367"/>
      <c r="D10" s="367"/>
      <c r="E10" s="367"/>
      <c r="F10" s="367"/>
      <c r="G10" s="367"/>
      <c r="H10" s="367"/>
      <c r="I10" s="367"/>
      <c r="J10" s="20"/>
      <c r="K10" s="20"/>
      <c r="L10" s="20"/>
    </row>
    <row r="11" spans="1:12" ht="15.75">
      <c r="A11" s="205"/>
      <c r="B11" s="205"/>
      <c r="C11" s="205"/>
      <c r="D11" s="205"/>
      <c r="E11" s="205"/>
      <c r="F11" s="205"/>
      <c r="G11" s="205"/>
      <c r="H11" s="205"/>
      <c r="I11" s="205"/>
      <c r="J11" s="205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7.5" customHeight="1">
      <c r="A16" s="62"/>
      <c r="B16" s="62"/>
      <c r="C16" s="62"/>
      <c r="D16" s="62"/>
      <c r="E16" s="206"/>
      <c r="F16" s="62"/>
      <c r="G16" s="62"/>
      <c r="H16" s="8"/>
      <c r="I16" s="65"/>
      <c r="J16" s="66"/>
      <c r="K16" s="66"/>
      <c r="L16" s="62"/>
    </row>
    <row r="17" spans="1:12" ht="71.25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2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2" ht="32.25" customHeight="1">
      <c r="A19" s="1">
        <v>1</v>
      </c>
      <c r="B19" s="1" t="s">
        <v>4597</v>
      </c>
      <c r="C19" s="285">
        <v>10012597</v>
      </c>
      <c r="D19" s="285" t="s">
        <v>4580</v>
      </c>
      <c r="E19" s="286" t="s">
        <v>4598</v>
      </c>
      <c r="F19" s="287" t="s">
        <v>4</v>
      </c>
      <c r="G19" s="288">
        <f>2900.188-1500</f>
        <v>1400.1880000000001</v>
      </c>
      <c r="H19" s="289">
        <v>15058</v>
      </c>
      <c r="I19" s="237">
        <f>ROUND(G19*H19,2)</f>
        <v>21084030.899999999</v>
      </c>
      <c r="J19" s="226">
        <f>ROUND(I19*0.2,2)</f>
        <v>4216806.18</v>
      </c>
      <c r="K19" s="226">
        <f>ROUND(I19*1.2,2)</f>
        <v>25300837.079999998</v>
      </c>
      <c r="L19" s="290" t="s">
        <v>8</v>
      </c>
    </row>
    <row r="20" spans="1:12" ht="15.75">
      <c r="A20" s="96"/>
      <c r="B20" s="96"/>
      <c r="C20" s="96"/>
      <c r="D20" s="96"/>
      <c r="E20" s="97"/>
      <c r="F20" s="96"/>
      <c r="G20" s="96"/>
      <c r="H20" s="203"/>
      <c r="I20" s="98">
        <f>SUM(I19)</f>
        <v>21084030.899999999</v>
      </c>
      <c r="J20" s="98">
        <f>SUM(J19)</f>
        <v>4216806.18</v>
      </c>
      <c r="K20" s="98">
        <f>SUM(K19)</f>
        <v>25300837.079999998</v>
      </c>
      <c r="L20" s="96"/>
    </row>
    <row r="22" spans="1:12" ht="18.75">
      <c r="A22" s="118"/>
      <c r="B22" s="118"/>
      <c r="C22" s="118"/>
      <c r="D22" s="118"/>
      <c r="E22" s="130"/>
      <c r="F22" s="118"/>
      <c r="G22" s="118"/>
      <c r="H22" s="118"/>
      <c r="I22" s="131"/>
      <c r="J22" s="118"/>
      <c r="K22" s="118"/>
      <c r="L22" s="118"/>
    </row>
    <row r="23" spans="1:12" ht="18.75">
      <c r="A23" s="67" t="s">
        <v>34</v>
      </c>
      <c r="B23" s="220"/>
      <c r="C23" s="220"/>
      <c r="D23" s="127"/>
      <c r="E23" s="128"/>
      <c r="F23" s="128"/>
      <c r="G23" s="128"/>
      <c r="H23" s="129"/>
      <c r="I23" s="128"/>
      <c r="J23" s="363" t="s">
        <v>35</v>
      </c>
      <c r="K23" s="363"/>
      <c r="L23" s="363"/>
    </row>
    <row r="24" spans="1:12" ht="18.75">
      <c r="A24" s="67" t="s">
        <v>36</v>
      </c>
      <c r="B24" s="67"/>
      <c r="C24" s="67"/>
      <c r="D24" s="127"/>
      <c r="E24" s="128"/>
      <c r="F24" s="128"/>
      <c r="G24" s="128"/>
      <c r="H24" s="129"/>
      <c r="I24" s="128"/>
      <c r="J24" s="363" t="s">
        <v>181</v>
      </c>
      <c r="K24" s="363"/>
      <c r="L24" s="67"/>
    </row>
    <row r="25" spans="1:12" ht="18.75">
      <c r="A25" s="67" t="s">
        <v>37</v>
      </c>
      <c r="B25" s="67"/>
      <c r="C25" s="67"/>
      <c r="D25" s="127"/>
      <c r="E25" s="128"/>
      <c r="F25" s="128"/>
      <c r="G25" s="128"/>
      <c r="H25" s="129"/>
      <c r="I25" s="128"/>
      <c r="J25" s="363" t="s">
        <v>38</v>
      </c>
      <c r="K25" s="363"/>
      <c r="L25" s="67"/>
    </row>
    <row r="26" spans="1:12" ht="18.75">
      <c r="A26" s="67" t="s">
        <v>39</v>
      </c>
      <c r="B26" s="23"/>
      <c r="C26" s="23"/>
      <c r="D26" s="127"/>
      <c r="E26" s="128"/>
      <c r="F26" s="128"/>
      <c r="G26" s="128"/>
      <c r="H26" s="129"/>
      <c r="I26" s="128"/>
      <c r="J26" s="128"/>
      <c r="K26" s="118"/>
      <c r="L26" s="38"/>
    </row>
    <row r="27" spans="1:12" ht="18.75">
      <c r="A27" s="23"/>
      <c r="B27" s="23"/>
      <c r="C27" s="23"/>
      <c r="D27" s="127"/>
      <c r="E27" s="128"/>
      <c r="F27" s="128"/>
      <c r="G27" s="128"/>
      <c r="H27" s="129"/>
      <c r="I27" s="128"/>
      <c r="J27" s="128"/>
      <c r="K27" s="118"/>
      <c r="L27" s="23"/>
    </row>
    <row r="28" spans="1:12" ht="18.75">
      <c r="A28" s="67" t="s">
        <v>41</v>
      </c>
      <c r="B28" s="23"/>
      <c r="C28" s="23"/>
      <c r="D28" s="127"/>
      <c r="E28" s="128"/>
      <c r="F28" s="128"/>
      <c r="G28" s="128"/>
      <c r="H28" s="129"/>
      <c r="I28" s="128"/>
      <c r="J28" s="363" t="s">
        <v>182</v>
      </c>
      <c r="K28" s="363"/>
      <c r="L28" s="363"/>
    </row>
    <row r="29" spans="1:12" ht="18.75">
      <c r="A29" s="364"/>
      <c r="B29" s="364"/>
      <c r="C29" s="364"/>
      <c r="D29" s="127"/>
      <c r="E29" s="128"/>
      <c r="F29" s="128"/>
      <c r="G29" s="128"/>
      <c r="H29" s="129"/>
      <c r="I29" s="128"/>
      <c r="J29" s="128"/>
      <c r="K29" s="118"/>
      <c r="L29" s="118"/>
    </row>
    <row r="30" spans="1:12" ht="18.75">
      <c r="A30" s="67" t="s">
        <v>40</v>
      </c>
      <c r="B30" s="67"/>
      <c r="C30" s="255"/>
      <c r="D30" s="256"/>
      <c r="E30" s="257"/>
      <c r="F30" s="257"/>
      <c r="G30" s="257"/>
      <c r="H30" s="258"/>
      <c r="I30" s="257"/>
      <c r="J30" s="257"/>
      <c r="K30" s="67" t="s">
        <v>40</v>
      </c>
      <c r="L30" s="67"/>
    </row>
    <row r="31" spans="1:12">
      <c r="A31" s="3"/>
      <c r="B31" s="3"/>
      <c r="C31" s="3"/>
      <c r="D31" s="5"/>
      <c r="E31" s="3"/>
      <c r="F31" s="3"/>
      <c r="G31" s="3"/>
      <c r="H31" s="11"/>
      <c r="I31" s="3"/>
      <c r="J31" s="3"/>
      <c r="K31" s="3"/>
      <c r="L31" s="3"/>
    </row>
  </sheetData>
  <autoFilter ref="A18:L19" xr:uid="{00000000-0009-0000-0000-000030000000}"/>
  <customSheetViews>
    <customSheetView guid="{19774D5F-68EA-4399-BCA1-E2CE392B5002}" showPageBreaks="1" printArea="1" showAutoFilter="1" view="pageBreakPreview">
      <selection activeCell="F19" sqref="F19"/>
      <colBreaks count="2" manualBreakCount="2">
        <brk id="15" max="20" man="1"/>
        <brk id="16" max="152" man="1"/>
      </colBreaks>
      <pageMargins left="0.70866141732283472" right="0.70866141732283472" top="0.74803149606299213" bottom="0.74803149606299213" header="0.31496062992125984" footer="0.31496062992125984"/>
      <pageSetup scale="62" orientation="landscape" r:id="rId1"/>
      <autoFilter ref="B1:P1" xr:uid="{00000000-0000-0000-0000-000000000000}"/>
    </customSheetView>
    <customSheetView guid="{31AE1515-CC7D-4C1F-9174-673DDAC973ED}" showPageBreaks="1" printArea="1" showAutoFilter="1" view="pageBreakPreview">
      <selection activeCell="I27" sqref="I27"/>
      <colBreaks count="2" manualBreakCount="2">
        <brk id="15" max="20" man="1"/>
        <brk id="16" max="152" man="1"/>
      </colBreaks>
      <pageMargins left="0.70866141732283472" right="0.70866141732283472" top="0.74803149606299213" bottom="0.74803149606299213" header="0.31496062992125984" footer="0.31496062992125984"/>
      <pageSetup scale="62" orientation="landscape" r:id="rId2"/>
      <autoFilter ref="B1:P1" xr:uid="{00000000-0000-0000-0000-000000000000}"/>
    </customSheetView>
  </customSheetViews>
  <mergeCells count="10">
    <mergeCell ref="A4:L4"/>
    <mergeCell ref="A5:L5"/>
    <mergeCell ref="A14:L14"/>
    <mergeCell ref="A8:I8"/>
    <mergeCell ref="A10:I10"/>
    <mergeCell ref="J23:L23"/>
    <mergeCell ref="J28:L28"/>
    <mergeCell ref="J24:K24"/>
    <mergeCell ref="J25:K25"/>
    <mergeCell ref="A29:C29"/>
  </mergeCells>
  <pageMargins left="0.70866141732283472" right="0.70866141732283472" top="0.74803149606299213" bottom="0.74803149606299213" header="0.31496062992125984" footer="0.31496062992125984"/>
  <pageSetup paperSize="9" scale="80" fitToHeight="0" orientation="landscape" r:id="rId3"/>
  <colBreaks count="2" manualBreakCount="2">
    <brk id="12" max="29" man="1"/>
    <brk id="13" max="2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  <pageSetUpPr fitToPage="1"/>
  </sheetPr>
  <dimension ref="A1:P108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3" customWidth="1"/>
    <col min="2" max="2" width="10.42578125" style="3" customWidth="1"/>
    <col min="3" max="3" width="12.7109375" style="3" customWidth="1"/>
    <col min="4" max="4" width="10.7109375" style="3" customWidth="1"/>
    <col min="5" max="5" width="35.140625" style="5" customWidth="1"/>
    <col min="6" max="6" width="6.85546875" style="3" customWidth="1"/>
    <col min="7" max="7" width="11" style="55" customWidth="1"/>
    <col min="8" max="8" width="15" style="3" customWidth="1"/>
    <col min="9" max="9" width="15" style="11" customWidth="1"/>
    <col min="10" max="11" width="15" style="3" customWidth="1"/>
    <col min="12" max="12" width="21.140625" style="3" customWidth="1"/>
    <col min="13" max="16384" width="9.140625" style="3"/>
  </cols>
  <sheetData>
    <row r="1" spans="1:12" ht="15" customHeight="1">
      <c r="A1" s="20"/>
      <c r="B1" s="23"/>
      <c r="C1" s="23"/>
      <c r="D1" s="23"/>
      <c r="E1" s="23"/>
      <c r="F1" s="23"/>
      <c r="G1" s="51"/>
      <c r="H1" s="23"/>
      <c r="I1" s="24"/>
      <c r="J1" s="121" t="s">
        <v>138</v>
      </c>
      <c r="K1" s="25"/>
      <c r="L1" s="24"/>
    </row>
    <row r="2" spans="1:12" ht="14.25" customHeight="1">
      <c r="A2" s="20"/>
      <c r="B2" s="26"/>
      <c r="C2" s="26"/>
      <c r="D2" s="26"/>
      <c r="E2" s="26"/>
      <c r="F2" s="26"/>
      <c r="G2" s="28"/>
      <c r="H2" s="26"/>
      <c r="I2" s="27"/>
      <c r="J2" s="125" t="s">
        <v>7592</v>
      </c>
      <c r="K2" s="27"/>
      <c r="L2" s="27"/>
    </row>
    <row r="3" spans="1:12" ht="8.25" customHeight="1">
      <c r="A3" s="20"/>
      <c r="B3" s="26"/>
      <c r="C3" s="26"/>
      <c r="D3" s="26"/>
      <c r="E3" s="26"/>
      <c r="F3" s="26"/>
      <c r="G3" s="28"/>
      <c r="H3" s="26"/>
      <c r="I3" s="27"/>
      <c r="J3" s="27"/>
      <c r="K3" s="25"/>
      <c r="L3" s="20"/>
    </row>
    <row r="4" spans="1:12" ht="18.75">
      <c r="A4" s="365" t="s">
        <v>139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.75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8.75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18" t="s">
        <v>177</v>
      </c>
      <c r="B7" s="115"/>
      <c r="C7" s="115"/>
      <c r="D7" s="115"/>
      <c r="E7" s="115"/>
      <c r="F7" s="115"/>
      <c r="G7" s="115"/>
      <c r="H7" s="115"/>
      <c r="I7" s="116"/>
      <c r="J7" s="20"/>
      <c r="K7" s="20"/>
      <c r="L7" s="20"/>
    </row>
    <row r="8" spans="1:12" ht="15.75">
      <c r="A8" s="367" t="s">
        <v>178</v>
      </c>
      <c r="B8" s="367"/>
      <c r="C8" s="367"/>
      <c r="D8" s="367"/>
      <c r="E8" s="367"/>
      <c r="F8" s="367"/>
      <c r="G8" s="367"/>
      <c r="H8" s="367"/>
      <c r="I8" s="367"/>
      <c r="J8" s="20"/>
      <c r="K8" s="20"/>
      <c r="L8" s="20"/>
    </row>
    <row r="9" spans="1:12" ht="15.75">
      <c r="A9" s="18" t="s">
        <v>179</v>
      </c>
      <c r="B9" s="18"/>
      <c r="C9" s="18"/>
      <c r="D9" s="18"/>
      <c r="E9" s="18"/>
      <c r="F9" s="18"/>
      <c r="G9" s="18"/>
      <c r="H9" s="18"/>
      <c r="I9" s="116"/>
      <c r="J9" s="20"/>
      <c r="K9" s="20"/>
      <c r="L9" s="20"/>
    </row>
    <row r="10" spans="1:12" ht="15.75">
      <c r="A10" s="367" t="s">
        <v>180</v>
      </c>
      <c r="B10" s="367"/>
      <c r="C10" s="367"/>
      <c r="D10" s="367"/>
      <c r="E10" s="367"/>
      <c r="F10" s="367"/>
      <c r="G10" s="367"/>
      <c r="H10" s="367"/>
      <c r="I10" s="367"/>
      <c r="J10" s="20"/>
      <c r="K10" s="20"/>
      <c r="L10" s="20"/>
    </row>
    <row r="11" spans="1:12" ht="11.25" customHeight="1">
      <c r="A11" s="17"/>
      <c r="B11" s="17"/>
      <c r="C11" s="17"/>
      <c r="D11" s="17"/>
      <c r="E11" s="17"/>
      <c r="F11" s="17"/>
      <c r="G11" s="53"/>
      <c r="H11" s="17"/>
      <c r="I11" s="17"/>
      <c r="J11" s="17"/>
      <c r="K11" s="29"/>
      <c r="L11" s="20"/>
    </row>
    <row r="12" spans="1:12" ht="15.75">
      <c r="A12" s="7" t="s">
        <v>30</v>
      </c>
      <c r="B12" s="88"/>
      <c r="C12" s="88"/>
      <c r="D12" s="88"/>
      <c r="E12" s="88"/>
      <c r="F12" s="88"/>
      <c r="G12" s="52"/>
      <c r="H12" s="88"/>
      <c r="I12" s="88"/>
      <c r="J12" s="88"/>
      <c r="K12" s="29"/>
      <c r="L12" s="20"/>
    </row>
    <row r="13" spans="1:12" ht="15.75">
      <c r="A13" s="7" t="s">
        <v>31</v>
      </c>
      <c r="B13" s="88"/>
      <c r="C13" s="88"/>
      <c r="D13" s="88"/>
      <c r="E13" s="88"/>
      <c r="F13" s="88"/>
      <c r="G13" s="52"/>
      <c r="H13" s="88"/>
      <c r="I13" s="88"/>
      <c r="J13" s="88"/>
      <c r="K13" s="30"/>
      <c r="L13" s="7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54"/>
      <c r="H15" s="31"/>
      <c r="I15" s="31"/>
      <c r="J15" s="31"/>
      <c r="K15" s="32"/>
      <c r="L15" s="31"/>
    </row>
    <row r="16" spans="1:12" ht="12" customHeight="1"/>
    <row r="17" spans="1:16" ht="7.5" customHeight="1">
      <c r="A17" s="7"/>
      <c r="B17" s="7"/>
      <c r="C17" s="7"/>
      <c r="D17" s="7"/>
      <c r="E17" s="88"/>
      <c r="F17" s="7"/>
      <c r="G17" s="52"/>
      <c r="H17" s="8"/>
      <c r="I17" s="13"/>
      <c r="J17" s="9"/>
      <c r="K17" s="9"/>
      <c r="L17" s="7"/>
    </row>
    <row r="18" spans="1:16" ht="63">
      <c r="A18" s="10" t="s">
        <v>0</v>
      </c>
      <c r="B18" s="14" t="s">
        <v>9</v>
      </c>
      <c r="C18" s="14" t="s">
        <v>10</v>
      </c>
      <c r="D18" s="14" t="s">
        <v>11</v>
      </c>
      <c r="E18" s="14" t="s">
        <v>1</v>
      </c>
      <c r="F18" s="14" t="s">
        <v>12</v>
      </c>
      <c r="G18" s="14" t="s">
        <v>2</v>
      </c>
      <c r="H18" s="2" t="s">
        <v>7</v>
      </c>
      <c r="I18" s="2" t="s">
        <v>186</v>
      </c>
      <c r="J18" s="2" t="s">
        <v>696</v>
      </c>
      <c r="K18" s="2" t="s">
        <v>185</v>
      </c>
      <c r="L18" s="10" t="s">
        <v>3</v>
      </c>
    </row>
    <row r="19" spans="1:16" ht="15.75">
      <c r="A19" s="10">
        <v>1</v>
      </c>
      <c r="B19" s="10">
        <v>2</v>
      </c>
      <c r="C19" s="10">
        <v>3</v>
      </c>
      <c r="D19" s="10">
        <v>4</v>
      </c>
      <c r="E19" s="10">
        <v>5</v>
      </c>
      <c r="F19" s="10">
        <v>6</v>
      </c>
      <c r="G19" s="10">
        <v>7</v>
      </c>
      <c r="H19" s="10">
        <v>8</v>
      </c>
      <c r="I19" s="10">
        <v>9</v>
      </c>
      <c r="J19" s="10">
        <v>10</v>
      </c>
      <c r="K19" s="10">
        <v>11</v>
      </c>
      <c r="L19" s="10">
        <v>12</v>
      </c>
    </row>
    <row r="20" spans="1:16" s="6" customFormat="1" ht="32.25" customHeight="1">
      <c r="A20" s="1">
        <v>1</v>
      </c>
      <c r="B20" s="228" t="s">
        <v>697</v>
      </c>
      <c r="C20" s="228">
        <v>10027331</v>
      </c>
      <c r="D20" s="222" t="s">
        <v>123</v>
      </c>
      <c r="E20" s="229" t="s">
        <v>775</v>
      </c>
      <c r="F20" s="228" t="s">
        <v>57</v>
      </c>
      <c r="G20" s="230">
        <v>4</v>
      </c>
      <c r="H20" s="239">
        <v>55076</v>
      </c>
      <c r="I20" s="238">
        <v>220304</v>
      </c>
      <c r="J20" s="238">
        <f t="shared" ref="J20:J81" si="0">ROUND(I20*0.2,2)</f>
        <v>44060.800000000003</v>
      </c>
      <c r="K20" s="238">
        <f t="shared" ref="K20:K81" si="1">I20*1.2</f>
        <v>264364.79999999999</v>
      </c>
      <c r="L20" s="227" t="s">
        <v>8</v>
      </c>
      <c r="M20" s="77"/>
      <c r="N20" s="77"/>
      <c r="O20" s="77"/>
      <c r="P20" s="77"/>
    </row>
    <row r="21" spans="1:16" s="6" customFormat="1" ht="32.25" customHeight="1">
      <c r="A21" s="1">
        <v>2</v>
      </c>
      <c r="B21" s="228" t="s">
        <v>698</v>
      </c>
      <c r="C21" s="228">
        <v>10001249</v>
      </c>
      <c r="D21" s="222" t="s">
        <v>123</v>
      </c>
      <c r="E21" s="229" t="s">
        <v>776</v>
      </c>
      <c r="F21" s="228" t="s">
        <v>57</v>
      </c>
      <c r="G21" s="230">
        <v>7</v>
      </c>
      <c r="H21" s="239">
        <v>137837</v>
      </c>
      <c r="I21" s="238">
        <v>964859</v>
      </c>
      <c r="J21" s="238">
        <f t="shared" si="0"/>
        <v>192971.8</v>
      </c>
      <c r="K21" s="238">
        <f t="shared" si="1"/>
        <v>1157830.8</v>
      </c>
      <c r="L21" s="227" t="s">
        <v>8</v>
      </c>
    </row>
    <row r="22" spans="1:16" s="6" customFormat="1" ht="32.25" customHeight="1">
      <c r="A22" s="1">
        <v>3</v>
      </c>
      <c r="B22" s="228" t="s">
        <v>699</v>
      </c>
      <c r="C22" s="228">
        <v>10003938</v>
      </c>
      <c r="D22" s="222" t="s">
        <v>123</v>
      </c>
      <c r="E22" s="229" t="s">
        <v>777</v>
      </c>
      <c r="F22" s="228" t="s">
        <v>57</v>
      </c>
      <c r="G22" s="230">
        <v>20</v>
      </c>
      <c r="H22" s="239">
        <v>2576</v>
      </c>
      <c r="I22" s="238">
        <v>51520</v>
      </c>
      <c r="J22" s="238">
        <f t="shared" si="0"/>
        <v>10304</v>
      </c>
      <c r="K22" s="238">
        <f t="shared" si="1"/>
        <v>61824</v>
      </c>
      <c r="L22" s="227" t="s">
        <v>8</v>
      </c>
      <c r="M22" s="77"/>
      <c r="N22" s="77"/>
      <c r="O22" s="77"/>
      <c r="P22" s="77"/>
    </row>
    <row r="23" spans="1:16" s="6" customFormat="1" ht="32.25" customHeight="1">
      <c r="A23" s="1">
        <v>4</v>
      </c>
      <c r="B23" s="228" t="s">
        <v>700</v>
      </c>
      <c r="C23" s="228">
        <v>10003941</v>
      </c>
      <c r="D23" s="222" t="s">
        <v>123</v>
      </c>
      <c r="E23" s="229" t="s">
        <v>778</v>
      </c>
      <c r="F23" s="228" t="s">
        <v>57</v>
      </c>
      <c r="G23" s="230">
        <v>100</v>
      </c>
      <c r="H23" s="239">
        <v>2577</v>
      </c>
      <c r="I23" s="238">
        <v>257700</v>
      </c>
      <c r="J23" s="238">
        <f t="shared" si="0"/>
        <v>51540</v>
      </c>
      <c r="K23" s="238">
        <f t="shared" si="1"/>
        <v>309240</v>
      </c>
      <c r="L23" s="227" t="s">
        <v>8</v>
      </c>
    </row>
    <row r="24" spans="1:16" s="6" customFormat="1" ht="32.25" customHeight="1">
      <c r="A24" s="1">
        <v>5</v>
      </c>
      <c r="B24" s="228" t="s">
        <v>701</v>
      </c>
      <c r="C24" s="228">
        <v>10004026</v>
      </c>
      <c r="D24" s="222" t="s">
        <v>123</v>
      </c>
      <c r="E24" s="229" t="s">
        <v>779</v>
      </c>
      <c r="F24" s="228" t="s">
        <v>57</v>
      </c>
      <c r="G24" s="230">
        <v>4</v>
      </c>
      <c r="H24" s="239">
        <v>13272</v>
      </c>
      <c r="I24" s="238">
        <v>53088</v>
      </c>
      <c r="J24" s="238">
        <f t="shared" si="0"/>
        <v>10617.6</v>
      </c>
      <c r="K24" s="238">
        <f t="shared" si="1"/>
        <v>63705.599999999999</v>
      </c>
      <c r="L24" s="227" t="s">
        <v>8</v>
      </c>
      <c r="M24" s="77"/>
      <c r="N24" s="77"/>
      <c r="O24" s="77"/>
      <c r="P24" s="77"/>
    </row>
    <row r="25" spans="1:16" s="6" customFormat="1" ht="32.25" customHeight="1">
      <c r="A25" s="1">
        <v>6</v>
      </c>
      <c r="B25" s="228" t="s">
        <v>702</v>
      </c>
      <c r="C25" s="228">
        <v>10004191</v>
      </c>
      <c r="D25" s="222" t="s">
        <v>123</v>
      </c>
      <c r="E25" s="229" t="s">
        <v>780</v>
      </c>
      <c r="F25" s="228" t="s">
        <v>57</v>
      </c>
      <c r="G25" s="230">
        <v>48</v>
      </c>
      <c r="H25" s="239">
        <v>17878</v>
      </c>
      <c r="I25" s="238">
        <v>858144</v>
      </c>
      <c r="J25" s="238">
        <f t="shared" si="0"/>
        <v>171628.79999999999</v>
      </c>
      <c r="K25" s="238">
        <f t="shared" si="1"/>
        <v>1029772.7999999999</v>
      </c>
      <c r="L25" s="227" t="s">
        <v>8</v>
      </c>
    </row>
    <row r="26" spans="1:16" s="6" customFormat="1" ht="31.5" customHeight="1">
      <c r="A26" s="1">
        <v>7</v>
      </c>
      <c r="B26" s="228" t="s">
        <v>703</v>
      </c>
      <c r="C26" s="228">
        <v>10004195</v>
      </c>
      <c r="D26" s="222" t="s">
        <v>123</v>
      </c>
      <c r="E26" s="229" t="s">
        <v>781</v>
      </c>
      <c r="F26" s="228" t="s">
        <v>57</v>
      </c>
      <c r="G26" s="230">
        <v>30</v>
      </c>
      <c r="H26" s="239">
        <v>17884</v>
      </c>
      <c r="I26" s="238">
        <v>536520</v>
      </c>
      <c r="J26" s="238">
        <f t="shared" si="0"/>
        <v>107304</v>
      </c>
      <c r="K26" s="238">
        <f t="shared" si="1"/>
        <v>643824</v>
      </c>
      <c r="L26" s="227" t="s">
        <v>8</v>
      </c>
    </row>
    <row r="27" spans="1:16" s="6" customFormat="1" ht="32.25" customHeight="1">
      <c r="A27" s="1">
        <v>8</v>
      </c>
      <c r="B27" s="228" t="s">
        <v>704</v>
      </c>
      <c r="C27" s="228">
        <v>10004435</v>
      </c>
      <c r="D27" s="222" t="s">
        <v>123</v>
      </c>
      <c r="E27" s="229" t="s">
        <v>782</v>
      </c>
      <c r="F27" s="228" t="s">
        <v>57</v>
      </c>
      <c r="G27" s="230">
        <v>30</v>
      </c>
      <c r="H27" s="239">
        <v>12843</v>
      </c>
      <c r="I27" s="238">
        <v>385290</v>
      </c>
      <c r="J27" s="238">
        <f t="shared" si="0"/>
        <v>77058</v>
      </c>
      <c r="K27" s="238">
        <f t="shared" si="1"/>
        <v>462348</v>
      </c>
      <c r="L27" s="227" t="s">
        <v>8</v>
      </c>
      <c r="M27" s="77"/>
      <c r="N27" s="77"/>
      <c r="O27" s="77"/>
      <c r="P27" s="77"/>
    </row>
    <row r="28" spans="1:16" s="6" customFormat="1" ht="32.25" customHeight="1">
      <c r="A28" s="1">
        <v>9</v>
      </c>
      <c r="B28" s="228" t="s">
        <v>705</v>
      </c>
      <c r="C28" s="228">
        <v>10004551</v>
      </c>
      <c r="D28" s="222" t="s">
        <v>123</v>
      </c>
      <c r="E28" s="229" t="s">
        <v>783</v>
      </c>
      <c r="F28" s="228" t="s">
        <v>57</v>
      </c>
      <c r="G28" s="230">
        <v>27</v>
      </c>
      <c r="H28" s="239">
        <v>16049</v>
      </c>
      <c r="I28" s="238">
        <v>433323</v>
      </c>
      <c r="J28" s="238">
        <f t="shared" si="0"/>
        <v>86664.6</v>
      </c>
      <c r="K28" s="238">
        <f t="shared" si="1"/>
        <v>519987.6</v>
      </c>
      <c r="L28" s="227" t="s">
        <v>8</v>
      </c>
      <c r="M28" s="77"/>
      <c r="N28" s="77"/>
      <c r="O28" s="77"/>
      <c r="P28" s="77"/>
    </row>
    <row r="29" spans="1:16" s="6" customFormat="1" ht="32.25" customHeight="1">
      <c r="A29" s="1">
        <v>10</v>
      </c>
      <c r="B29" s="228" t="s">
        <v>706</v>
      </c>
      <c r="C29" s="228">
        <v>10005083</v>
      </c>
      <c r="D29" s="222" t="s">
        <v>123</v>
      </c>
      <c r="E29" s="229" t="s">
        <v>784</v>
      </c>
      <c r="F29" s="228" t="s">
        <v>57</v>
      </c>
      <c r="G29" s="230">
        <v>20</v>
      </c>
      <c r="H29" s="239">
        <v>4995</v>
      </c>
      <c r="I29" s="238">
        <v>99900</v>
      </c>
      <c r="J29" s="238">
        <f t="shared" si="0"/>
        <v>19980</v>
      </c>
      <c r="K29" s="238">
        <f t="shared" si="1"/>
        <v>119880</v>
      </c>
      <c r="L29" s="227" t="s">
        <v>8</v>
      </c>
    </row>
    <row r="30" spans="1:16" s="6" customFormat="1" ht="31.5" customHeight="1">
      <c r="A30" s="1">
        <v>11</v>
      </c>
      <c r="B30" s="228" t="s">
        <v>707</v>
      </c>
      <c r="C30" s="228">
        <v>10005221</v>
      </c>
      <c r="D30" s="222" t="s">
        <v>123</v>
      </c>
      <c r="E30" s="229" t="s">
        <v>785</v>
      </c>
      <c r="F30" s="228" t="s">
        <v>57</v>
      </c>
      <c r="G30" s="230">
        <v>15</v>
      </c>
      <c r="H30" s="239">
        <v>462</v>
      </c>
      <c r="I30" s="238">
        <v>6930</v>
      </c>
      <c r="J30" s="238">
        <f t="shared" si="0"/>
        <v>1386</v>
      </c>
      <c r="K30" s="238">
        <f t="shared" si="1"/>
        <v>8316</v>
      </c>
      <c r="L30" s="227" t="s">
        <v>8</v>
      </c>
    </row>
    <row r="31" spans="1:16" s="6" customFormat="1" ht="31.5" customHeight="1">
      <c r="A31" s="1">
        <v>12</v>
      </c>
      <c r="B31" s="228" t="s">
        <v>708</v>
      </c>
      <c r="C31" s="228">
        <v>10006078</v>
      </c>
      <c r="D31" s="222" t="s">
        <v>123</v>
      </c>
      <c r="E31" s="229" t="s">
        <v>786</v>
      </c>
      <c r="F31" s="228" t="s">
        <v>57</v>
      </c>
      <c r="G31" s="230">
        <v>5</v>
      </c>
      <c r="H31" s="239">
        <v>20726</v>
      </c>
      <c r="I31" s="238">
        <v>103630</v>
      </c>
      <c r="J31" s="238">
        <f t="shared" si="0"/>
        <v>20726</v>
      </c>
      <c r="K31" s="238">
        <f t="shared" si="1"/>
        <v>124356</v>
      </c>
      <c r="L31" s="227" t="s">
        <v>8</v>
      </c>
    </row>
    <row r="32" spans="1:16" s="6" customFormat="1" ht="32.25" customHeight="1">
      <c r="A32" s="1">
        <v>13</v>
      </c>
      <c r="B32" s="228" t="s">
        <v>709</v>
      </c>
      <c r="C32" s="228">
        <v>10006220</v>
      </c>
      <c r="D32" s="222" t="s">
        <v>123</v>
      </c>
      <c r="E32" s="229" t="s">
        <v>787</v>
      </c>
      <c r="F32" s="228" t="s">
        <v>57</v>
      </c>
      <c r="G32" s="230">
        <v>16</v>
      </c>
      <c r="H32" s="239">
        <v>32730</v>
      </c>
      <c r="I32" s="238">
        <v>523680</v>
      </c>
      <c r="J32" s="238">
        <f t="shared" si="0"/>
        <v>104736</v>
      </c>
      <c r="K32" s="238">
        <f t="shared" si="1"/>
        <v>628416</v>
      </c>
      <c r="L32" s="227" t="s">
        <v>8</v>
      </c>
      <c r="M32" s="77"/>
      <c r="N32" s="77"/>
      <c r="O32" s="77"/>
      <c r="P32" s="77"/>
    </row>
    <row r="33" spans="1:16" s="6" customFormat="1" ht="32.25" customHeight="1">
      <c r="A33" s="1">
        <v>14</v>
      </c>
      <c r="B33" s="228" t="s">
        <v>710</v>
      </c>
      <c r="C33" s="228">
        <v>10006893</v>
      </c>
      <c r="D33" s="222" t="s">
        <v>123</v>
      </c>
      <c r="E33" s="229" t="s">
        <v>788</v>
      </c>
      <c r="F33" s="228" t="s">
        <v>57</v>
      </c>
      <c r="G33" s="230">
        <v>8</v>
      </c>
      <c r="H33" s="239">
        <v>5451</v>
      </c>
      <c r="I33" s="238">
        <v>43608</v>
      </c>
      <c r="J33" s="238">
        <f t="shared" si="0"/>
        <v>8721.6</v>
      </c>
      <c r="K33" s="238">
        <f t="shared" si="1"/>
        <v>52329.599999999999</v>
      </c>
      <c r="L33" s="227" t="s">
        <v>8</v>
      </c>
    </row>
    <row r="34" spans="1:16" s="6" customFormat="1" ht="32.25" customHeight="1">
      <c r="A34" s="1">
        <v>15</v>
      </c>
      <c r="B34" s="228" t="s">
        <v>711</v>
      </c>
      <c r="C34" s="228">
        <v>10006898</v>
      </c>
      <c r="D34" s="222" t="s">
        <v>123</v>
      </c>
      <c r="E34" s="229" t="s">
        <v>789</v>
      </c>
      <c r="F34" s="228" t="s">
        <v>57</v>
      </c>
      <c r="G34" s="230">
        <v>4</v>
      </c>
      <c r="H34" s="239">
        <v>5454</v>
      </c>
      <c r="I34" s="238">
        <v>21816</v>
      </c>
      <c r="J34" s="238">
        <f t="shared" si="0"/>
        <v>4363.2</v>
      </c>
      <c r="K34" s="238">
        <f t="shared" si="1"/>
        <v>26179.200000000001</v>
      </c>
      <c r="L34" s="227" t="s">
        <v>8</v>
      </c>
      <c r="M34" s="77"/>
      <c r="N34" s="77"/>
      <c r="O34" s="77"/>
      <c r="P34" s="77"/>
    </row>
    <row r="35" spans="1:16" s="6" customFormat="1" ht="32.25" customHeight="1">
      <c r="A35" s="1">
        <v>16</v>
      </c>
      <c r="B35" s="228" t="s">
        <v>712</v>
      </c>
      <c r="C35" s="228">
        <v>10006903</v>
      </c>
      <c r="D35" s="222" t="s">
        <v>123</v>
      </c>
      <c r="E35" s="229" t="s">
        <v>790</v>
      </c>
      <c r="F35" s="228" t="s">
        <v>57</v>
      </c>
      <c r="G35" s="230">
        <v>8</v>
      </c>
      <c r="H35" s="239">
        <v>28287</v>
      </c>
      <c r="I35" s="238">
        <v>226296</v>
      </c>
      <c r="J35" s="238">
        <f t="shared" si="0"/>
        <v>45259.199999999997</v>
      </c>
      <c r="K35" s="238">
        <f t="shared" si="1"/>
        <v>271555.20000000001</v>
      </c>
      <c r="L35" s="227" t="s">
        <v>8</v>
      </c>
    </row>
    <row r="36" spans="1:16" s="6" customFormat="1" ht="32.25" customHeight="1">
      <c r="A36" s="1">
        <v>17</v>
      </c>
      <c r="B36" s="228" t="s">
        <v>713</v>
      </c>
      <c r="C36" s="228">
        <v>10006909</v>
      </c>
      <c r="D36" s="222" t="s">
        <v>123</v>
      </c>
      <c r="E36" s="229" t="s">
        <v>791</v>
      </c>
      <c r="F36" s="228" t="s">
        <v>57</v>
      </c>
      <c r="G36" s="230">
        <v>2</v>
      </c>
      <c r="H36" s="239">
        <v>14390</v>
      </c>
      <c r="I36" s="238">
        <v>28780</v>
      </c>
      <c r="J36" s="238">
        <f t="shared" si="0"/>
        <v>5756</v>
      </c>
      <c r="K36" s="238">
        <f t="shared" si="1"/>
        <v>34536</v>
      </c>
      <c r="L36" s="227" t="s">
        <v>8</v>
      </c>
      <c r="M36" s="77"/>
      <c r="N36" s="77"/>
      <c r="O36" s="77"/>
      <c r="P36" s="77"/>
    </row>
    <row r="37" spans="1:16" s="6" customFormat="1" ht="32.25" customHeight="1">
      <c r="A37" s="1">
        <v>18</v>
      </c>
      <c r="B37" s="228" t="s">
        <v>714</v>
      </c>
      <c r="C37" s="228">
        <v>10006951</v>
      </c>
      <c r="D37" s="222" t="s">
        <v>123</v>
      </c>
      <c r="E37" s="229" t="s">
        <v>792</v>
      </c>
      <c r="F37" s="228" t="s">
        <v>57</v>
      </c>
      <c r="G37" s="230">
        <v>10</v>
      </c>
      <c r="H37" s="239">
        <v>516</v>
      </c>
      <c r="I37" s="238">
        <v>5160</v>
      </c>
      <c r="J37" s="238">
        <f t="shared" si="0"/>
        <v>1032</v>
      </c>
      <c r="K37" s="238">
        <f t="shared" si="1"/>
        <v>6192</v>
      </c>
      <c r="L37" s="227" t="s">
        <v>8</v>
      </c>
    </row>
    <row r="38" spans="1:16" s="6" customFormat="1" ht="32.25" customHeight="1">
      <c r="A38" s="1">
        <v>19</v>
      </c>
      <c r="B38" s="228" t="s">
        <v>715</v>
      </c>
      <c r="C38" s="228">
        <v>10006956</v>
      </c>
      <c r="D38" s="222" t="s">
        <v>123</v>
      </c>
      <c r="E38" s="229" t="s">
        <v>793</v>
      </c>
      <c r="F38" s="228" t="s">
        <v>57</v>
      </c>
      <c r="G38" s="230">
        <v>10</v>
      </c>
      <c r="H38" s="239">
        <v>626</v>
      </c>
      <c r="I38" s="238">
        <v>6260</v>
      </c>
      <c r="J38" s="238">
        <f t="shared" si="0"/>
        <v>1252</v>
      </c>
      <c r="K38" s="238">
        <f t="shared" si="1"/>
        <v>7512</v>
      </c>
      <c r="L38" s="227" t="s">
        <v>8</v>
      </c>
      <c r="M38" s="77"/>
      <c r="N38" s="77"/>
      <c r="O38" s="77"/>
      <c r="P38" s="77"/>
    </row>
    <row r="39" spans="1:16" s="6" customFormat="1" ht="32.25" customHeight="1">
      <c r="A39" s="1">
        <v>20</v>
      </c>
      <c r="B39" s="228" t="s">
        <v>716</v>
      </c>
      <c r="C39" s="228">
        <v>10006981</v>
      </c>
      <c r="D39" s="222" t="s">
        <v>123</v>
      </c>
      <c r="E39" s="229" t="s">
        <v>794</v>
      </c>
      <c r="F39" s="228" t="s">
        <v>57</v>
      </c>
      <c r="G39" s="230">
        <v>1</v>
      </c>
      <c r="H39" s="239">
        <v>14819</v>
      </c>
      <c r="I39" s="238">
        <v>14819</v>
      </c>
      <c r="J39" s="238">
        <f t="shared" si="0"/>
        <v>2963.8</v>
      </c>
      <c r="K39" s="238">
        <f t="shared" si="1"/>
        <v>17782.8</v>
      </c>
      <c r="L39" s="227" t="s">
        <v>8</v>
      </c>
    </row>
    <row r="40" spans="1:16" s="6" customFormat="1" ht="32.25" customHeight="1">
      <c r="A40" s="1">
        <v>21</v>
      </c>
      <c r="B40" s="228" t="s">
        <v>717</v>
      </c>
      <c r="C40" s="228">
        <v>10007290</v>
      </c>
      <c r="D40" s="222" t="s">
        <v>123</v>
      </c>
      <c r="E40" s="229" t="s">
        <v>795</v>
      </c>
      <c r="F40" s="228" t="s">
        <v>57</v>
      </c>
      <c r="G40" s="230">
        <v>10</v>
      </c>
      <c r="H40" s="239">
        <v>183</v>
      </c>
      <c r="I40" s="238">
        <v>1830</v>
      </c>
      <c r="J40" s="238">
        <f t="shared" si="0"/>
        <v>366</v>
      </c>
      <c r="K40" s="238">
        <f t="shared" si="1"/>
        <v>2196</v>
      </c>
      <c r="L40" s="227" t="s">
        <v>8</v>
      </c>
      <c r="M40" s="77"/>
      <c r="N40" s="77"/>
      <c r="O40" s="77"/>
      <c r="P40" s="77"/>
    </row>
    <row r="41" spans="1:16" s="6" customFormat="1" ht="32.25" customHeight="1">
      <c r="A41" s="1">
        <v>22</v>
      </c>
      <c r="B41" s="228" t="s">
        <v>718</v>
      </c>
      <c r="C41" s="228">
        <v>10007631</v>
      </c>
      <c r="D41" s="222" t="s">
        <v>123</v>
      </c>
      <c r="E41" s="229" t="s">
        <v>796</v>
      </c>
      <c r="F41" s="228" t="s">
        <v>57</v>
      </c>
      <c r="G41" s="230">
        <v>20</v>
      </c>
      <c r="H41" s="239">
        <v>123</v>
      </c>
      <c r="I41" s="238">
        <v>2460</v>
      </c>
      <c r="J41" s="238">
        <f t="shared" si="0"/>
        <v>492</v>
      </c>
      <c r="K41" s="238">
        <f t="shared" si="1"/>
        <v>2952</v>
      </c>
      <c r="L41" s="227" t="s">
        <v>8</v>
      </c>
    </row>
    <row r="42" spans="1:16" s="6" customFormat="1" ht="32.25" customHeight="1">
      <c r="A42" s="1">
        <v>23</v>
      </c>
      <c r="B42" s="228" t="s">
        <v>719</v>
      </c>
      <c r="C42" s="228">
        <v>10007775</v>
      </c>
      <c r="D42" s="222" t="s">
        <v>123</v>
      </c>
      <c r="E42" s="229" t="s">
        <v>797</v>
      </c>
      <c r="F42" s="228" t="s">
        <v>57</v>
      </c>
      <c r="G42" s="230">
        <v>6</v>
      </c>
      <c r="H42" s="239">
        <v>68769</v>
      </c>
      <c r="I42" s="238">
        <v>412614</v>
      </c>
      <c r="J42" s="238">
        <f t="shared" si="0"/>
        <v>82522.8</v>
      </c>
      <c r="K42" s="238">
        <f t="shared" si="1"/>
        <v>495136.8</v>
      </c>
      <c r="L42" s="227" t="s">
        <v>8</v>
      </c>
      <c r="M42" s="77"/>
      <c r="N42" s="77"/>
      <c r="O42" s="77"/>
      <c r="P42" s="77"/>
    </row>
    <row r="43" spans="1:16" s="6" customFormat="1" ht="32.25" customHeight="1">
      <c r="A43" s="1">
        <v>24</v>
      </c>
      <c r="B43" s="228" t="s">
        <v>720</v>
      </c>
      <c r="C43" s="228">
        <v>10007787</v>
      </c>
      <c r="D43" s="222" t="s">
        <v>123</v>
      </c>
      <c r="E43" s="229" t="s">
        <v>798</v>
      </c>
      <c r="F43" s="228" t="s">
        <v>57</v>
      </c>
      <c r="G43" s="230">
        <v>4</v>
      </c>
      <c r="H43" s="239">
        <v>188424</v>
      </c>
      <c r="I43" s="238">
        <v>753696</v>
      </c>
      <c r="J43" s="238">
        <f t="shared" si="0"/>
        <v>150739.20000000001</v>
      </c>
      <c r="K43" s="238">
        <f t="shared" si="1"/>
        <v>904435.19999999995</v>
      </c>
      <c r="L43" s="227" t="s">
        <v>8</v>
      </c>
    </row>
    <row r="44" spans="1:16" s="6" customFormat="1" ht="31.5" customHeight="1">
      <c r="A44" s="1">
        <v>25</v>
      </c>
      <c r="B44" s="228" t="s">
        <v>721</v>
      </c>
      <c r="C44" s="228">
        <v>10007854</v>
      </c>
      <c r="D44" s="222" t="s">
        <v>123</v>
      </c>
      <c r="E44" s="229" t="s">
        <v>799</v>
      </c>
      <c r="F44" s="228" t="s">
        <v>57</v>
      </c>
      <c r="G44" s="230">
        <v>8</v>
      </c>
      <c r="H44" s="239">
        <v>7002</v>
      </c>
      <c r="I44" s="238">
        <v>56016</v>
      </c>
      <c r="J44" s="238">
        <f t="shared" si="0"/>
        <v>11203.2</v>
      </c>
      <c r="K44" s="238">
        <f t="shared" si="1"/>
        <v>67219.199999999997</v>
      </c>
      <c r="L44" s="227" t="s">
        <v>8</v>
      </c>
    </row>
    <row r="45" spans="1:16" s="6" customFormat="1" ht="32.25" customHeight="1">
      <c r="A45" s="1">
        <v>26</v>
      </c>
      <c r="B45" s="228" t="s">
        <v>722</v>
      </c>
      <c r="C45" s="228">
        <v>10010293</v>
      </c>
      <c r="D45" s="222" t="s">
        <v>123</v>
      </c>
      <c r="E45" s="229" t="s">
        <v>800</v>
      </c>
      <c r="F45" s="228" t="s">
        <v>57</v>
      </c>
      <c r="G45" s="230">
        <v>10</v>
      </c>
      <c r="H45" s="239">
        <v>40451</v>
      </c>
      <c r="I45" s="238">
        <v>404510</v>
      </c>
      <c r="J45" s="238">
        <f t="shared" si="0"/>
        <v>80902</v>
      </c>
      <c r="K45" s="238">
        <f t="shared" si="1"/>
        <v>485412</v>
      </c>
      <c r="L45" s="227" t="s">
        <v>8</v>
      </c>
      <c r="M45" s="77"/>
      <c r="N45" s="77"/>
      <c r="O45" s="77"/>
      <c r="P45" s="77"/>
    </row>
    <row r="46" spans="1:16" s="6" customFormat="1" ht="32.25" customHeight="1">
      <c r="A46" s="1">
        <v>27</v>
      </c>
      <c r="B46" s="228" t="s">
        <v>723</v>
      </c>
      <c r="C46" s="228">
        <v>10010402</v>
      </c>
      <c r="D46" s="222" t="s">
        <v>123</v>
      </c>
      <c r="E46" s="229" t="s">
        <v>801</v>
      </c>
      <c r="F46" s="228" t="s">
        <v>57</v>
      </c>
      <c r="G46" s="230">
        <v>10</v>
      </c>
      <c r="H46" s="239">
        <v>11792</v>
      </c>
      <c r="I46" s="238">
        <v>117920</v>
      </c>
      <c r="J46" s="238">
        <f t="shared" si="0"/>
        <v>23584</v>
      </c>
      <c r="K46" s="238">
        <f t="shared" si="1"/>
        <v>141504</v>
      </c>
      <c r="L46" s="227" t="s">
        <v>8</v>
      </c>
      <c r="M46" s="77"/>
      <c r="N46" s="77"/>
      <c r="O46" s="77"/>
      <c r="P46" s="77"/>
    </row>
    <row r="47" spans="1:16" s="6" customFormat="1" ht="32.25" customHeight="1">
      <c r="A47" s="1">
        <v>28</v>
      </c>
      <c r="B47" s="228" t="s">
        <v>724</v>
      </c>
      <c r="C47" s="228">
        <v>10010406</v>
      </c>
      <c r="D47" s="222" t="s">
        <v>123</v>
      </c>
      <c r="E47" s="229" t="s">
        <v>802</v>
      </c>
      <c r="F47" s="228" t="s">
        <v>57</v>
      </c>
      <c r="G47" s="230">
        <v>10</v>
      </c>
      <c r="H47" s="239">
        <v>11919</v>
      </c>
      <c r="I47" s="238">
        <v>119190</v>
      </c>
      <c r="J47" s="238">
        <f t="shared" si="0"/>
        <v>23838</v>
      </c>
      <c r="K47" s="238">
        <f t="shared" si="1"/>
        <v>143028</v>
      </c>
      <c r="L47" s="227" t="s">
        <v>8</v>
      </c>
    </row>
    <row r="48" spans="1:16" s="6" customFormat="1" ht="31.5" customHeight="1">
      <c r="A48" s="1">
        <v>29</v>
      </c>
      <c r="B48" s="228" t="s">
        <v>725</v>
      </c>
      <c r="C48" s="228">
        <v>10010410</v>
      </c>
      <c r="D48" s="222" t="s">
        <v>123</v>
      </c>
      <c r="E48" s="229" t="s">
        <v>803</v>
      </c>
      <c r="F48" s="228" t="s">
        <v>57</v>
      </c>
      <c r="G48" s="230">
        <v>10</v>
      </c>
      <c r="H48" s="239">
        <v>8678</v>
      </c>
      <c r="I48" s="238">
        <v>86780</v>
      </c>
      <c r="J48" s="238">
        <f t="shared" si="0"/>
        <v>17356</v>
      </c>
      <c r="K48" s="238">
        <f t="shared" si="1"/>
        <v>104136</v>
      </c>
      <c r="L48" s="227" t="s">
        <v>8</v>
      </c>
    </row>
    <row r="49" spans="1:16" s="6" customFormat="1" ht="31.5" customHeight="1">
      <c r="A49" s="1">
        <v>30</v>
      </c>
      <c r="B49" s="228" t="s">
        <v>726</v>
      </c>
      <c r="C49" s="228">
        <v>10010414</v>
      </c>
      <c r="D49" s="222" t="s">
        <v>123</v>
      </c>
      <c r="E49" s="229" t="s">
        <v>804</v>
      </c>
      <c r="F49" s="228" t="s">
        <v>57</v>
      </c>
      <c r="G49" s="230">
        <v>10</v>
      </c>
      <c r="H49" s="239">
        <v>12004</v>
      </c>
      <c r="I49" s="238">
        <v>120040</v>
      </c>
      <c r="J49" s="238">
        <f t="shared" si="0"/>
        <v>24008</v>
      </c>
      <c r="K49" s="238">
        <f t="shared" si="1"/>
        <v>144048</v>
      </c>
      <c r="L49" s="227" t="s">
        <v>8</v>
      </c>
    </row>
    <row r="50" spans="1:16" s="6" customFormat="1" ht="32.25" customHeight="1">
      <c r="A50" s="1">
        <v>31</v>
      </c>
      <c r="B50" s="228" t="s">
        <v>727</v>
      </c>
      <c r="C50" s="228">
        <v>10011020</v>
      </c>
      <c r="D50" s="222" t="s">
        <v>123</v>
      </c>
      <c r="E50" s="229" t="s">
        <v>805</v>
      </c>
      <c r="F50" s="228" t="s">
        <v>57</v>
      </c>
      <c r="G50" s="230">
        <v>4</v>
      </c>
      <c r="H50" s="239">
        <v>61773</v>
      </c>
      <c r="I50" s="238">
        <v>247092</v>
      </c>
      <c r="J50" s="238">
        <f t="shared" si="0"/>
        <v>49418.400000000001</v>
      </c>
      <c r="K50" s="238">
        <f t="shared" si="1"/>
        <v>296510.39999999997</v>
      </c>
      <c r="L50" s="227" t="s">
        <v>8</v>
      </c>
      <c r="M50" s="77"/>
      <c r="N50" s="77"/>
      <c r="O50" s="77"/>
      <c r="P50" s="77"/>
    </row>
    <row r="51" spans="1:16" s="6" customFormat="1" ht="32.25" customHeight="1">
      <c r="A51" s="1">
        <v>32</v>
      </c>
      <c r="B51" s="228" t="s">
        <v>728</v>
      </c>
      <c r="C51" s="228">
        <v>10011117</v>
      </c>
      <c r="D51" s="222" t="s">
        <v>123</v>
      </c>
      <c r="E51" s="229" t="s">
        <v>806</v>
      </c>
      <c r="F51" s="228" t="s">
        <v>57</v>
      </c>
      <c r="G51" s="230">
        <v>10</v>
      </c>
      <c r="H51" s="239">
        <v>79105</v>
      </c>
      <c r="I51" s="238">
        <v>791050</v>
      </c>
      <c r="J51" s="238">
        <f t="shared" si="0"/>
        <v>158210</v>
      </c>
      <c r="K51" s="238">
        <f t="shared" si="1"/>
        <v>949260</v>
      </c>
      <c r="L51" s="227" t="s">
        <v>8</v>
      </c>
    </row>
    <row r="52" spans="1:16" s="6" customFormat="1" ht="32.25" customHeight="1">
      <c r="A52" s="1">
        <v>33</v>
      </c>
      <c r="B52" s="228" t="s">
        <v>729</v>
      </c>
      <c r="C52" s="228">
        <v>10011122</v>
      </c>
      <c r="D52" s="222" t="s">
        <v>123</v>
      </c>
      <c r="E52" s="229" t="s">
        <v>807</v>
      </c>
      <c r="F52" s="228" t="s">
        <v>57</v>
      </c>
      <c r="G52" s="230">
        <v>10</v>
      </c>
      <c r="H52" s="239">
        <v>79105</v>
      </c>
      <c r="I52" s="238">
        <v>791050</v>
      </c>
      <c r="J52" s="238">
        <f t="shared" si="0"/>
        <v>158210</v>
      </c>
      <c r="K52" s="238">
        <f t="shared" si="1"/>
        <v>949260</v>
      </c>
      <c r="L52" s="227" t="s">
        <v>8</v>
      </c>
      <c r="M52" s="77"/>
      <c r="N52" s="77"/>
      <c r="O52" s="77"/>
      <c r="P52" s="77"/>
    </row>
    <row r="53" spans="1:16" s="6" customFormat="1" ht="32.25" customHeight="1">
      <c r="A53" s="1">
        <v>34</v>
      </c>
      <c r="B53" s="228" t="s">
        <v>730</v>
      </c>
      <c r="C53" s="228">
        <v>10011147</v>
      </c>
      <c r="D53" s="222" t="s">
        <v>123</v>
      </c>
      <c r="E53" s="229" t="s">
        <v>808</v>
      </c>
      <c r="F53" s="228" t="s">
        <v>57</v>
      </c>
      <c r="G53" s="230">
        <v>2</v>
      </c>
      <c r="H53" s="239">
        <v>33291</v>
      </c>
      <c r="I53" s="238">
        <v>66582</v>
      </c>
      <c r="J53" s="238">
        <f t="shared" si="0"/>
        <v>13316.4</v>
      </c>
      <c r="K53" s="238">
        <f t="shared" si="1"/>
        <v>79898.399999999994</v>
      </c>
      <c r="L53" s="227" t="s">
        <v>8</v>
      </c>
    </row>
    <row r="54" spans="1:16" s="6" customFormat="1" ht="32.25" customHeight="1">
      <c r="A54" s="1">
        <v>35</v>
      </c>
      <c r="B54" s="228" t="s">
        <v>731</v>
      </c>
      <c r="C54" s="228">
        <v>10011179</v>
      </c>
      <c r="D54" s="222" t="s">
        <v>123</v>
      </c>
      <c r="E54" s="229" t="s">
        <v>809</v>
      </c>
      <c r="F54" s="228" t="s">
        <v>57</v>
      </c>
      <c r="G54" s="230">
        <v>2</v>
      </c>
      <c r="H54" s="239">
        <v>35368</v>
      </c>
      <c r="I54" s="238">
        <v>70736</v>
      </c>
      <c r="J54" s="238">
        <f t="shared" si="0"/>
        <v>14147.2</v>
      </c>
      <c r="K54" s="238">
        <f t="shared" si="1"/>
        <v>84883.199999999997</v>
      </c>
      <c r="L54" s="227" t="s">
        <v>8</v>
      </c>
      <c r="M54" s="77"/>
      <c r="N54" s="77"/>
      <c r="O54" s="77"/>
      <c r="P54" s="77"/>
    </row>
    <row r="55" spans="1:16" s="6" customFormat="1" ht="32.25" customHeight="1">
      <c r="A55" s="1">
        <v>36</v>
      </c>
      <c r="B55" s="228" t="s">
        <v>732</v>
      </c>
      <c r="C55" s="228">
        <v>10011184</v>
      </c>
      <c r="D55" s="222" t="s">
        <v>123</v>
      </c>
      <c r="E55" s="229" t="s">
        <v>810</v>
      </c>
      <c r="F55" s="228" t="s">
        <v>57</v>
      </c>
      <c r="G55" s="230">
        <v>2</v>
      </c>
      <c r="H55" s="239">
        <v>35368</v>
      </c>
      <c r="I55" s="238">
        <v>70736</v>
      </c>
      <c r="J55" s="238">
        <f t="shared" si="0"/>
        <v>14147.2</v>
      </c>
      <c r="K55" s="238">
        <f t="shared" si="1"/>
        <v>84883.199999999997</v>
      </c>
      <c r="L55" s="227" t="s">
        <v>8</v>
      </c>
    </row>
    <row r="56" spans="1:16" s="6" customFormat="1" ht="32.25" customHeight="1">
      <c r="A56" s="1">
        <v>37</v>
      </c>
      <c r="B56" s="228" t="s">
        <v>733</v>
      </c>
      <c r="C56" s="228">
        <v>10011251</v>
      </c>
      <c r="D56" s="222" t="s">
        <v>123</v>
      </c>
      <c r="E56" s="229" t="s">
        <v>811</v>
      </c>
      <c r="F56" s="228" t="s">
        <v>57</v>
      </c>
      <c r="G56" s="230">
        <v>20</v>
      </c>
      <c r="H56" s="239">
        <v>7521</v>
      </c>
      <c r="I56" s="238">
        <v>150420</v>
      </c>
      <c r="J56" s="238">
        <f t="shared" si="0"/>
        <v>30084</v>
      </c>
      <c r="K56" s="238">
        <f t="shared" si="1"/>
        <v>180504</v>
      </c>
      <c r="L56" s="227" t="s">
        <v>8</v>
      </c>
      <c r="M56" s="77"/>
      <c r="N56" s="77"/>
      <c r="O56" s="77"/>
      <c r="P56" s="77"/>
    </row>
    <row r="57" spans="1:16" s="6" customFormat="1" ht="32.25" customHeight="1">
      <c r="A57" s="1">
        <v>38</v>
      </c>
      <c r="B57" s="228" t="s">
        <v>734</v>
      </c>
      <c r="C57" s="228">
        <v>10011259</v>
      </c>
      <c r="D57" s="222" t="s">
        <v>123</v>
      </c>
      <c r="E57" s="229" t="s">
        <v>812</v>
      </c>
      <c r="F57" s="228" t="s">
        <v>57</v>
      </c>
      <c r="G57" s="230">
        <v>20</v>
      </c>
      <c r="H57" s="239">
        <v>7937</v>
      </c>
      <c r="I57" s="238">
        <v>158740</v>
      </c>
      <c r="J57" s="238">
        <f t="shared" si="0"/>
        <v>31748</v>
      </c>
      <c r="K57" s="238">
        <f t="shared" si="1"/>
        <v>190488</v>
      </c>
      <c r="L57" s="227" t="s">
        <v>8</v>
      </c>
    </row>
    <row r="58" spans="1:16" s="6" customFormat="1" ht="32.25" customHeight="1">
      <c r="A58" s="1">
        <v>39</v>
      </c>
      <c r="B58" s="228" t="s">
        <v>735</v>
      </c>
      <c r="C58" s="228">
        <v>10011264</v>
      </c>
      <c r="D58" s="222" t="s">
        <v>123</v>
      </c>
      <c r="E58" s="229" t="s">
        <v>813</v>
      </c>
      <c r="F58" s="228" t="s">
        <v>57</v>
      </c>
      <c r="G58" s="230">
        <v>20</v>
      </c>
      <c r="H58" s="239">
        <v>7937</v>
      </c>
      <c r="I58" s="238">
        <v>158740</v>
      </c>
      <c r="J58" s="238">
        <f t="shared" si="0"/>
        <v>31748</v>
      </c>
      <c r="K58" s="238">
        <f t="shared" si="1"/>
        <v>190488</v>
      </c>
      <c r="L58" s="227" t="s">
        <v>8</v>
      </c>
      <c r="M58" s="77"/>
      <c r="N58" s="77"/>
      <c r="O58" s="77"/>
      <c r="P58" s="77"/>
    </row>
    <row r="59" spans="1:16" s="6" customFormat="1" ht="32.25" customHeight="1">
      <c r="A59" s="1">
        <v>40</v>
      </c>
      <c r="B59" s="228" t="s">
        <v>736</v>
      </c>
      <c r="C59" s="228">
        <v>10011316</v>
      </c>
      <c r="D59" s="222" t="s">
        <v>123</v>
      </c>
      <c r="E59" s="229" t="s">
        <v>814</v>
      </c>
      <c r="F59" s="228" t="s">
        <v>57</v>
      </c>
      <c r="G59" s="230">
        <v>3</v>
      </c>
      <c r="H59" s="239">
        <v>173523</v>
      </c>
      <c r="I59" s="238">
        <v>520569</v>
      </c>
      <c r="J59" s="238">
        <f t="shared" si="0"/>
        <v>104113.8</v>
      </c>
      <c r="K59" s="238">
        <f t="shared" si="1"/>
        <v>624682.79999999993</v>
      </c>
      <c r="L59" s="227" t="s">
        <v>8</v>
      </c>
    </row>
    <row r="60" spans="1:16" s="6" customFormat="1" ht="32.25" customHeight="1">
      <c r="A60" s="1">
        <v>41</v>
      </c>
      <c r="B60" s="228" t="s">
        <v>737</v>
      </c>
      <c r="C60" s="228">
        <v>10011365</v>
      </c>
      <c r="D60" s="222" t="s">
        <v>123</v>
      </c>
      <c r="E60" s="229" t="s">
        <v>815</v>
      </c>
      <c r="F60" s="228" t="s">
        <v>57</v>
      </c>
      <c r="G60" s="230">
        <v>1</v>
      </c>
      <c r="H60" s="239">
        <v>57386</v>
      </c>
      <c r="I60" s="238">
        <v>57386</v>
      </c>
      <c r="J60" s="238">
        <f t="shared" si="0"/>
        <v>11477.2</v>
      </c>
      <c r="K60" s="238">
        <f t="shared" si="1"/>
        <v>68863.199999999997</v>
      </c>
      <c r="L60" s="227" t="s">
        <v>8</v>
      </c>
      <c r="M60" s="77"/>
      <c r="N60" s="77"/>
      <c r="O60" s="77"/>
      <c r="P60" s="77"/>
    </row>
    <row r="61" spans="1:16" s="6" customFormat="1" ht="32.25" customHeight="1">
      <c r="A61" s="1">
        <v>42</v>
      </c>
      <c r="B61" s="228" t="s">
        <v>738</v>
      </c>
      <c r="C61" s="228">
        <v>10011862</v>
      </c>
      <c r="D61" s="222" t="s">
        <v>123</v>
      </c>
      <c r="E61" s="229" t="s">
        <v>816</v>
      </c>
      <c r="F61" s="228" t="s">
        <v>57</v>
      </c>
      <c r="G61" s="230">
        <v>20</v>
      </c>
      <c r="H61" s="239">
        <v>83397</v>
      </c>
      <c r="I61" s="238">
        <v>1667940</v>
      </c>
      <c r="J61" s="238">
        <f t="shared" si="0"/>
        <v>333588</v>
      </c>
      <c r="K61" s="238">
        <f t="shared" si="1"/>
        <v>2001528</v>
      </c>
      <c r="L61" s="227" t="s">
        <v>8</v>
      </c>
    </row>
    <row r="62" spans="1:16" s="6" customFormat="1" ht="31.5" customHeight="1">
      <c r="A62" s="1">
        <v>43</v>
      </c>
      <c r="B62" s="228" t="s">
        <v>739</v>
      </c>
      <c r="C62" s="228">
        <v>10011870</v>
      </c>
      <c r="D62" s="222" t="s">
        <v>123</v>
      </c>
      <c r="E62" s="229" t="s">
        <v>817</v>
      </c>
      <c r="F62" s="228" t="s">
        <v>57</v>
      </c>
      <c r="G62" s="230">
        <v>2</v>
      </c>
      <c r="H62" s="239">
        <v>29293</v>
      </c>
      <c r="I62" s="238">
        <v>58586</v>
      </c>
      <c r="J62" s="238">
        <f t="shared" si="0"/>
        <v>11717.2</v>
      </c>
      <c r="K62" s="238">
        <f t="shared" si="1"/>
        <v>70303.199999999997</v>
      </c>
      <c r="L62" s="227" t="s">
        <v>8</v>
      </c>
    </row>
    <row r="63" spans="1:16" s="6" customFormat="1" ht="32.25" customHeight="1">
      <c r="A63" s="1">
        <v>44</v>
      </c>
      <c r="B63" s="228" t="s">
        <v>740</v>
      </c>
      <c r="C63" s="228">
        <v>10011875</v>
      </c>
      <c r="D63" s="222" t="s">
        <v>123</v>
      </c>
      <c r="E63" s="229" t="s">
        <v>818</v>
      </c>
      <c r="F63" s="228" t="s">
        <v>57</v>
      </c>
      <c r="G63" s="230">
        <v>1</v>
      </c>
      <c r="H63" s="239">
        <v>127656</v>
      </c>
      <c r="I63" s="238">
        <v>127656</v>
      </c>
      <c r="J63" s="238">
        <f t="shared" si="0"/>
        <v>25531.200000000001</v>
      </c>
      <c r="K63" s="238">
        <f t="shared" si="1"/>
        <v>153187.19999999998</v>
      </c>
      <c r="L63" s="227" t="s">
        <v>8</v>
      </c>
      <c r="M63" s="77"/>
      <c r="N63" s="77"/>
      <c r="O63" s="77"/>
      <c r="P63" s="77"/>
    </row>
    <row r="64" spans="1:16" s="6" customFormat="1" ht="32.25" customHeight="1">
      <c r="A64" s="1">
        <v>45</v>
      </c>
      <c r="B64" s="228" t="s">
        <v>741</v>
      </c>
      <c r="C64" s="228">
        <v>10012894</v>
      </c>
      <c r="D64" s="222" t="s">
        <v>123</v>
      </c>
      <c r="E64" s="229" t="s">
        <v>819</v>
      </c>
      <c r="F64" s="228" t="s">
        <v>57</v>
      </c>
      <c r="G64" s="230">
        <v>2</v>
      </c>
      <c r="H64" s="239">
        <v>381306</v>
      </c>
      <c r="I64" s="238">
        <v>762612</v>
      </c>
      <c r="J64" s="238">
        <f t="shared" si="0"/>
        <v>152522.4</v>
      </c>
      <c r="K64" s="238">
        <f t="shared" si="1"/>
        <v>915134.4</v>
      </c>
      <c r="L64" s="227" t="s">
        <v>8</v>
      </c>
      <c r="M64" s="77"/>
      <c r="N64" s="77"/>
      <c r="O64" s="77"/>
      <c r="P64" s="77"/>
    </row>
    <row r="65" spans="1:16" s="6" customFormat="1" ht="32.25" customHeight="1">
      <c r="A65" s="1">
        <v>46</v>
      </c>
      <c r="B65" s="228" t="s">
        <v>742</v>
      </c>
      <c r="C65" s="228">
        <v>10012928</v>
      </c>
      <c r="D65" s="222" t="s">
        <v>123</v>
      </c>
      <c r="E65" s="229" t="s">
        <v>820</v>
      </c>
      <c r="F65" s="228" t="s">
        <v>57</v>
      </c>
      <c r="G65" s="230">
        <v>2</v>
      </c>
      <c r="H65" s="239">
        <v>75237</v>
      </c>
      <c r="I65" s="238">
        <v>150474</v>
      </c>
      <c r="J65" s="238">
        <f t="shared" si="0"/>
        <v>30094.799999999999</v>
      </c>
      <c r="K65" s="238">
        <f t="shared" si="1"/>
        <v>180568.8</v>
      </c>
      <c r="L65" s="227" t="s">
        <v>8</v>
      </c>
    </row>
    <row r="66" spans="1:16" s="6" customFormat="1" ht="31.5" customHeight="1">
      <c r="A66" s="1">
        <v>47</v>
      </c>
      <c r="B66" s="228" t="s">
        <v>743</v>
      </c>
      <c r="C66" s="228">
        <v>10013080</v>
      </c>
      <c r="D66" s="222" t="s">
        <v>123</v>
      </c>
      <c r="E66" s="229" t="s">
        <v>821</v>
      </c>
      <c r="F66" s="228" t="s">
        <v>57</v>
      </c>
      <c r="G66" s="230">
        <v>2</v>
      </c>
      <c r="H66" s="239">
        <v>55609</v>
      </c>
      <c r="I66" s="238">
        <v>111218</v>
      </c>
      <c r="J66" s="238">
        <f t="shared" si="0"/>
        <v>22243.599999999999</v>
      </c>
      <c r="K66" s="238">
        <f t="shared" si="1"/>
        <v>133461.6</v>
      </c>
      <c r="L66" s="227" t="s">
        <v>8</v>
      </c>
    </row>
    <row r="67" spans="1:16" s="6" customFormat="1" ht="31.5" customHeight="1">
      <c r="A67" s="1">
        <v>48</v>
      </c>
      <c r="B67" s="228" t="s">
        <v>744</v>
      </c>
      <c r="C67" s="228">
        <v>10013098</v>
      </c>
      <c r="D67" s="222" t="s">
        <v>123</v>
      </c>
      <c r="E67" s="229" t="s">
        <v>822</v>
      </c>
      <c r="F67" s="228" t="s">
        <v>57</v>
      </c>
      <c r="G67" s="230">
        <v>30</v>
      </c>
      <c r="H67" s="239">
        <v>18059</v>
      </c>
      <c r="I67" s="238">
        <v>541770</v>
      </c>
      <c r="J67" s="238">
        <f t="shared" si="0"/>
        <v>108354</v>
      </c>
      <c r="K67" s="238">
        <f t="shared" si="1"/>
        <v>650124</v>
      </c>
      <c r="L67" s="227" t="s">
        <v>8</v>
      </c>
    </row>
    <row r="68" spans="1:16" s="6" customFormat="1" ht="32.25" customHeight="1">
      <c r="A68" s="1">
        <v>49</v>
      </c>
      <c r="B68" s="228" t="s">
        <v>745</v>
      </c>
      <c r="C68" s="228">
        <v>10013101</v>
      </c>
      <c r="D68" s="222" t="s">
        <v>123</v>
      </c>
      <c r="E68" s="229" t="s">
        <v>823</v>
      </c>
      <c r="F68" s="228" t="s">
        <v>57</v>
      </c>
      <c r="G68" s="230">
        <v>16</v>
      </c>
      <c r="H68" s="239">
        <v>18062</v>
      </c>
      <c r="I68" s="238">
        <v>288992</v>
      </c>
      <c r="J68" s="238">
        <f t="shared" si="0"/>
        <v>57798.400000000001</v>
      </c>
      <c r="K68" s="238">
        <f t="shared" si="1"/>
        <v>346790.39999999997</v>
      </c>
      <c r="L68" s="227" t="s">
        <v>8</v>
      </c>
      <c r="M68" s="77"/>
      <c r="N68" s="77"/>
      <c r="O68" s="77"/>
      <c r="P68" s="77"/>
    </row>
    <row r="69" spans="1:16" s="6" customFormat="1" ht="32.25" customHeight="1">
      <c r="A69" s="1">
        <v>50</v>
      </c>
      <c r="B69" s="228" t="s">
        <v>746</v>
      </c>
      <c r="C69" s="228">
        <v>10013104</v>
      </c>
      <c r="D69" s="222" t="s">
        <v>123</v>
      </c>
      <c r="E69" s="229" t="s">
        <v>824</v>
      </c>
      <c r="F69" s="228" t="s">
        <v>57</v>
      </c>
      <c r="G69" s="230">
        <v>5</v>
      </c>
      <c r="H69" s="239">
        <v>5796</v>
      </c>
      <c r="I69" s="238">
        <v>28980</v>
      </c>
      <c r="J69" s="238">
        <f t="shared" si="0"/>
        <v>5796</v>
      </c>
      <c r="K69" s="238">
        <f t="shared" si="1"/>
        <v>34776</v>
      </c>
      <c r="L69" s="227" t="s">
        <v>8</v>
      </c>
    </row>
    <row r="70" spans="1:16" s="6" customFormat="1" ht="32.25" customHeight="1">
      <c r="A70" s="1">
        <v>51</v>
      </c>
      <c r="B70" s="228" t="s">
        <v>747</v>
      </c>
      <c r="C70" s="228">
        <v>10013108</v>
      </c>
      <c r="D70" s="222" t="s">
        <v>123</v>
      </c>
      <c r="E70" s="229" t="s">
        <v>825</v>
      </c>
      <c r="F70" s="228" t="s">
        <v>57</v>
      </c>
      <c r="G70" s="230">
        <v>5</v>
      </c>
      <c r="H70" s="239">
        <v>5796</v>
      </c>
      <c r="I70" s="238">
        <v>28980</v>
      </c>
      <c r="J70" s="238">
        <f t="shared" si="0"/>
        <v>5796</v>
      </c>
      <c r="K70" s="238">
        <f t="shared" si="1"/>
        <v>34776</v>
      </c>
      <c r="L70" s="227" t="s">
        <v>8</v>
      </c>
      <c r="M70" s="77"/>
      <c r="N70" s="77"/>
      <c r="O70" s="77"/>
      <c r="P70" s="77"/>
    </row>
    <row r="71" spans="1:16" s="6" customFormat="1" ht="32.25" customHeight="1">
      <c r="A71" s="1">
        <v>52</v>
      </c>
      <c r="B71" s="228" t="s">
        <v>748</v>
      </c>
      <c r="C71" s="228">
        <v>10013111</v>
      </c>
      <c r="D71" s="222" t="s">
        <v>123</v>
      </c>
      <c r="E71" s="229" t="s">
        <v>826</v>
      </c>
      <c r="F71" s="228" t="s">
        <v>57</v>
      </c>
      <c r="G71" s="230">
        <v>5</v>
      </c>
      <c r="H71" s="239">
        <v>5819</v>
      </c>
      <c r="I71" s="238">
        <v>29095</v>
      </c>
      <c r="J71" s="238">
        <f t="shared" si="0"/>
        <v>5819</v>
      </c>
      <c r="K71" s="238">
        <f t="shared" si="1"/>
        <v>34914</v>
      </c>
      <c r="L71" s="227" t="s">
        <v>8</v>
      </c>
    </row>
    <row r="72" spans="1:16" s="6" customFormat="1" ht="32.25" customHeight="1">
      <c r="A72" s="1">
        <v>53</v>
      </c>
      <c r="B72" s="228" t="s">
        <v>749</v>
      </c>
      <c r="C72" s="228">
        <v>10013115</v>
      </c>
      <c r="D72" s="222" t="s">
        <v>123</v>
      </c>
      <c r="E72" s="229" t="s">
        <v>827</v>
      </c>
      <c r="F72" s="228" t="s">
        <v>57</v>
      </c>
      <c r="G72" s="230">
        <v>5</v>
      </c>
      <c r="H72" s="239">
        <v>18083</v>
      </c>
      <c r="I72" s="238">
        <v>90415</v>
      </c>
      <c r="J72" s="238">
        <f t="shared" si="0"/>
        <v>18083</v>
      </c>
      <c r="K72" s="238">
        <f t="shared" si="1"/>
        <v>108498</v>
      </c>
      <c r="L72" s="227" t="s">
        <v>8</v>
      </c>
      <c r="M72" s="77"/>
      <c r="N72" s="77"/>
      <c r="O72" s="77"/>
      <c r="P72" s="77"/>
    </row>
    <row r="73" spans="1:16" s="6" customFormat="1" ht="32.25" customHeight="1">
      <c r="A73" s="1">
        <v>54</v>
      </c>
      <c r="B73" s="228" t="s">
        <v>750</v>
      </c>
      <c r="C73" s="228">
        <v>10013118</v>
      </c>
      <c r="D73" s="222" t="s">
        <v>123</v>
      </c>
      <c r="E73" s="229" t="s">
        <v>828</v>
      </c>
      <c r="F73" s="228" t="s">
        <v>57</v>
      </c>
      <c r="G73" s="230">
        <v>5</v>
      </c>
      <c r="H73" s="239">
        <v>6389</v>
      </c>
      <c r="I73" s="238">
        <v>31945</v>
      </c>
      <c r="J73" s="238">
        <f t="shared" si="0"/>
        <v>6389</v>
      </c>
      <c r="K73" s="238">
        <f t="shared" si="1"/>
        <v>38334</v>
      </c>
      <c r="L73" s="227" t="s">
        <v>8</v>
      </c>
    </row>
    <row r="74" spans="1:16" s="6" customFormat="1" ht="32.25" customHeight="1">
      <c r="A74" s="1">
        <v>55</v>
      </c>
      <c r="B74" s="228" t="s">
        <v>751</v>
      </c>
      <c r="C74" s="228">
        <v>10013122</v>
      </c>
      <c r="D74" s="222" t="s">
        <v>123</v>
      </c>
      <c r="E74" s="229" t="s">
        <v>829</v>
      </c>
      <c r="F74" s="228" t="s">
        <v>57</v>
      </c>
      <c r="G74" s="230">
        <v>2</v>
      </c>
      <c r="H74" s="239">
        <v>3770437</v>
      </c>
      <c r="I74" s="238">
        <v>7540874</v>
      </c>
      <c r="J74" s="238">
        <f t="shared" si="0"/>
        <v>1508174.8</v>
      </c>
      <c r="K74" s="238">
        <f t="shared" si="1"/>
        <v>9049048.7999999989</v>
      </c>
      <c r="L74" s="227" t="s">
        <v>8</v>
      </c>
      <c r="M74" s="77"/>
      <c r="N74" s="77"/>
      <c r="O74" s="77"/>
      <c r="P74" s="77"/>
    </row>
    <row r="75" spans="1:16" s="6" customFormat="1" ht="32.25" customHeight="1">
      <c r="A75" s="1">
        <v>56</v>
      </c>
      <c r="B75" s="228" t="s">
        <v>752</v>
      </c>
      <c r="C75" s="228">
        <v>10013125</v>
      </c>
      <c r="D75" s="222" t="s">
        <v>123</v>
      </c>
      <c r="E75" s="229" t="s">
        <v>830</v>
      </c>
      <c r="F75" s="228" t="s">
        <v>57</v>
      </c>
      <c r="G75" s="230">
        <v>2</v>
      </c>
      <c r="H75" s="239">
        <v>15278</v>
      </c>
      <c r="I75" s="238">
        <v>30556</v>
      </c>
      <c r="J75" s="238">
        <f t="shared" si="0"/>
        <v>6111.2</v>
      </c>
      <c r="K75" s="238">
        <f t="shared" si="1"/>
        <v>36667.199999999997</v>
      </c>
      <c r="L75" s="227" t="s">
        <v>8</v>
      </c>
    </row>
    <row r="76" spans="1:16" s="6" customFormat="1" ht="31.5" customHeight="1">
      <c r="A76" s="1">
        <v>57</v>
      </c>
      <c r="B76" s="228" t="s">
        <v>753</v>
      </c>
      <c r="C76" s="228">
        <v>10013135</v>
      </c>
      <c r="D76" s="222" t="s">
        <v>123</v>
      </c>
      <c r="E76" s="229" t="s">
        <v>831</v>
      </c>
      <c r="F76" s="228" t="s">
        <v>57</v>
      </c>
      <c r="G76" s="230">
        <v>1</v>
      </c>
      <c r="H76" s="239">
        <v>95176</v>
      </c>
      <c r="I76" s="238">
        <v>95176</v>
      </c>
      <c r="J76" s="238">
        <f t="shared" si="0"/>
        <v>19035.2</v>
      </c>
      <c r="K76" s="238">
        <f t="shared" si="1"/>
        <v>114211.2</v>
      </c>
      <c r="L76" s="227" t="s">
        <v>8</v>
      </c>
    </row>
    <row r="77" spans="1:16" s="6" customFormat="1" ht="32.25" customHeight="1">
      <c r="A77" s="1">
        <v>58</v>
      </c>
      <c r="B77" s="228" t="s">
        <v>754</v>
      </c>
      <c r="C77" s="228">
        <v>10013138</v>
      </c>
      <c r="D77" s="222" t="s">
        <v>123</v>
      </c>
      <c r="E77" s="229" t="s">
        <v>832</v>
      </c>
      <c r="F77" s="228" t="s">
        <v>57</v>
      </c>
      <c r="G77" s="230">
        <v>2</v>
      </c>
      <c r="H77" s="239">
        <v>71929</v>
      </c>
      <c r="I77" s="238">
        <v>143858</v>
      </c>
      <c r="J77" s="238">
        <f t="shared" si="0"/>
        <v>28771.599999999999</v>
      </c>
      <c r="K77" s="238">
        <f t="shared" si="1"/>
        <v>172629.6</v>
      </c>
      <c r="L77" s="227" t="s">
        <v>8</v>
      </c>
      <c r="M77" s="77"/>
      <c r="N77" s="77"/>
      <c r="O77" s="77"/>
      <c r="P77" s="77"/>
    </row>
    <row r="78" spans="1:16" s="6" customFormat="1" ht="32.25" customHeight="1">
      <c r="A78" s="1">
        <v>59</v>
      </c>
      <c r="B78" s="228" t="s">
        <v>755</v>
      </c>
      <c r="C78" s="228">
        <v>10013141</v>
      </c>
      <c r="D78" s="222" t="s">
        <v>123</v>
      </c>
      <c r="E78" s="229" t="s">
        <v>833</v>
      </c>
      <c r="F78" s="228" t="s">
        <v>57</v>
      </c>
      <c r="G78" s="230">
        <v>2</v>
      </c>
      <c r="H78" s="239">
        <v>80375</v>
      </c>
      <c r="I78" s="238">
        <v>160750</v>
      </c>
      <c r="J78" s="238">
        <f t="shared" si="0"/>
        <v>32150</v>
      </c>
      <c r="K78" s="238">
        <f t="shared" si="1"/>
        <v>192900</v>
      </c>
      <c r="L78" s="227" t="s">
        <v>8</v>
      </c>
      <c r="M78" s="77"/>
      <c r="N78" s="77"/>
      <c r="O78" s="77"/>
      <c r="P78" s="77"/>
    </row>
    <row r="79" spans="1:16" s="6" customFormat="1" ht="32.25" customHeight="1">
      <c r="A79" s="1">
        <v>60</v>
      </c>
      <c r="B79" s="228" t="s">
        <v>756</v>
      </c>
      <c r="C79" s="228">
        <v>10013143</v>
      </c>
      <c r="D79" s="222" t="s">
        <v>123</v>
      </c>
      <c r="E79" s="229" t="s">
        <v>834</v>
      </c>
      <c r="F79" s="228" t="s">
        <v>57</v>
      </c>
      <c r="G79" s="230">
        <v>2</v>
      </c>
      <c r="H79" s="239">
        <v>5224</v>
      </c>
      <c r="I79" s="238">
        <v>10448</v>
      </c>
      <c r="J79" s="238">
        <f t="shared" si="0"/>
        <v>2089.6</v>
      </c>
      <c r="K79" s="238">
        <f t="shared" si="1"/>
        <v>12537.6</v>
      </c>
      <c r="L79" s="227" t="s">
        <v>8</v>
      </c>
    </row>
    <row r="80" spans="1:16" s="6" customFormat="1" ht="31.5" customHeight="1">
      <c r="A80" s="1">
        <v>61</v>
      </c>
      <c r="B80" s="228" t="s">
        <v>757</v>
      </c>
      <c r="C80" s="228">
        <v>10013147</v>
      </c>
      <c r="D80" s="222" t="s">
        <v>123</v>
      </c>
      <c r="E80" s="229" t="s">
        <v>835</v>
      </c>
      <c r="F80" s="228" t="s">
        <v>57</v>
      </c>
      <c r="G80" s="230">
        <v>5</v>
      </c>
      <c r="H80" s="239">
        <v>22414</v>
      </c>
      <c r="I80" s="238">
        <v>112070</v>
      </c>
      <c r="J80" s="238">
        <f t="shared" si="0"/>
        <v>22414</v>
      </c>
      <c r="K80" s="238">
        <f t="shared" si="1"/>
        <v>134484</v>
      </c>
      <c r="L80" s="227" t="s">
        <v>8</v>
      </c>
    </row>
    <row r="81" spans="1:16" s="6" customFormat="1" ht="32.25" customHeight="1">
      <c r="A81" s="1">
        <v>62</v>
      </c>
      <c r="B81" s="228" t="s">
        <v>758</v>
      </c>
      <c r="C81" s="228">
        <v>10013151</v>
      </c>
      <c r="D81" s="222" t="s">
        <v>123</v>
      </c>
      <c r="E81" s="229" t="s">
        <v>836</v>
      </c>
      <c r="F81" s="228" t="s">
        <v>57</v>
      </c>
      <c r="G81" s="230">
        <v>5</v>
      </c>
      <c r="H81" s="239">
        <v>17164</v>
      </c>
      <c r="I81" s="238">
        <v>85820</v>
      </c>
      <c r="J81" s="238">
        <f t="shared" si="0"/>
        <v>17164</v>
      </c>
      <c r="K81" s="238">
        <f t="shared" si="1"/>
        <v>102984</v>
      </c>
      <c r="L81" s="227" t="s">
        <v>8</v>
      </c>
    </row>
    <row r="82" spans="1:16" s="6" customFormat="1" ht="31.5" customHeight="1">
      <c r="A82" s="1">
        <v>63</v>
      </c>
      <c r="B82" s="228" t="s">
        <v>759</v>
      </c>
      <c r="C82" s="228">
        <v>10013154</v>
      </c>
      <c r="D82" s="222" t="s">
        <v>123</v>
      </c>
      <c r="E82" s="229" t="s">
        <v>837</v>
      </c>
      <c r="F82" s="228" t="s">
        <v>57</v>
      </c>
      <c r="G82" s="230">
        <v>2</v>
      </c>
      <c r="H82" s="239">
        <v>15984</v>
      </c>
      <c r="I82" s="238">
        <v>31968</v>
      </c>
      <c r="J82" s="238">
        <f t="shared" ref="J82:J97" si="2">ROUND(I82*0.2,2)</f>
        <v>6393.6</v>
      </c>
      <c r="K82" s="238">
        <f t="shared" ref="K82:K97" si="3">I82*1.2</f>
        <v>38361.599999999999</v>
      </c>
      <c r="L82" s="227" t="s">
        <v>8</v>
      </c>
    </row>
    <row r="83" spans="1:16" s="6" customFormat="1" ht="32.25" customHeight="1">
      <c r="A83" s="1">
        <v>64</v>
      </c>
      <c r="B83" s="228" t="s">
        <v>760</v>
      </c>
      <c r="C83" s="228">
        <v>10013157</v>
      </c>
      <c r="D83" s="222" t="s">
        <v>123</v>
      </c>
      <c r="E83" s="229" t="s">
        <v>838</v>
      </c>
      <c r="F83" s="228" t="s">
        <v>57</v>
      </c>
      <c r="G83" s="230">
        <v>5</v>
      </c>
      <c r="H83" s="239">
        <v>11045</v>
      </c>
      <c r="I83" s="238">
        <v>55225</v>
      </c>
      <c r="J83" s="238">
        <f t="shared" si="2"/>
        <v>11045</v>
      </c>
      <c r="K83" s="238">
        <f t="shared" si="3"/>
        <v>66270</v>
      </c>
      <c r="L83" s="227" t="s">
        <v>8</v>
      </c>
      <c r="M83" s="77"/>
      <c r="N83" s="77"/>
      <c r="O83" s="77"/>
      <c r="P83" s="77"/>
    </row>
    <row r="84" spans="1:16" s="6" customFormat="1" ht="32.25" customHeight="1">
      <c r="A84" s="1">
        <v>65</v>
      </c>
      <c r="B84" s="228" t="s">
        <v>761</v>
      </c>
      <c r="C84" s="228">
        <v>10013161</v>
      </c>
      <c r="D84" s="222" t="s">
        <v>123</v>
      </c>
      <c r="E84" s="229" t="s">
        <v>839</v>
      </c>
      <c r="F84" s="228" t="s">
        <v>57</v>
      </c>
      <c r="G84" s="230">
        <v>3</v>
      </c>
      <c r="H84" s="239">
        <v>8532</v>
      </c>
      <c r="I84" s="238">
        <v>25596</v>
      </c>
      <c r="J84" s="238">
        <f t="shared" si="2"/>
        <v>5119.2</v>
      </c>
      <c r="K84" s="238">
        <f t="shared" si="3"/>
        <v>30715.199999999997</v>
      </c>
      <c r="L84" s="227" t="s">
        <v>8</v>
      </c>
    </row>
    <row r="85" spans="1:16" s="6" customFormat="1" ht="32.25" customHeight="1">
      <c r="A85" s="1">
        <v>66</v>
      </c>
      <c r="B85" s="228" t="s">
        <v>762</v>
      </c>
      <c r="C85" s="228">
        <v>10013164</v>
      </c>
      <c r="D85" s="222" t="s">
        <v>123</v>
      </c>
      <c r="E85" s="229" t="s">
        <v>840</v>
      </c>
      <c r="F85" s="228" t="s">
        <v>57</v>
      </c>
      <c r="G85" s="230">
        <v>5</v>
      </c>
      <c r="H85" s="239">
        <v>11045</v>
      </c>
      <c r="I85" s="238">
        <v>55225</v>
      </c>
      <c r="J85" s="238">
        <f t="shared" si="2"/>
        <v>11045</v>
      </c>
      <c r="K85" s="238">
        <f t="shared" si="3"/>
        <v>66270</v>
      </c>
      <c r="L85" s="227" t="s">
        <v>8</v>
      </c>
      <c r="M85" s="77"/>
      <c r="N85" s="77"/>
      <c r="O85" s="77"/>
      <c r="P85" s="77"/>
    </row>
    <row r="86" spans="1:16" s="6" customFormat="1" ht="32.25" customHeight="1">
      <c r="A86" s="1">
        <v>67</v>
      </c>
      <c r="B86" s="228" t="s">
        <v>763</v>
      </c>
      <c r="C86" s="228">
        <v>10013167</v>
      </c>
      <c r="D86" s="222" t="s">
        <v>123</v>
      </c>
      <c r="E86" s="229" t="s">
        <v>841</v>
      </c>
      <c r="F86" s="228" t="s">
        <v>57</v>
      </c>
      <c r="G86" s="230">
        <v>2</v>
      </c>
      <c r="H86" s="239">
        <v>25461</v>
      </c>
      <c r="I86" s="238">
        <v>50922</v>
      </c>
      <c r="J86" s="238">
        <f t="shared" si="2"/>
        <v>10184.4</v>
      </c>
      <c r="K86" s="238">
        <f t="shared" si="3"/>
        <v>61106.399999999994</v>
      </c>
      <c r="L86" s="227" t="s">
        <v>8</v>
      </c>
    </row>
    <row r="87" spans="1:16" s="6" customFormat="1" ht="32.25" customHeight="1">
      <c r="A87" s="1">
        <v>68</v>
      </c>
      <c r="B87" s="228" t="s">
        <v>764</v>
      </c>
      <c r="C87" s="228">
        <v>10013170</v>
      </c>
      <c r="D87" s="222" t="s">
        <v>123</v>
      </c>
      <c r="E87" s="229" t="s">
        <v>842</v>
      </c>
      <c r="F87" s="228" t="s">
        <v>57</v>
      </c>
      <c r="G87" s="230">
        <v>2</v>
      </c>
      <c r="H87" s="239">
        <v>30697</v>
      </c>
      <c r="I87" s="238">
        <v>61394</v>
      </c>
      <c r="J87" s="238">
        <f t="shared" si="2"/>
        <v>12278.8</v>
      </c>
      <c r="K87" s="238">
        <f t="shared" si="3"/>
        <v>73672.800000000003</v>
      </c>
      <c r="L87" s="227" t="s">
        <v>8</v>
      </c>
      <c r="M87" s="77"/>
      <c r="N87" s="77"/>
      <c r="O87" s="77"/>
      <c r="P87" s="77"/>
    </row>
    <row r="88" spans="1:16" s="6" customFormat="1" ht="32.25" customHeight="1">
      <c r="A88" s="1">
        <v>69</v>
      </c>
      <c r="B88" s="228" t="s">
        <v>765</v>
      </c>
      <c r="C88" s="228">
        <v>10013174</v>
      </c>
      <c r="D88" s="222" t="s">
        <v>123</v>
      </c>
      <c r="E88" s="229" t="s">
        <v>843</v>
      </c>
      <c r="F88" s="228" t="s">
        <v>57</v>
      </c>
      <c r="G88" s="230">
        <v>2</v>
      </c>
      <c r="H88" s="239">
        <v>41767</v>
      </c>
      <c r="I88" s="238">
        <v>83534</v>
      </c>
      <c r="J88" s="238">
        <f t="shared" si="2"/>
        <v>16706.8</v>
      </c>
      <c r="K88" s="238">
        <f t="shared" si="3"/>
        <v>100240.8</v>
      </c>
      <c r="L88" s="227" t="s">
        <v>8</v>
      </c>
    </row>
    <row r="89" spans="1:16" s="6" customFormat="1" ht="32.25" customHeight="1">
      <c r="A89" s="1">
        <v>70</v>
      </c>
      <c r="B89" s="228" t="s">
        <v>766</v>
      </c>
      <c r="C89" s="228">
        <v>10013178</v>
      </c>
      <c r="D89" s="222" t="s">
        <v>123</v>
      </c>
      <c r="E89" s="229" t="s">
        <v>844</v>
      </c>
      <c r="F89" s="228" t="s">
        <v>57</v>
      </c>
      <c r="G89" s="230">
        <v>5</v>
      </c>
      <c r="H89" s="239">
        <v>45606</v>
      </c>
      <c r="I89" s="238">
        <v>228030</v>
      </c>
      <c r="J89" s="238">
        <f t="shared" si="2"/>
        <v>45606</v>
      </c>
      <c r="K89" s="238">
        <f t="shared" si="3"/>
        <v>273636</v>
      </c>
      <c r="L89" s="227" t="s">
        <v>8</v>
      </c>
      <c r="M89" s="77"/>
      <c r="N89" s="77"/>
      <c r="O89" s="77"/>
      <c r="P89" s="77"/>
    </row>
    <row r="90" spans="1:16" s="6" customFormat="1" ht="32.25" customHeight="1">
      <c r="A90" s="1">
        <v>71</v>
      </c>
      <c r="B90" s="228" t="s">
        <v>767</v>
      </c>
      <c r="C90" s="228">
        <v>10013182</v>
      </c>
      <c r="D90" s="222" t="s">
        <v>123</v>
      </c>
      <c r="E90" s="229" t="s">
        <v>845</v>
      </c>
      <c r="F90" s="228" t="s">
        <v>57</v>
      </c>
      <c r="G90" s="230">
        <v>5</v>
      </c>
      <c r="H90" s="239">
        <v>38646</v>
      </c>
      <c r="I90" s="238">
        <v>193230</v>
      </c>
      <c r="J90" s="238">
        <f t="shared" si="2"/>
        <v>38646</v>
      </c>
      <c r="K90" s="238">
        <f t="shared" si="3"/>
        <v>231876</v>
      </c>
      <c r="L90" s="227" t="s">
        <v>8</v>
      </c>
    </row>
    <row r="91" spans="1:16" s="6" customFormat="1" ht="31.5" customHeight="1">
      <c r="A91" s="1">
        <v>72</v>
      </c>
      <c r="B91" s="228" t="s">
        <v>768</v>
      </c>
      <c r="C91" s="228">
        <v>10013184</v>
      </c>
      <c r="D91" s="222" t="s">
        <v>123</v>
      </c>
      <c r="E91" s="229" t="s">
        <v>846</v>
      </c>
      <c r="F91" s="228" t="s">
        <v>57</v>
      </c>
      <c r="G91" s="230">
        <v>5</v>
      </c>
      <c r="H91" s="239">
        <v>51664</v>
      </c>
      <c r="I91" s="238">
        <v>258320</v>
      </c>
      <c r="J91" s="238">
        <f t="shared" si="2"/>
        <v>51664</v>
      </c>
      <c r="K91" s="238">
        <f t="shared" si="3"/>
        <v>309984</v>
      </c>
      <c r="L91" s="227" t="s">
        <v>8</v>
      </c>
    </row>
    <row r="92" spans="1:16" s="6" customFormat="1" ht="32.25" customHeight="1">
      <c r="A92" s="1">
        <v>73</v>
      </c>
      <c r="B92" s="228" t="s">
        <v>769</v>
      </c>
      <c r="C92" s="228">
        <v>10013187</v>
      </c>
      <c r="D92" s="222" t="s">
        <v>123</v>
      </c>
      <c r="E92" s="229" t="s">
        <v>847</v>
      </c>
      <c r="F92" s="228" t="s">
        <v>57</v>
      </c>
      <c r="G92" s="230">
        <v>5</v>
      </c>
      <c r="H92" s="239">
        <v>71597</v>
      </c>
      <c r="I92" s="238">
        <v>357985</v>
      </c>
      <c r="J92" s="238">
        <f t="shared" si="2"/>
        <v>71597</v>
      </c>
      <c r="K92" s="238">
        <f t="shared" si="3"/>
        <v>429582</v>
      </c>
      <c r="L92" s="227" t="s">
        <v>8</v>
      </c>
      <c r="M92" s="77"/>
      <c r="N92" s="77"/>
      <c r="O92" s="77"/>
      <c r="P92" s="77"/>
    </row>
    <row r="93" spans="1:16" s="6" customFormat="1" ht="32.25" customHeight="1">
      <c r="A93" s="1">
        <v>74</v>
      </c>
      <c r="B93" s="228" t="s">
        <v>770</v>
      </c>
      <c r="C93" s="228">
        <v>10017323</v>
      </c>
      <c r="D93" s="222" t="s">
        <v>123</v>
      </c>
      <c r="E93" s="229" t="s">
        <v>848</v>
      </c>
      <c r="F93" s="228" t="s">
        <v>57</v>
      </c>
      <c r="G93" s="230">
        <v>1</v>
      </c>
      <c r="H93" s="239">
        <v>4684</v>
      </c>
      <c r="I93" s="238">
        <v>4684</v>
      </c>
      <c r="J93" s="238">
        <f t="shared" si="2"/>
        <v>936.8</v>
      </c>
      <c r="K93" s="238">
        <f t="shared" si="3"/>
        <v>5620.8</v>
      </c>
      <c r="L93" s="227" t="s">
        <v>8</v>
      </c>
      <c r="M93" s="77"/>
      <c r="N93" s="77"/>
      <c r="O93" s="77"/>
      <c r="P93" s="77"/>
    </row>
    <row r="94" spans="1:16" s="6" customFormat="1" ht="32.25" customHeight="1">
      <c r="A94" s="1">
        <v>75</v>
      </c>
      <c r="B94" s="228" t="s">
        <v>771</v>
      </c>
      <c r="C94" s="228">
        <v>10068347</v>
      </c>
      <c r="D94" s="222" t="s">
        <v>123</v>
      </c>
      <c r="E94" s="229" t="s">
        <v>849</v>
      </c>
      <c r="F94" s="228" t="s">
        <v>57</v>
      </c>
      <c r="G94" s="230">
        <v>4</v>
      </c>
      <c r="H94" s="239">
        <v>31583</v>
      </c>
      <c r="I94" s="238">
        <v>126332</v>
      </c>
      <c r="J94" s="238">
        <f t="shared" si="2"/>
        <v>25266.400000000001</v>
      </c>
      <c r="K94" s="238">
        <f t="shared" si="3"/>
        <v>151598.39999999999</v>
      </c>
      <c r="L94" s="227" t="s">
        <v>8</v>
      </c>
    </row>
    <row r="95" spans="1:16" s="6" customFormat="1" ht="31.5" customHeight="1">
      <c r="A95" s="1">
        <v>76</v>
      </c>
      <c r="B95" s="228" t="s">
        <v>772</v>
      </c>
      <c r="C95" s="228">
        <v>10068347</v>
      </c>
      <c r="D95" s="222" t="s">
        <v>123</v>
      </c>
      <c r="E95" s="229" t="s">
        <v>849</v>
      </c>
      <c r="F95" s="228" t="s">
        <v>57</v>
      </c>
      <c r="G95" s="230">
        <v>7</v>
      </c>
      <c r="H95" s="239">
        <v>31583</v>
      </c>
      <c r="I95" s="238">
        <v>221081</v>
      </c>
      <c r="J95" s="238">
        <f t="shared" si="2"/>
        <v>44216.2</v>
      </c>
      <c r="K95" s="238">
        <f t="shared" si="3"/>
        <v>265297.2</v>
      </c>
      <c r="L95" s="227" t="s">
        <v>8</v>
      </c>
    </row>
    <row r="96" spans="1:16" s="6" customFormat="1" ht="32.25" customHeight="1">
      <c r="A96" s="1">
        <v>77</v>
      </c>
      <c r="B96" s="228" t="s">
        <v>773</v>
      </c>
      <c r="C96" s="228">
        <v>10135654</v>
      </c>
      <c r="D96" s="222" t="s">
        <v>123</v>
      </c>
      <c r="E96" s="229" t="s">
        <v>850</v>
      </c>
      <c r="F96" s="228" t="s">
        <v>57</v>
      </c>
      <c r="G96" s="230">
        <v>1</v>
      </c>
      <c r="H96" s="239">
        <v>1691</v>
      </c>
      <c r="I96" s="238">
        <v>1691</v>
      </c>
      <c r="J96" s="238">
        <f t="shared" si="2"/>
        <v>338.2</v>
      </c>
      <c r="K96" s="238">
        <f t="shared" si="3"/>
        <v>2029.1999999999998</v>
      </c>
      <c r="L96" s="227" t="s">
        <v>8</v>
      </c>
      <c r="M96" s="77"/>
      <c r="N96" s="77"/>
      <c r="O96" s="77"/>
      <c r="P96" s="77"/>
    </row>
    <row r="97" spans="1:16" s="6" customFormat="1" ht="32.25" customHeight="1">
      <c r="A97" s="1">
        <v>78</v>
      </c>
      <c r="B97" s="228" t="s">
        <v>774</v>
      </c>
      <c r="C97" s="228">
        <v>10135655</v>
      </c>
      <c r="D97" s="222" t="s">
        <v>123</v>
      </c>
      <c r="E97" s="229" t="s">
        <v>851</v>
      </c>
      <c r="F97" s="228" t="s">
        <v>57</v>
      </c>
      <c r="G97" s="230">
        <v>1</v>
      </c>
      <c r="H97" s="239">
        <v>5171</v>
      </c>
      <c r="I97" s="238">
        <v>5171</v>
      </c>
      <c r="J97" s="238">
        <f t="shared" si="2"/>
        <v>1034.2</v>
      </c>
      <c r="K97" s="238">
        <f t="shared" si="3"/>
        <v>6205.2</v>
      </c>
      <c r="L97" s="227" t="s">
        <v>8</v>
      </c>
      <c r="M97" s="77"/>
      <c r="N97" s="77"/>
      <c r="O97" s="77"/>
      <c r="P97" s="77"/>
    </row>
    <row r="98" spans="1:16" ht="22.5" customHeight="1">
      <c r="A98" s="104"/>
      <c r="B98" s="104"/>
      <c r="C98" s="104"/>
      <c r="D98" s="104"/>
      <c r="E98" s="106"/>
      <c r="F98" s="104"/>
      <c r="G98" s="104"/>
      <c r="H98" s="245"/>
      <c r="I98" s="107">
        <f>SUM(I20:I97)</f>
        <v>23858387</v>
      </c>
      <c r="J98" s="107">
        <f>SUM(J20:J97)</f>
        <v>4771677.4000000004</v>
      </c>
      <c r="K98" s="107">
        <f>SUM(K20:K97)</f>
        <v>28630064.399999995</v>
      </c>
      <c r="L98" s="104"/>
    </row>
    <row r="101" spans="1:16" ht="18.75">
      <c r="A101" s="33" t="s">
        <v>34</v>
      </c>
      <c r="B101" s="35"/>
      <c r="C101" s="35"/>
      <c r="D101" s="35"/>
      <c r="E101" s="33"/>
      <c r="F101" s="369"/>
      <c r="G101" s="56"/>
      <c r="H101" s="34"/>
      <c r="I101" s="67"/>
      <c r="J101" s="67" t="s">
        <v>35</v>
      </c>
      <c r="K101" s="23"/>
    </row>
    <row r="102" spans="1:16" ht="18.75">
      <c r="A102" s="33" t="s">
        <v>36</v>
      </c>
      <c r="B102" s="33"/>
      <c r="C102" s="33"/>
      <c r="D102" s="35"/>
      <c r="E102" s="33"/>
      <c r="F102" s="369"/>
      <c r="G102" s="56"/>
      <c r="H102" s="33"/>
      <c r="I102" s="67"/>
      <c r="J102" s="204" t="s">
        <v>181</v>
      </c>
      <c r="K102" s="204"/>
    </row>
    <row r="103" spans="1:16" ht="18.75">
      <c r="A103" s="33" t="s">
        <v>37</v>
      </c>
      <c r="B103" s="33"/>
      <c r="C103" s="33"/>
      <c r="D103" s="36"/>
      <c r="E103" s="23"/>
      <c r="F103" s="34"/>
      <c r="G103" s="56"/>
      <c r="H103" s="33"/>
      <c r="I103" s="67"/>
      <c r="J103" s="204" t="s">
        <v>38</v>
      </c>
      <c r="K103" s="204"/>
    </row>
    <row r="104" spans="1:16" ht="18.75">
      <c r="A104" s="33" t="s">
        <v>39</v>
      </c>
      <c r="B104" s="23"/>
      <c r="C104" s="23"/>
      <c r="D104" s="36"/>
      <c r="E104" s="23"/>
      <c r="F104" s="34"/>
      <c r="G104" s="57"/>
      <c r="H104" s="37"/>
      <c r="I104" s="118"/>
      <c r="J104" s="118"/>
      <c r="K104" s="38"/>
    </row>
    <row r="105" spans="1:16" ht="18.75">
      <c r="A105" s="23"/>
      <c r="B105" s="23"/>
      <c r="C105" s="23"/>
      <c r="D105" s="36"/>
      <c r="E105" s="38"/>
      <c r="F105" s="37"/>
      <c r="G105" s="57"/>
      <c r="H105" s="23"/>
      <c r="I105" s="118"/>
      <c r="J105" s="118"/>
      <c r="K105" s="23"/>
    </row>
    <row r="106" spans="1:16" ht="18.75">
      <c r="A106" s="33" t="s">
        <v>41</v>
      </c>
      <c r="B106" s="23"/>
      <c r="C106" s="23"/>
      <c r="D106" s="40"/>
      <c r="E106" s="41"/>
      <c r="F106" s="42"/>
      <c r="G106" s="56"/>
      <c r="H106" s="33"/>
      <c r="I106" s="67"/>
      <c r="J106" s="204" t="s">
        <v>182</v>
      </c>
      <c r="K106" s="204"/>
    </row>
    <row r="107" spans="1:16" ht="18.75">
      <c r="A107" s="368"/>
      <c r="B107" s="368"/>
      <c r="C107" s="368"/>
      <c r="D107" s="36"/>
      <c r="E107" s="38"/>
      <c r="F107" s="35"/>
      <c r="G107" s="57"/>
      <c r="H107" s="35"/>
      <c r="I107" s="118"/>
      <c r="J107" s="118"/>
      <c r="K107" s="118"/>
    </row>
    <row r="108" spans="1:16" ht="18.75">
      <c r="A108" s="33" t="s">
        <v>40</v>
      </c>
      <c r="B108" s="33"/>
      <c r="C108" s="35"/>
      <c r="D108" s="35"/>
      <c r="E108" s="44"/>
      <c r="F108" s="35"/>
      <c r="G108" s="56"/>
      <c r="H108" s="33"/>
      <c r="I108" s="67"/>
      <c r="J108" s="67" t="s">
        <v>40</v>
      </c>
      <c r="K108" s="67"/>
    </row>
  </sheetData>
  <autoFilter ref="A19:L98" xr:uid="{00000000-0009-0000-0000-000004000000}"/>
  <mergeCells count="7">
    <mergeCell ref="A107:C107"/>
    <mergeCell ref="A4:L4"/>
    <mergeCell ref="A5:L5"/>
    <mergeCell ref="A8:I8"/>
    <mergeCell ref="A10:I10"/>
    <mergeCell ref="A14:L14"/>
    <mergeCell ref="F101:F102"/>
  </mergeCells>
  <pageMargins left="0.70866141732283472" right="0.51181102362204722" top="0.94488188976377963" bottom="0.55118110236220474" header="0.31496062992125984" footer="0.31496062992125984"/>
  <pageSetup paperSize="9" scale="77" fitToHeight="0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0070C0"/>
    <pageSetUpPr fitToPage="1"/>
  </sheetPr>
  <dimension ref="A1:P33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7.7109375" style="6" customWidth="1"/>
    <col min="3" max="3" width="15.85546875" style="6" customWidth="1"/>
    <col min="4" max="4" width="8.7109375" style="6" customWidth="1"/>
    <col min="5" max="5" width="26" style="59" customWidth="1"/>
    <col min="6" max="6" width="6.85546875" style="6" customWidth="1"/>
    <col min="7" max="7" width="11" style="6" customWidth="1"/>
    <col min="8" max="8" width="15.28515625" style="6" customWidth="1"/>
    <col min="9" max="9" width="15.28515625" style="60" customWidth="1"/>
    <col min="10" max="11" width="15.28515625" style="6" customWidth="1"/>
    <col min="12" max="12" width="21.57031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173</v>
      </c>
      <c r="K1" s="58"/>
      <c r="L1" s="121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174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62" t="s">
        <v>183</v>
      </c>
      <c r="B7" s="123"/>
      <c r="C7" s="123"/>
      <c r="D7" s="123"/>
      <c r="E7" s="123"/>
      <c r="F7" s="123"/>
      <c r="G7" s="123"/>
      <c r="H7" s="123"/>
      <c r="I7" s="58"/>
      <c r="J7" s="20"/>
      <c r="K7" s="20"/>
      <c r="L7" s="20"/>
    </row>
    <row r="8" spans="1:12" ht="15.75">
      <c r="A8" s="371" t="s">
        <v>178</v>
      </c>
      <c r="B8" s="371"/>
      <c r="C8" s="371"/>
      <c r="D8" s="371"/>
      <c r="E8" s="371"/>
      <c r="F8" s="371"/>
      <c r="G8" s="371"/>
      <c r="H8" s="371"/>
      <c r="I8" s="371"/>
      <c r="J8" s="20"/>
      <c r="K8" s="20"/>
      <c r="L8" s="20"/>
    </row>
    <row r="9" spans="1:12" ht="15.75">
      <c r="A9" s="62" t="s">
        <v>179</v>
      </c>
      <c r="B9" s="62"/>
      <c r="C9" s="62"/>
      <c r="D9" s="62"/>
      <c r="E9" s="62"/>
      <c r="F9" s="62"/>
      <c r="G9" s="62"/>
      <c r="H9" s="62"/>
      <c r="I9" s="58"/>
      <c r="J9" s="20"/>
      <c r="K9" s="20"/>
      <c r="L9" s="20"/>
    </row>
    <row r="10" spans="1:12" ht="15.75">
      <c r="A10" s="371" t="s">
        <v>180</v>
      </c>
      <c r="B10" s="371"/>
      <c r="C10" s="371"/>
      <c r="D10" s="371"/>
      <c r="E10" s="371"/>
      <c r="F10" s="371"/>
      <c r="G10" s="371"/>
      <c r="H10" s="371"/>
      <c r="I10" s="371"/>
      <c r="J10" s="20"/>
      <c r="K10" s="20"/>
      <c r="L10" s="20"/>
    </row>
    <row r="11" spans="1:12" ht="15.75">
      <c r="A11" s="206"/>
      <c r="B11" s="206"/>
      <c r="C11" s="206"/>
      <c r="D11" s="206"/>
      <c r="E11" s="206"/>
      <c r="F11" s="206"/>
      <c r="G11" s="206"/>
      <c r="H11" s="206"/>
      <c r="I11" s="206"/>
      <c r="J11" s="206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3.5" customHeight="1">
      <c r="A16" s="62"/>
      <c r="B16" s="62"/>
      <c r="C16" s="62"/>
      <c r="D16" s="62"/>
      <c r="E16" s="206"/>
      <c r="F16" s="62"/>
      <c r="G16" s="62"/>
      <c r="H16" s="8"/>
      <c r="I16" s="65"/>
      <c r="J16" s="66"/>
      <c r="K16" s="66"/>
      <c r="L16" s="62"/>
    </row>
    <row r="17" spans="1:16" ht="71.25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4599</v>
      </c>
      <c r="C19" s="221">
        <v>10126845</v>
      </c>
      <c r="D19" s="222" t="s">
        <v>4580</v>
      </c>
      <c r="E19" s="223" t="s">
        <v>4600</v>
      </c>
      <c r="F19" s="221" t="s">
        <v>4</v>
      </c>
      <c r="G19" s="266">
        <v>7.96</v>
      </c>
      <c r="H19" s="225">
        <v>19893</v>
      </c>
      <c r="I19" s="226">
        <v>158348.28</v>
      </c>
      <c r="J19" s="226">
        <f>ROUND(I19*0.2,2)</f>
        <v>31669.66</v>
      </c>
      <c r="K19" s="226">
        <f>ROUND(I19*1.2,2)</f>
        <v>190017.94</v>
      </c>
      <c r="L19" s="227" t="s">
        <v>8</v>
      </c>
      <c r="M19" s="77"/>
      <c r="N19" s="77"/>
      <c r="O19" s="77"/>
      <c r="P19" s="77"/>
    </row>
    <row r="20" spans="1:16" ht="30" customHeight="1">
      <c r="A20" s="1">
        <v>2</v>
      </c>
      <c r="B20" s="228" t="s">
        <v>4601</v>
      </c>
      <c r="C20" s="228">
        <v>10012561</v>
      </c>
      <c r="D20" s="228" t="s">
        <v>4580</v>
      </c>
      <c r="E20" s="229" t="s">
        <v>4603</v>
      </c>
      <c r="F20" s="228" t="s">
        <v>4</v>
      </c>
      <c r="G20" s="265">
        <v>137.69999999999999</v>
      </c>
      <c r="H20" s="225">
        <v>18359</v>
      </c>
      <c r="I20" s="226">
        <v>2528034.2999999998</v>
      </c>
      <c r="J20" s="226">
        <f>ROUND(I20*0.2,2)</f>
        <v>505606.86</v>
      </c>
      <c r="K20" s="226">
        <f>ROUND(I20*1.2,2)</f>
        <v>3033641.16</v>
      </c>
      <c r="L20" s="227" t="s">
        <v>8</v>
      </c>
    </row>
    <row r="21" spans="1:16" ht="30" customHeight="1">
      <c r="A21" s="1">
        <v>3</v>
      </c>
      <c r="B21" s="228" t="s">
        <v>4602</v>
      </c>
      <c r="C21" s="228">
        <v>10012533</v>
      </c>
      <c r="D21" s="228" t="s">
        <v>4580</v>
      </c>
      <c r="E21" s="229" t="s">
        <v>4604</v>
      </c>
      <c r="F21" s="228" t="s">
        <v>4</v>
      </c>
      <c r="G21" s="265">
        <v>173.14699999999999</v>
      </c>
      <c r="H21" s="225">
        <v>17914</v>
      </c>
      <c r="I21" s="226">
        <v>3101755.36</v>
      </c>
      <c r="J21" s="226">
        <f>ROUND(I21*0.2,2)</f>
        <v>620351.06999999995</v>
      </c>
      <c r="K21" s="226">
        <f>ROUND(I21*1.2,2)</f>
        <v>3722106.43</v>
      </c>
      <c r="L21" s="227" t="s">
        <v>8</v>
      </c>
      <c r="M21" s="77"/>
      <c r="N21" s="77"/>
      <c r="O21" s="77"/>
      <c r="P21" s="77"/>
    </row>
    <row r="22" spans="1:16" ht="15.75">
      <c r="A22" s="96"/>
      <c r="B22" s="96"/>
      <c r="C22" s="96"/>
      <c r="D22" s="96"/>
      <c r="E22" s="97"/>
      <c r="F22" s="96"/>
      <c r="G22" s="96"/>
      <c r="H22" s="203"/>
      <c r="I22" s="98">
        <f>SUM(I19:I21)</f>
        <v>5788137.9399999995</v>
      </c>
      <c r="J22" s="98">
        <f>SUM(J19:J21)</f>
        <v>1157627.5899999999</v>
      </c>
      <c r="K22" s="98">
        <f>SUM(K19:K21)</f>
        <v>6945765.5300000003</v>
      </c>
      <c r="L22" s="96"/>
    </row>
    <row r="25" spans="1:16" ht="18.75">
      <c r="A25" s="67" t="s">
        <v>34</v>
      </c>
      <c r="B25" s="220"/>
      <c r="C25" s="220"/>
      <c r="D25" s="127"/>
      <c r="E25" s="128"/>
      <c r="F25" s="128"/>
      <c r="G25" s="128"/>
      <c r="H25" s="129"/>
      <c r="I25" s="128"/>
      <c r="J25" s="67" t="s">
        <v>35</v>
      </c>
      <c r="K25" s="67"/>
      <c r="L25" s="23"/>
    </row>
    <row r="26" spans="1:16" ht="18.75">
      <c r="A26" s="67" t="s">
        <v>36</v>
      </c>
      <c r="B26" s="67"/>
      <c r="C26" s="67"/>
      <c r="D26" s="127"/>
      <c r="E26" s="128"/>
      <c r="F26" s="128"/>
      <c r="G26" s="128"/>
      <c r="H26" s="129"/>
      <c r="I26" s="128"/>
      <c r="J26" s="33" t="s">
        <v>184</v>
      </c>
      <c r="K26" s="67"/>
      <c r="L26" s="67"/>
    </row>
    <row r="27" spans="1:16" ht="18.75">
      <c r="A27" s="67" t="s">
        <v>37</v>
      </c>
      <c r="B27" s="67"/>
      <c r="C27" s="67"/>
      <c r="D27" s="127"/>
      <c r="E27" s="128"/>
      <c r="F27" s="128"/>
      <c r="G27" s="128"/>
      <c r="H27" s="129"/>
      <c r="I27" s="128"/>
      <c r="J27" s="363" t="s">
        <v>38</v>
      </c>
      <c r="K27" s="363"/>
      <c r="L27" s="363"/>
    </row>
    <row r="28" spans="1:16" ht="18.75">
      <c r="A28" s="67" t="s">
        <v>39</v>
      </c>
      <c r="B28" s="23"/>
      <c r="C28" s="23"/>
      <c r="D28" s="127"/>
      <c r="E28" s="128"/>
      <c r="F28" s="128"/>
      <c r="G28" s="128"/>
      <c r="H28" s="129"/>
      <c r="I28" s="128"/>
      <c r="J28" s="128"/>
      <c r="K28" s="118"/>
      <c r="L28" s="38"/>
    </row>
    <row r="29" spans="1:16" ht="18.75">
      <c r="A29" s="23"/>
      <c r="B29" s="23"/>
      <c r="C29" s="23"/>
      <c r="D29" s="127"/>
      <c r="E29" s="128"/>
      <c r="F29" s="128"/>
      <c r="G29" s="128"/>
      <c r="H29" s="129"/>
      <c r="I29" s="128"/>
      <c r="J29" s="128"/>
      <c r="K29" s="118"/>
      <c r="L29" s="23"/>
    </row>
    <row r="30" spans="1:16" ht="18.75">
      <c r="A30" s="67" t="s">
        <v>41</v>
      </c>
      <c r="B30" s="23"/>
      <c r="C30" s="23"/>
      <c r="D30" s="127"/>
      <c r="E30" s="128"/>
      <c r="F30" s="128"/>
      <c r="G30" s="128"/>
      <c r="H30" s="129"/>
      <c r="I30" s="128"/>
      <c r="J30" s="363" t="s">
        <v>182</v>
      </c>
      <c r="K30" s="363"/>
      <c r="L30" s="363"/>
    </row>
    <row r="31" spans="1:16" ht="18.75">
      <c r="A31" s="364"/>
      <c r="B31" s="364"/>
      <c r="C31" s="364"/>
      <c r="D31" s="127"/>
      <c r="E31" s="128"/>
      <c r="F31" s="128"/>
      <c r="G31" s="128"/>
      <c r="H31" s="129"/>
      <c r="I31" s="128"/>
      <c r="J31" s="128"/>
      <c r="K31" s="118"/>
      <c r="L31" s="118"/>
    </row>
    <row r="32" spans="1:16" ht="18.75">
      <c r="A32" s="67" t="s">
        <v>40</v>
      </c>
      <c r="B32" s="67"/>
      <c r="C32" s="118"/>
      <c r="D32" s="127"/>
      <c r="E32" s="128"/>
      <c r="F32" s="128"/>
      <c r="G32" s="128"/>
      <c r="H32" s="129"/>
      <c r="I32" s="128"/>
      <c r="J32" s="128"/>
      <c r="K32" s="67" t="s">
        <v>40</v>
      </c>
      <c r="L32" s="67"/>
    </row>
    <row r="33" spans="1:12">
      <c r="A33" s="3"/>
      <c r="B33" s="3"/>
      <c r="C33" s="3"/>
      <c r="D33" s="5"/>
      <c r="E33" s="3"/>
      <c r="F33" s="3"/>
      <c r="G33" s="3"/>
      <c r="H33" s="11"/>
      <c r="I33" s="3"/>
      <c r="J33" s="3"/>
      <c r="K33" s="3"/>
      <c r="L33" s="3"/>
    </row>
  </sheetData>
  <autoFilter ref="A18:L21" xr:uid="{00000000-0009-0000-0000-000031000000}"/>
  <customSheetViews>
    <customSheetView guid="{19774D5F-68EA-4399-BCA1-E2CE392B5002}" showPageBreaks="1" printArea="1" showAutoFilter="1" view="pageBreakPreview">
      <selection activeCell="O28" sqref="O28"/>
      <colBreaks count="2" manualBreakCount="2">
        <brk id="15" max="20" man="1"/>
        <brk id="16" max="152" man="1"/>
      </colBreaks>
      <pageMargins left="0.70866141732283472" right="0.70866141732283472" top="0.74803149606299213" bottom="0.74803149606299213" header="0.31496062992125984" footer="0.31496062992125984"/>
      <pageSetup scale="62" orientation="landscape" r:id="rId1"/>
      <autoFilter ref="B1:P1" xr:uid="{00000000-0000-0000-0000-000000000000}"/>
    </customSheetView>
    <customSheetView guid="{31AE1515-CC7D-4C1F-9174-673DDAC973ED}" showPageBreaks="1" printArea="1" showAutoFilter="1" view="pageBreakPreview">
      <selection activeCell="O28" sqref="O28"/>
      <colBreaks count="2" manualBreakCount="2">
        <brk id="15" max="20" man="1"/>
        <brk id="16" max="152" man="1"/>
      </colBreaks>
      <pageMargins left="0.70866141732283472" right="0.70866141732283472" top="0.74803149606299213" bottom="0.74803149606299213" header="0.31496062992125984" footer="0.31496062992125984"/>
      <pageSetup scale="62" orientation="landscape" r:id="rId2"/>
      <autoFilter ref="B1:P1" xr:uid="{00000000-0000-0000-0000-000000000000}"/>
    </customSheetView>
  </customSheetViews>
  <mergeCells count="8">
    <mergeCell ref="J27:L27"/>
    <mergeCell ref="J30:L30"/>
    <mergeCell ref="A31:C31"/>
    <mergeCell ref="A4:L4"/>
    <mergeCell ref="A5:L5"/>
    <mergeCell ref="A14:L14"/>
    <mergeCell ref="A8:I8"/>
    <mergeCell ref="A10:I10"/>
  </mergeCells>
  <pageMargins left="0.70866141732283472" right="0.70866141732283472" top="0.74803149606299213" bottom="0.74803149606299213" header="0.31496062992125984" footer="0.31496062992125984"/>
  <pageSetup paperSize="9" scale="79" fitToHeight="0" orientation="landscape" r:id="rId3"/>
  <colBreaks count="1" manualBreakCount="1">
    <brk id="12" max="20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0070C0"/>
    <pageSetUpPr fitToPage="1"/>
  </sheetPr>
  <dimension ref="A1:P148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6" style="6" customWidth="1"/>
    <col min="2" max="2" width="10.28515625" style="6" customWidth="1"/>
    <col min="3" max="3" width="15" style="6" customWidth="1"/>
    <col min="4" max="4" width="10.140625" style="6" customWidth="1"/>
    <col min="5" max="5" width="44.7109375" style="59" customWidth="1"/>
    <col min="6" max="6" width="6.85546875" style="6" customWidth="1"/>
    <col min="7" max="7" width="9.5703125" style="6" customWidth="1"/>
    <col min="8" max="8" width="16.85546875" style="6" customWidth="1"/>
    <col min="9" max="9" width="16.85546875" style="60" customWidth="1"/>
    <col min="10" max="11" width="16.85546875" style="6" customWidth="1"/>
    <col min="12" max="12" width="25.425781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175</v>
      </c>
      <c r="K1" s="58"/>
      <c r="L1" s="121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12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176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62" t="s">
        <v>183</v>
      </c>
      <c r="B7" s="123"/>
      <c r="C7" s="123"/>
      <c r="D7" s="123"/>
      <c r="E7" s="123"/>
      <c r="F7" s="123"/>
      <c r="G7" s="123"/>
      <c r="H7" s="123"/>
      <c r="I7" s="58"/>
      <c r="J7" s="20"/>
      <c r="K7" s="20"/>
      <c r="L7" s="20"/>
    </row>
    <row r="8" spans="1:12" ht="15.75">
      <c r="A8" s="371" t="s">
        <v>178</v>
      </c>
      <c r="B8" s="371"/>
      <c r="C8" s="371"/>
      <c r="D8" s="371"/>
      <c r="E8" s="371"/>
      <c r="F8" s="371"/>
      <c r="G8" s="371"/>
      <c r="H8" s="371"/>
      <c r="I8" s="371"/>
      <c r="J8" s="20"/>
      <c r="K8" s="20"/>
      <c r="L8" s="20"/>
    </row>
    <row r="9" spans="1:12" ht="15.75">
      <c r="A9" s="62" t="s">
        <v>179</v>
      </c>
      <c r="B9" s="62"/>
      <c r="C9" s="62"/>
      <c r="D9" s="62"/>
      <c r="E9" s="62"/>
      <c r="F9" s="62"/>
      <c r="G9" s="62"/>
      <c r="H9" s="62"/>
      <c r="I9" s="58"/>
      <c r="J9" s="20"/>
      <c r="K9" s="20"/>
      <c r="L9" s="20"/>
    </row>
    <row r="10" spans="1:12" ht="15.75">
      <c r="A10" s="371" t="s">
        <v>180</v>
      </c>
      <c r="B10" s="371"/>
      <c r="C10" s="371"/>
      <c r="D10" s="371"/>
      <c r="E10" s="371"/>
      <c r="F10" s="371"/>
      <c r="G10" s="371"/>
      <c r="H10" s="371"/>
      <c r="I10" s="371"/>
      <c r="J10" s="20"/>
      <c r="K10" s="20"/>
      <c r="L10" s="20"/>
    </row>
    <row r="11" spans="1:12" ht="15.75">
      <c r="A11" s="206"/>
      <c r="B11" s="206"/>
      <c r="C11" s="206"/>
      <c r="D11" s="206"/>
      <c r="E11" s="206"/>
      <c r="F11" s="206"/>
      <c r="G11" s="206"/>
      <c r="H11" s="206"/>
      <c r="I11" s="206"/>
      <c r="J11" s="206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0.5" customHeight="1">
      <c r="A16" s="62"/>
      <c r="B16" s="62"/>
      <c r="C16" s="62"/>
      <c r="D16" s="62"/>
      <c r="E16" s="206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  <c r="M17" s="62"/>
      <c r="N17" s="62"/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62"/>
      <c r="N18" s="62"/>
    </row>
    <row r="19" spans="1:16" ht="30" customHeight="1">
      <c r="A19" s="1">
        <v>1</v>
      </c>
      <c r="B19" s="221" t="s">
        <v>4606</v>
      </c>
      <c r="C19" s="221">
        <v>10017553</v>
      </c>
      <c r="D19" s="222" t="s">
        <v>4710</v>
      </c>
      <c r="E19" s="223" t="s">
        <v>4711</v>
      </c>
      <c r="F19" s="221" t="s">
        <v>57</v>
      </c>
      <c r="G19" s="224">
        <v>1</v>
      </c>
      <c r="H19" s="239">
        <v>24913</v>
      </c>
      <c r="I19" s="238">
        <v>24913</v>
      </c>
      <c r="J19" s="238">
        <f>ROUND(I19*0.2,2)</f>
        <v>4982.6000000000004</v>
      </c>
      <c r="K19" s="238">
        <f>ROUND(I19*1.2,2)</f>
        <v>29895.599999999999</v>
      </c>
      <c r="L19" s="291" t="s">
        <v>4840</v>
      </c>
      <c r="M19" s="77"/>
      <c r="N19" s="77"/>
      <c r="O19" s="77"/>
      <c r="P19" s="77"/>
    </row>
    <row r="20" spans="1:16" ht="30" customHeight="1">
      <c r="A20" s="1">
        <v>2</v>
      </c>
      <c r="B20" s="228" t="s">
        <v>4607</v>
      </c>
      <c r="C20" s="228">
        <v>10017562</v>
      </c>
      <c r="D20" s="228" t="s">
        <v>4710</v>
      </c>
      <c r="E20" s="229" t="s">
        <v>4712</v>
      </c>
      <c r="F20" s="228" t="s">
        <v>57</v>
      </c>
      <c r="G20" s="230">
        <v>1</v>
      </c>
      <c r="H20" s="239">
        <v>18547</v>
      </c>
      <c r="I20" s="238">
        <v>18547</v>
      </c>
      <c r="J20" s="238">
        <f t="shared" ref="J20:J83" si="0">ROUND(I20*0.2,2)</f>
        <v>3709.4</v>
      </c>
      <c r="K20" s="238">
        <f t="shared" ref="K20:K83" si="1">ROUND(I20*1.2,2)</f>
        <v>22256.400000000001</v>
      </c>
      <c r="L20" s="291" t="s">
        <v>4840</v>
      </c>
    </row>
    <row r="21" spans="1:16" ht="30" customHeight="1">
      <c r="A21" s="1">
        <v>3</v>
      </c>
      <c r="B21" s="228" t="s">
        <v>4608</v>
      </c>
      <c r="C21" s="228">
        <v>10017584</v>
      </c>
      <c r="D21" s="228" t="s">
        <v>4710</v>
      </c>
      <c r="E21" s="229" t="s">
        <v>4713</v>
      </c>
      <c r="F21" s="228" t="s">
        <v>57</v>
      </c>
      <c r="G21" s="230">
        <v>2</v>
      </c>
      <c r="H21" s="239">
        <v>21168</v>
      </c>
      <c r="I21" s="238">
        <v>42336</v>
      </c>
      <c r="J21" s="238">
        <f t="shared" si="0"/>
        <v>8467.2000000000007</v>
      </c>
      <c r="K21" s="238">
        <f t="shared" si="1"/>
        <v>50803.199999999997</v>
      </c>
      <c r="L21" s="291" t="s">
        <v>4840</v>
      </c>
      <c r="M21" s="77"/>
      <c r="N21" s="77"/>
      <c r="O21" s="77"/>
      <c r="P21" s="77"/>
    </row>
    <row r="22" spans="1:16" ht="30" customHeight="1">
      <c r="A22" s="1">
        <v>4</v>
      </c>
      <c r="B22" s="228" t="s">
        <v>4609</v>
      </c>
      <c r="C22" s="228">
        <v>10017616</v>
      </c>
      <c r="D22" s="228" t="s">
        <v>4710</v>
      </c>
      <c r="E22" s="229" t="s">
        <v>4714</v>
      </c>
      <c r="F22" s="228" t="s">
        <v>57</v>
      </c>
      <c r="G22" s="230">
        <v>1</v>
      </c>
      <c r="H22" s="239">
        <v>14898</v>
      </c>
      <c r="I22" s="238">
        <v>14898</v>
      </c>
      <c r="J22" s="238">
        <f t="shared" si="0"/>
        <v>2979.6</v>
      </c>
      <c r="K22" s="238">
        <f t="shared" si="1"/>
        <v>17877.599999999999</v>
      </c>
      <c r="L22" s="291" t="s">
        <v>4840</v>
      </c>
    </row>
    <row r="23" spans="1:16" ht="30" customHeight="1">
      <c r="A23" s="1">
        <v>5</v>
      </c>
      <c r="B23" s="228" t="s">
        <v>4610</v>
      </c>
      <c r="C23" s="228">
        <v>10017651</v>
      </c>
      <c r="D23" s="228" t="s">
        <v>4710</v>
      </c>
      <c r="E23" s="229" t="s">
        <v>4715</v>
      </c>
      <c r="F23" s="228" t="s">
        <v>57</v>
      </c>
      <c r="G23" s="230">
        <v>3</v>
      </c>
      <c r="H23" s="239">
        <v>7474</v>
      </c>
      <c r="I23" s="238">
        <v>22422</v>
      </c>
      <c r="J23" s="238">
        <f t="shared" si="0"/>
        <v>4484.3999999999996</v>
      </c>
      <c r="K23" s="238">
        <f t="shared" si="1"/>
        <v>26906.400000000001</v>
      </c>
      <c r="L23" s="291" t="s">
        <v>4840</v>
      </c>
      <c r="M23" s="77"/>
      <c r="N23" s="77"/>
      <c r="O23" s="77"/>
      <c r="P23" s="77"/>
    </row>
    <row r="24" spans="1:16" ht="30" customHeight="1">
      <c r="A24" s="1">
        <v>6</v>
      </c>
      <c r="B24" s="228" t="s">
        <v>4611</v>
      </c>
      <c r="C24" s="228">
        <v>10017656</v>
      </c>
      <c r="D24" s="228" t="s">
        <v>4710</v>
      </c>
      <c r="E24" s="229" t="s">
        <v>4716</v>
      </c>
      <c r="F24" s="228" t="s">
        <v>57</v>
      </c>
      <c r="G24" s="230">
        <v>2</v>
      </c>
      <c r="H24" s="239">
        <v>18446</v>
      </c>
      <c r="I24" s="238">
        <v>36892</v>
      </c>
      <c r="J24" s="238">
        <f t="shared" si="0"/>
        <v>7378.4</v>
      </c>
      <c r="K24" s="238">
        <f t="shared" si="1"/>
        <v>44270.400000000001</v>
      </c>
      <c r="L24" s="291" t="s">
        <v>4840</v>
      </c>
    </row>
    <row r="25" spans="1:16" ht="30" customHeight="1">
      <c r="A25" s="1">
        <v>7</v>
      </c>
      <c r="B25" s="228" t="s">
        <v>4612</v>
      </c>
      <c r="C25" s="228">
        <v>10017682</v>
      </c>
      <c r="D25" s="228" t="s">
        <v>4710</v>
      </c>
      <c r="E25" s="229" t="s">
        <v>4717</v>
      </c>
      <c r="F25" s="228" t="s">
        <v>57</v>
      </c>
      <c r="G25" s="230">
        <v>1</v>
      </c>
      <c r="H25" s="239">
        <v>3219</v>
      </c>
      <c r="I25" s="238">
        <v>3219</v>
      </c>
      <c r="J25" s="238">
        <f t="shared" si="0"/>
        <v>643.79999999999995</v>
      </c>
      <c r="K25" s="238">
        <f t="shared" si="1"/>
        <v>3862.8</v>
      </c>
      <c r="L25" s="291" t="s">
        <v>4840</v>
      </c>
      <c r="M25" s="77"/>
      <c r="N25" s="77"/>
      <c r="O25" s="77"/>
      <c r="P25" s="77"/>
    </row>
    <row r="26" spans="1:16" ht="30" customHeight="1">
      <c r="A26" s="1">
        <v>8</v>
      </c>
      <c r="B26" s="228" t="s">
        <v>4613</v>
      </c>
      <c r="C26" s="228">
        <v>10017687</v>
      </c>
      <c r="D26" s="228" t="s">
        <v>4710</v>
      </c>
      <c r="E26" s="229" t="s">
        <v>4718</v>
      </c>
      <c r="F26" s="228" t="s">
        <v>57</v>
      </c>
      <c r="G26" s="230">
        <v>1</v>
      </c>
      <c r="H26" s="239">
        <v>7860</v>
      </c>
      <c r="I26" s="238">
        <v>7860</v>
      </c>
      <c r="J26" s="238">
        <f t="shared" si="0"/>
        <v>1572</v>
      </c>
      <c r="K26" s="238">
        <f t="shared" si="1"/>
        <v>9432</v>
      </c>
      <c r="L26" s="291" t="s">
        <v>4840</v>
      </c>
    </row>
    <row r="27" spans="1:16" ht="30" customHeight="1">
      <c r="A27" s="1">
        <v>9</v>
      </c>
      <c r="B27" s="228" t="s">
        <v>4614</v>
      </c>
      <c r="C27" s="228">
        <v>10017709</v>
      </c>
      <c r="D27" s="228" t="s">
        <v>4710</v>
      </c>
      <c r="E27" s="229" t="s">
        <v>4719</v>
      </c>
      <c r="F27" s="228" t="s">
        <v>57</v>
      </c>
      <c r="G27" s="230">
        <v>6</v>
      </c>
      <c r="H27" s="239">
        <v>11954</v>
      </c>
      <c r="I27" s="238">
        <v>71724</v>
      </c>
      <c r="J27" s="238">
        <f t="shared" si="0"/>
        <v>14344.8</v>
      </c>
      <c r="K27" s="238">
        <f t="shared" si="1"/>
        <v>86068.800000000003</v>
      </c>
      <c r="L27" s="291" t="s">
        <v>4840</v>
      </c>
    </row>
    <row r="28" spans="1:16" ht="30" customHeight="1">
      <c r="A28" s="1">
        <v>10</v>
      </c>
      <c r="B28" s="228" t="s">
        <v>4615</v>
      </c>
      <c r="C28" s="228">
        <v>10017713</v>
      </c>
      <c r="D28" s="228" t="s">
        <v>4710</v>
      </c>
      <c r="E28" s="229" t="s">
        <v>4720</v>
      </c>
      <c r="F28" s="228" t="s">
        <v>57</v>
      </c>
      <c r="G28" s="230">
        <v>2</v>
      </c>
      <c r="H28" s="239">
        <v>10402</v>
      </c>
      <c r="I28" s="238">
        <v>20804</v>
      </c>
      <c r="J28" s="238">
        <f t="shared" si="0"/>
        <v>4160.8</v>
      </c>
      <c r="K28" s="238">
        <f t="shared" si="1"/>
        <v>24964.799999999999</v>
      </c>
      <c r="L28" s="291" t="s">
        <v>4840</v>
      </c>
      <c r="M28" s="77"/>
      <c r="N28" s="77"/>
      <c r="O28" s="77"/>
      <c r="P28" s="77"/>
    </row>
    <row r="29" spans="1:16" ht="30" customHeight="1">
      <c r="A29" s="1">
        <v>11</v>
      </c>
      <c r="B29" s="228" t="s">
        <v>4616</v>
      </c>
      <c r="C29" s="228">
        <v>10017723</v>
      </c>
      <c r="D29" s="228" t="s">
        <v>4710</v>
      </c>
      <c r="E29" s="229" t="s">
        <v>4721</v>
      </c>
      <c r="F29" s="228" t="s">
        <v>57</v>
      </c>
      <c r="G29" s="230">
        <v>1</v>
      </c>
      <c r="H29" s="239">
        <v>9474</v>
      </c>
      <c r="I29" s="238">
        <v>9474</v>
      </c>
      <c r="J29" s="238">
        <f t="shared" si="0"/>
        <v>1894.8</v>
      </c>
      <c r="K29" s="238">
        <f t="shared" si="1"/>
        <v>11368.8</v>
      </c>
      <c r="L29" s="291" t="s">
        <v>4840</v>
      </c>
      <c r="M29" s="77"/>
      <c r="N29" s="77"/>
      <c r="O29" s="77"/>
      <c r="P29" s="77"/>
    </row>
    <row r="30" spans="1:16" ht="30" customHeight="1">
      <c r="A30" s="1">
        <v>12</v>
      </c>
      <c r="B30" s="228" t="s">
        <v>4617</v>
      </c>
      <c r="C30" s="228">
        <v>10017736</v>
      </c>
      <c r="D30" s="228" t="s">
        <v>4710</v>
      </c>
      <c r="E30" s="229" t="s">
        <v>4722</v>
      </c>
      <c r="F30" s="228" t="s">
        <v>57</v>
      </c>
      <c r="G30" s="230">
        <v>2</v>
      </c>
      <c r="H30" s="239">
        <v>2149</v>
      </c>
      <c r="I30" s="238">
        <v>4298</v>
      </c>
      <c r="J30" s="238">
        <f t="shared" si="0"/>
        <v>859.6</v>
      </c>
      <c r="K30" s="238">
        <f t="shared" si="1"/>
        <v>5157.6000000000004</v>
      </c>
      <c r="L30" s="291" t="s">
        <v>4840</v>
      </c>
    </row>
    <row r="31" spans="1:16" ht="30" customHeight="1">
      <c r="A31" s="1">
        <v>13</v>
      </c>
      <c r="B31" s="228" t="s">
        <v>4618</v>
      </c>
      <c r="C31" s="228">
        <v>10017741</v>
      </c>
      <c r="D31" s="228" t="s">
        <v>4710</v>
      </c>
      <c r="E31" s="229" t="s">
        <v>4723</v>
      </c>
      <c r="F31" s="228" t="s">
        <v>57</v>
      </c>
      <c r="G31" s="230">
        <v>4</v>
      </c>
      <c r="H31" s="239">
        <v>2876</v>
      </c>
      <c r="I31" s="238">
        <v>11504</v>
      </c>
      <c r="J31" s="238">
        <f t="shared" si="0"/>
        <v>2300.8000000000002</v>
      </c>
      <c r="K31" s="238">
        <f t="shared" si="1"/>
        <v>13804.8</v>
      </c>
      <c r="L31" s="291" t="s">
        <v>4840</v>
      </c>
    </row>
    <row r="32" spans="1:16" ht="30" customHeight="1">
      <c r="A32" s="1">
        <v>14</v>
      </c>
      <c r="B32" s="228" t="s">
        <v>4619</v>
      </c>
      <c r="C32" s="228">
        <v>10017745</v>
      </c>
      <c r="D32" s="228" t="s">
        <v>4710</v>
      </c>
      <c r="E32" s="229" t="s">
        <v>4724</v>
      </c>
      <c r="F32" s="228" t="s">
        <v>57</v>
      </c>
      <c r="G32" s="230">
        <v>1</v>
      </c>
      <c r="H32" s="239">
        <v>2483</v>
      </c>
      <c r="I32" s="238">
        <v>2483</v>
      </c>
      <c r="J32" s="238">
        <f t="shared" si="0"/>
        <v>496.6</v>
      </c>
      <c r="K32" s="238">
        <f t="shared" si="1"/>
        <v>2979.6</v>
      </c>
      <c r="L32" s="291" t="s">
        <v>4840</v>
      </c>
    </row>
    <row r="33" spans="1:16" ht="30" customHeight="1">
      <c r="A33" s="1">
        <v>15</v>
      </c>
      <c r="B33" s="228" t="s">
        <v>4620</v>
      </c>
      <c r="C33" s="228">
        <v>10017750</v>
      </c>
      <c r="D33" s="228" t="s">
        <v>4710</v>
      </c>
      <c r="E33" s="229" t="s">
        <v>4725</v>
      </c>
      <c r="F33" s="228" t="s">
        <v>57</v>
      </c>
      <c r="G33" s="230">
        <v>2</v>
      </c>
      <c r="H33" s="239">
        <v>5562</v>
      </c>
      <c r="I33" s="238">
        <v>11124</v>
      </c>
      <c r="J33" s="238">
        <f t="shared" si="0"/>
        <v>2224.8000000000002</v>
      </c>
      <c r="K33" s="238">
        <f t="shared" si="1"/>
        <v>13348.8</v>
      </c>
      <c r="L33" s="291" t="s">
        <v>4840</v>
      </c>
      <c r="M33" s="77"/>
      <c r="N33" s="77"/>
      <c r="O33" s="77"/>
      <c r="P33" s="77"/>
    </row>
    <row r="34" spans="1:16" ht="30" customHeight="1">
      <c r="A34" s="1">
        <v>16</v>
      </c>
      <c r="B34" s="228" t="s">
        <v>4621</v>
      </c>
      <c r="C34" s="228">
        <v>10017755</v>
      </c>
      <c r="D34" s="228" t="s">
        <v>4710</v>
      </c>
      <c r="E34" s="229" t="s">
        <v>4726</v>
      </c>
      <c r="F34" s="228" t="s">
        <v>57</v>
      </c>
      <c r="G34" s="230">
        <v>3</v>
      </c>
      <c r="H34" s="239">
        <v>9477</v>
      </c>
      <c r="I34" s="238">
        <v>28431</v>
      </c>
      <c r="J34" s="238">
        <f t="shared" si="0"/>
        <v>5686.2</v>
      </c>
      <c r="K34" s="238">
        <f t="shared" si="1"/>
        <v>34117.199999999997</v>
      </c>
      <c r="L34" s="291" t="s">
        <v>4840</v>
      </c>
    </row>
    <row r="35" spans="1:16" ht="30" customHeight="1">
      <c r="A35" s="1">
        <v>17</v>
      </c>
      <c r="B35" s="228" t="s">
        <v>4622</v>
      </c>
      <c r="C35" s="228">
        <v>10017780</v>
      </c>
      <c r="D35" s="228" t="s">
        <v>4710</v>
      </c>
      <c r="E35" s="229" t="s">
        <v>4727</v>
      </c>
      <c r="F35" s="228" t="s">
        <v>57</v>
      </c>
      <c r="G35" s="230">
        <v>2</v>
      </c>
      <c r="H35" s="239">
        <v>10750</v>
      </c>
      <c r="I35" s="238">
        <v>21500</v>
      </c>
      <c r="J35" s="238">
        <f t="shared" si="0"/>
        <v>4300</v>
      </c>
      <c r="K35" s="238">
        <f t="shared" si="1"/>
        <v>25800</v>
      </c>
      <c r="L35" s="291" t="s">
        <v>4840</v>
      </c>
      <c r="M35" s="77"/>
      <c r="N35" s="77"/>
      <c r="O35" s="77"/>
      <c r="P35" s="77"/>
    </row>
    <row r="36" spans="1:16" ht="30" customHeight="1">
      <c r="A36" s="1">
        <v>18</v>
      </c>
      <c r="B36" s="228" t="s">
        <v>4623</v>
      </c>
      <c r="C36" s="228">
        <v>10017789</v>
      </c>
      <c r="D36" s="228" t="s">
        <v>4710</v>
      </c>
      <c r="E36" s="229" t="s">
        <v>4728</v>
      </c>
      <c r="F36" s="228" t="s">
        <v>57</v>
      </c>
      <c r="G36" s="230">
        <v>6</v>
      </c>
      <c r="H36" s="239">
        <v>7130</v>
      </c>
      <c r="I36" s="238">
        <v>42780</v>
      </c>
      <c r="J36" s="238">
        <f t="shared" si="0"/>
        <v>8556</v>
      </c>
      <c r="K36" s="238">
        <f t="shared" si="1"/>
        <v>51336</v>
      </c>
      <c r="L36" s="291" t="s">
        <v>4840</v>
      </c>
    </row>
    <row r="37" spans="1:16" ht="30" customHeight="1">
      <c r="A37" s="1">
        <v>19</v>
      </c>
      <c r="B37" s="228" t="s">
        <v>4624</v>
      </c>
      <c r="C37" s="228">
        <v>10017794</v>
      </c>
      <c r="D37" s="228" t="s">
        <v>4710</v>
      </c>
      <c r="E37" s="229" t="s">
        <v>4729</v>
      </c>
      <c r="F37" s="228" t="s">
        <v>57</v>
      </c>
      <c r="G37" s="230">
        <v>3</v>
      </c>
      <c r="H37" s="239">
        <v>7454</v>
      </c>
      <c r="I37" s="238">
        <v>22362</v>
      </c>
      <c r="J37" s="238">
        <f t="shared" si="0"/>
        <v>4472.3999999999996</v>
      </c>
      <c r="K37" s="238">
        <f t="shared" si="1"/>
        <v>26834.400000000001</v>
      </c>
      <c r="L37" s="291" t="s">
        <v>4840</v>
      </c>
      <c r="M37" s="77"/>
      <c r="N37" s="77"/>
      <c r="O37" s="77"/>
      <c r="P37" s="77"/>
    </row>
    <row r="38" spans="1:16" ht="30" customHeight="1">
      <c r="A38" s="1">
        <v>20</v>
      </c>
      <c r="B38" s="228" t="s">
        <v>4625</v>
      </c>
      <c r="C38" s="228">
        <v>10017807</v>
      </c>
      <c r="D38" s="228" t="s">
        <v>4710</v>
      </c>
      <c r="E38" s="229" t="s">
        <v>4730</v>
      </c>
      <c r="F38" s="228" t="s">
        <v>57</v>
      </c>
      <c r="G38" s="230">
        <v>9</v>
      </c>
      <c r="H38" s="239">
        <v>11509</v>
      </c>
      <c r="I38" s="238">
        <v>103581</v>
      </c>
      <c r="J38" s="238">
        <f t="shared" si="0"/>
        <v>20716.2</v>
      </c>
      <c r="K38" s="238">
        <f t="shared" si="1"/>
        <v>124297.2</v>
      </c>
      <c r="L38" s="291" t="s">
        <v>4840</v>
      </c>
    </row>
    <row r="39" spans="1:16" ht="30" customHeight="1">
      <c r="A39" s="1">
        <v>21</v>
      </c>
      <c r="B39" s="228" t="s">
        <v>4626</v>
      </c>
      <c r="C39" s="228">
        <v>10017812</v>
      </c>
      <c r="D39" s="228" t="s">
        <v>4710</v>
      </c>
      <c r="E39" s="229" t="s">
        <v>4731</v>
      </c>
      <c r="F39" s="228" t="s">
        <v>57</v>
      </c>
      <c r="G39" s="230">
        <v>3</v>
      </c>
      <c r="H39" s="239">
        <v>5636</v>
      </c>
      <c r="I39" s="238">
        <v>16908</v>
      </c>
      <c r="J39" s="238">
        <f t="shared" si="0"/>
        <v>3381.6</v>
      </c>
      <c r="K39" s="238">
        <f t="shared" si="1"/>
        <v>20289.599999999999</v>
      </c>
      <c r="L39" s="291" t="s">
        <v>4840</v>
      </c>
      <c r="M39" s="77"/>
      <c r="N39" s="77"/>
      <c r="O39" s="77"/>
      <c r="P39" s="77"/>
    </row>
    <row r="40" spans="1:16" ht="30" customHeight="1">
      <c r="A40" s="1">
        <v>22</v>
      </c>
      <c r="B40" s="228" t="s">
        <v>4627</v>
      </c>
      <c r="C40" s="228">
        <v>10017817</v>
      </c>
      <c r="D40" s="228" t="s">
        <v>4710</v>
      </c>
      <c r="E40" s="229" t="s">
        <v>4732</v>
      </c>
      <c r="F40" s="228" t="s">
        <v>57</v>
      </c>
      <c r="G40" s="230">
        <v>1</v>
      </c>
      <c r="H40" s="239">
        <v>23585</v>
      </c>
      <c r="I40" s="238">
        <v>23585</v>
      </c>
      <c r="J40" s="238">
        <f t="shared" si="0"/>
        <v>4717</v>
      </c>
      <c r="K40" s="238">
        <f t="shared" si="1"/>
        <v>28302</v>
      </c>
      <c r="L40" s="291" t="s">
        <v>4840</v>
      </c>
    </row>
    <row r="41" spans="1:16" ht="30" customHeight="1">
      <c r="A41" s="1">
        <v>23</v>
      </c>
      <c r="B41" s="228" t="s">
        <v>4628</v>
      </c>
      <c r="C41" s="228">
        <v>10017821</v>
      </c>
      <c r="D41" s="228" t="s">
        <v>4710</v>
      </c>
      <c r="E41" s="229" t="s">
        <v>4733</v>
      </c>
      <c r="F41" s="228" t="s">
        <v>57</v>
      </c>
      <c r="G41" s="230">
        <v>1</v>
      </c>
      <c r="H41" s="239">
        <v>28299</v>
      </c>
      <c r="I41" s="238">
        <v>28299</v>
      </c>
      <c r="J41" s="238">
        <f t="shared" si="0"/>
        <v>5659.8</v>
      </c>
      <c r="K41" s="238">
        <f t="shared" si="1"/>
        <v>33958.800000000003</v>
      </c>
      <c r="L41" s="291" t="s">
        <v>4840</v>
      </c>
      <c r="M41" s="77"/>
      <c r="N41" s="77"/>
      <c r="O41" s="77"/>
      <c r="P41" s="77"/>
    </row>
    <row r="42" spans="1:16" ht="30" customHeight="1">
      <c r="A42" s="1">
        <v>24</v>
      </c>
      <c r="B42" s="228" t="s">
        <v>4629</v>
      </c>
      <c r="C42" s="228">
        <v>10017826</v>
      </c>
      <c r="D42" s="228" t="s">
        <v>4710</v>
      </c>
      <c r="E42" s="229" t="s">
        <v>4734</v>
      </c>
      <c r="F42" s="228" t="s">
        <v>57</v>
      </c>
      <c r="G42" s="230">
        <v>1</v>
      </c>
      <c r="H42" s="239">
        <v>11017</v>
      </c>
      <c r="I42" s="238">
        <v>11017</v>
      </c>
      <c r="J42" s="238">
        <f t="shared" si="0"/>
        <v>2203.4</v>
      </c>
      <c r="K42" s="238">
        <f t="shared" si="1"/>
        <v>13220.4</v>
      </c>
      <c r="L42" s="291" t="s">
        <v>4840</v>
      </c>
    </row>
    <row r="43" spans="1:16" ht="30" customHeight="1">
      <c r="A43" s="1">
        <v>25</v>
      </c>
      <c r="B43" s="228" t="s">
        <v>4630</v>
      </c>
      <c r="C43" s="228">
        <v>10018022</v>
      </c>
      <c r="D43" s="228" t="s">
        <v>4710</v>
      </c>
      <c r="E43" s="229" t="s">
        <v>4735</v>
      </c>
      <c r="F43" s="228" t="s">
        <v>57</v>
      </c>
      <c r="G43" s="230">
        <v>1</v>
      </c>
      <c r="H43" s="239">
        <v>6537</v>
      </c>
      <c r="I43" s="238">
        <v>6537</v>
      </c>
      <c r="J43" s="238">
        <f t="shared" si="0"/>
        <v>1307.4000000000001</v>
      </c>
      <c r="K43" s="238">
        <f t="shared" si="1"/>
        <v>7844.4</v>
      </c>
      <c r="L43" s="291" t="s">
        <v>4840</v>
      </c>
      <c r="M43" s="77"/>
      <c r="N43" s="77"/>
      <c r="O43" s="77"/>
      <c r="P43" s="77"/>
    </row>
    <row r="44" spans="1:16" ht="30" customHeight="1">
      <c r="A44" s="1">
        <v>26</v>
      </c>
      <c r="B44" s="228" t="s">
        <v>4631</v>
      </c>
      <c r="C44" s="228">
        <v>10018109</v>
      </c>
      <c r="D44" s="228" t="s">
        <v>4710</v>
      </c>
      <c r="E44" s="229" t="s">
        <v>4736</v>
      </c>
      <c r="F44" s="228" t="s">
        <v>57</v>
      </c>
      <c r="G44" s="230">
        <v>1</v>
      </c>
      <c r="H44" s="239">
        <v>8808</v>
      </c>
      <c r="I44" s="238">
        <v>8808</v>
      </c>
      <c r="J44" s="238">
        <f t="shared" si="0"/>
        <v>1761.6</v>
      </c>
      <c r="K44" s="238">
        <f t="shared" si="1"/>
        <v>10569.6</v>
      </c>
      <c r="L44" s="291" t="s">
        <v>4840</v>
      </c>
      <c r="M44" s="77"/>
      <c r="N44" s="77"/>
      <c r="O44" s="77"/>
      <c r="P44" s="77"/>
    </row>
    <row r="45" spans="1:16" ht="30" customHeight="1">
      <c r="A45" s="1">
        <v>27</v>
      </c>
      <c r="B45" s="228" t="s">
        <v>4632</v>
      </c>
      <c r="C45" s="228">
        <v>10018148</v>
      </c>
      <c r="D45" s="228" t="s">
        <v>4710</v>
      </c>
      <c r="E45" s="229" t="s">
        <v>4737</v>
      </c>
      <c r="F45" s="228" t="s">
        <v>57</v>
      </c>
      <c r="G45" s="230">
        <v>2</v>
      </c>
      <c r="H45" s="239">
        <v>13362</v>
      </c>
      <c r="I45" s="238">
        <v>26724</v>
      </c>
      <c r="J45" s="238">
        <f t="shared" si="0"/>
        <v>5344.8</v>
      </c>
      <c r="K45" s="238">
        <f t="shared" si="1"/>
        <v>32068.799999999999</v>
      </c>
      <c r="L45" s="291" t="s">
        <v>4840</v>
      </c>
    </row>
    <row r="46" spans="1:16" ht="30" customHeight="1">
      <c r="A46" s="1">
        <v>28</v>
      </c>
      <c r="B46" s="228" t="s">
        <v>4633</v>
      </c>
      <c r="C46" s="228">
        <v>10018180</v>
      </c>
      <c r="D46" s="228" t="s">
        <v>4710</v>
      </c>
      <c r="E46" s="229" t="s">
        <v>4738</v>
      </c>
      <c r="F46" s="228" t="s">
        <v>57</v>
      </c>
      <c r="G46" s="230">
        <v>1</v>
      </c>
      <c r="H46" s="239">
        <v>13579</v>
      </c>
      <c r="I46" s="238">
        <v>13579</v>
      </c>
      <c r="J46" s="238">
        <f t="shared" si="0"/>
        <v>2715.8</v>
      </c>
      <c r="K46" s="238">
        <f t="shared" si="1"/>
        <v>16294.8</v>
      </c>
      <c r="L46" s="291" t="s">
        <v>4840</v>
      </c>
    </row>
    <row r="47" spans="1:16" ht="30" customHeight="1">
      <c r="A47" s="1">
        <v>29</v>
      </c>
      <c r="B47" s="228" t="s">
        <v>4634</v>
      </c>
      <c r="C47" s="228">
        <v>10018219</v>
      </c>
      <c r="D47" s="228" t="s">
        <v>4710</v>
      </c>
      <c r="E47" s="229" t="s">
        <v>4739</v>
      </c>
      <c r="F47" s="228" t="s">
        <v>57</v>
      </c>
      <c r="G47" s="230">
        <v>1</v>
      </c>
      <c r="H47" s="239">
        <v>5368</v>
      </c>
      <c r="I47" s="238">
        <v>5368</v>
      </c>
      <c r="J47" s="238">
        <f t="shared" si="0"/>
        <v>1073.5999999999999</v>
      </c>
      <c r="K47" s="238">
        <f t="shared" si="1"/>
        <v>6441.6</v>
      </c>
      <c r="L47" s="291" t="s">
        <v>4840</v>
      </c>
      <c r="M47" s="77"/>
      <c r="N47" s="77"/>
      <c r="O47" s="77"/>
      <c r="P47" s="77"/>
    </row>
    <row r="48" spans="1:16" ht="30" customHeight="1">
      <c r="A48" s="1">
        <v>30</v>
      </c>
      <c r="B48" s="228" t="s">
        <v>4635</v>
      </c>
      <c r="C48" s="228">
        <v>10018225</v>
      </c>
      <c r="D48" s="228" t="s">
        <v>4710</v>
      </c>
      <c r="E48" s="229" t="s">
        <v>4740</v>
      </c>
      <c r="F48" s="228" t="s">
        <v>57</v>
      </c>
      <c r="G48" s="230">
        <v>1</v>
      </c>
      <c r="H48" s="239">
        <v>10750</v>
      </c>
      <c r="I48" s="238">
        <v>10750</v>
      </c>
      <c r="J48" s="238">
        <f t="shared" si="0"/>
        <v>2150</v>
      </c>
      <c r="K48" s="238">
        <f t="shared" si="1"/>
        <v>12900</v>
      </c>
      <c r="L48" s="291" t="s">
        <v>4840</v>
      </c>
      <c r="M48" s="77"/>
      <c r="N48" s="77"/>
      <c r="O48" s="77"/>
      <c r="P48" s="77"/>
    </row>
    <row r="49" spans="1:16" ht="30" customHeight="1">
      <c r="A49" s="1">
        <v>31</v>
      </c>
      <c r="B49" s="228" t="s">
        <v>4636</v>
      </c>
      <c r="C49" s="228">
        <v>10018279</v>
      </c>
      <c r="D49" s="228" t="s">
        <v>4710</v>
      </c>
      <c r="E49" s="229" t="s">
        <v>4741</v>
      </c>
      <c r="F49" s="228" t="s">
        <v>57</v>
      </c>
      <c r="G49" s="230">
        <v>1</v>
      </c>
      <c r="H49" s="239">
        <v>20905</v>
      </c>
      <c r="I49" s="238">
        <v>20905</v>
      </c>
      <c r="J49" s="238">
        <f t="shared" si="0"/>
        <v>4181</v>
      </c>
      <c r="K49" s="238">
        <f t="shared" si="1"/>
        <v>25086</v>
      </c>
      <c r="L49" s="291" t="s">
        <v>4840</v>
      </c>
    </row>
    <row r="50" spans="1:16" ht="30" customHeight="1">
      <c r="A50" s="1">
        <v>32</v>
      </c>
      <c r="B50" s="228" t="s">
        <v>4637</v>
      </c>
      <c r="C50" s="228">
        <v>10018311</v>
      </c>
      <c r="D50" s="228" t="s">
        <v>4710</v>
      </c>
      <c r="E50" s="229" t="s">
        <v>4742</v>
      </c>
      <c r="F50" s="228" t="s">
        <v>57</v>
      </c>
      <c r="G50" s="230">
        <v>4</v>
      </c>
      <c r="H50" s="239">
        <v>15752</v>
      </c>
      <c r="I50" s="238">
        <v>63008</v>
      </c>
      <c r="J50" s="238">
        <f t="shared" si="0"/>
        <v>12601.6</v>
      </c>
      <c r="K50" s="238">
        <f t="shared" si="1"/>
        <v>75609.600000000006</v>
      </c>
      <c r="L50" s="291" t="s">
        <v>4840</v>
      </c>
    </row>
    <row r="51" spans="1:16" ht="30" customHeight="1">
      <c r="A51" s="1">
        <v>33</v>
      </c>
      <c r="B51" s="228" t="s">
        <v>4638</v>
      </c>
      <c r="C51" s="228">
        <v>10018327</v>
      </c>
      <c r="D51" s="228" t="s">
        <v>4710</v>
      </c>
      <c r="E51" s="229" t="s">
        <v>4743</v>
      </c>
      <c r="F51" s="228" t="s">
        <v>57</v>
      </c>
      <c r="G51" s="230">
        <v>2</v>
      </c>
      <c r="H51" s="239">
        <v>5226</v>
      </c>
      <c r="I51" s="238">
        <v>10452</v>
      </c>
      <c r="J51" s="238">
        <f t="shared" si="0"/>
        <v>2090.4</v>
      </c>
      <c r="K51" s="238">
        <f t="shared" si="1"/>
        <v>12542.4</v>
      </c>
      <c r="L51" s="291" t="s">
        <v>4840</v>
      </c>
    </row>
    <row r="52" spans="1:16" ht="30" customHeight="1">
      <c r="A52" s="1">
        <v>34</v>
      </c>
      <c r="B52" s="228" t="s">
        <v>4639</v>
      </c>
      <c r="C52" s="228">
        <v>10018332</v>
      </c>
      <c r="D52" s="228" t="s">
        <v>4710</v>
      </c>
      <c r="E52" s="229" t="s">
        <v>4744</v>
      </c>
      <c r="F52" s="228" t="s">
        <v>57</v>
      </c>
      <c r="G52" s="230">
        <v>1</v>
      </c>
      <c r="H52" s="239">
        <v>5559</v>
      </c>
      <c r="I52" s="238">
        <v>5559</v>
      </c>
      <c r="J52" s="238">
        <f t="shared" si="0"/>
        <v>1111.8</v>
      </c>
      <c r="K52" s="238">
        <f t="shared" si="1"/>
        <v>6670.8</v>
      </c>
      <c r="L52" s="291" t="s">
        <v>4840</v>
      </c>
      <c r="M52" s="77"/>
      <c r="N52" s="77"/>
      <c r="O52" s="77"/>
      <c r="P52" s="77"/>
    </row>
    <row r="53" spans="1:16" ht="30" customHeight="1">
      <c r="A53" s="1">
        <v>35</v>
      </c>
      <c r="B53" s="228" t="s">
        <v>4640</v>
      </c>
      <c r="C53" s="228">
        <v>10018349</v>
      </c>
      <c r="D53" s="228" t="s">
        <v>4710</v>
      </c>
      <c r="E53" s="229" t="s">
        <v>4745</v>
      </c>
      <c r="F53" s="228" t="s">
        <v>57</v>
      </c>
      <c r="G53" s="230">
        <v>1</v>
      </c>
      <c r="H53" s="239">
        <v>6662</v>
      </c>
      <c r="I53" s="238">
        <v>6662</v>
      </c>
      <c r="J53" s="238">
        <f t="shared" si="0"/>
        <v>1332.4</v>
      </c>
      <c r="K53" s="238">
        <f t="shared" si="1"/>
        <v>7994.4</v>
      </c>
      <c r="L53" s="291" t="s">
        <v>4840</v>
      </c>
    </row>
    <row r="54" spans="1:16" ht="30" customHeight="1">
      <c r="A54" s="1">
        <v>36</v>
      </c>
      <c r="B54" s="228" t="s">
        <v>4641</v>
      </c>
      <c r="C54" s="228">
        <v>10018381</v>
      </c>
      <c r="D54" s="228" t="s">
        <v>4710</v>
      </c>
      <c r="E54" s="229" t="s">
        <v>4746</v>
      </c>
      <c r="F54" s="228" t="s">
        <v>57</v>
      </c>
      <c r="G54" s="230">
        <v>1</v>
      </c>
      <c r="H54" s="239">
        <v>10533</v>
      </c>
      <c r="I54" s="238">
        <v>10533</v>
      </c>
      <c r="J54" s="238">
        <f t="shared" si="0"/>
        <v>2106.6</v>
      </c>
      <c r="K54" s="238">
        <f t="shared" si="1"/>
        <v>12639.6</v>
      </c>
      <c r="L54" s="291" t="s">
        <v>4840</v>
      </c>
      <c r="M54" s="77"/>
      <c r="N54" s="77"/>
      <c r="O54" s="77"/>
      <c r="P54" s="77"/>
    </row>
    <row r="55" spans="1:16" ht="30" customHeight="1">
      <c r="A55" s="1">
        <v>37</v>
      </c>
      <c r="B55" s="228" t="s">
        <v>4642</v>
      </c>
      <c r="C55" s="228">
        <v>10018404</v>
      </c>
      <c r="D55" s="228" t="s">
        <v>4710</v>
      </c>
      <c r="E55" s="229" t="s">
        <v>4747</v>
      </c>
      <c r="F55" s="228" t="s">
        <v>57</v>
      </c>
      <c r="G55" s="230">
        <v>2</v>
      </c>
      <c r="H55" s="239">
        <v>13853</v>
      </c>
      <c r="I55" s="238">
        <v>27706</v>
      </c>
      <c r="J55" s="238">
        <f t="shared" si="0"/>
        <v>5541.2</v>
      </c>
      <c r="K55" s="238">
        <f t="shared" si="1"/>
        <v>33247.199999999997</v>
      </c>
      <c r="L55" s="291" t="s">
        <v>4840</v>
      </c>
    </row>
    <row r="56" spans="1:16" ht="30" customHeight="1">
      <c r="A56" s="1">
        <v>38</v>
      </c>
      <c r="B56" s="228" t="s">
        <v>4643</v>
      </c>
      <c r="C56" s="228">
        <v>10018436</v>
      </c>
      <c r="D56" s="228" t="s">
        <v>4710</v>
      </c>
      <c r="E56" s="229" t="s">
        <v>4748</v>
      </c>
      <c r="F56" s="228" t="s">
        <v>57</v>
      </c>
      <c r="G56" s="230">
        <v>1</v>
      </c>
      <c r="H56" s="239">
        <v>3326</v>
      </c>
      <c r="I56" s="238">
        <v>3326</v>
      </c>
      <c r="J56" s="238">
        <f t="shared" si="0"/>
        <v>665.2</v>
      </c>
      <c r="K56" s="238">
        <f t="shared" si="1"/>
        <v>3991.2</v>
      </c>
      <c r="L56" s="291" t="s">
        <v>4840</v>
      </c>
      <c r="M56" s="77"/>
      <c r="N56" s="77"/>
      <c r="O56" s="77"/>
      <c r="P56" s="77"/>
    </row>
    <row r="57" spans="1:16" ht="30" customHeight="1">
      <c r="A57" s="1">
        <v>39</v>
      </c>
      <c r="B57" s="228" t="s">
        <v>4644</v>
      </c>
      <c r="C57" s="228">
        <v>10018486</v>
      </c>
      <c r="D57" s="228" t="s">
        <v>4710</v>
      </c>
      <c r="E57" s="229" t="s">
        <v>4749</v>
      </c>
      <c r="F57" s="228" t="s">
        <v>57</v>
      </c>
      <c r="G57" s="230">
        <v>2</v>
      </c>
      <c r="H57" s="239">
        <v>23820</v>
      </c>
      <c r="I57" s="238">
        <v>47640</v>
      </c>
      <c r="J57" s="238">
        <f t="shared" si="0"/>
        <v>9528</v>
      </c>
      <c r="K57" s="238">
        <f t="shared" si="1"/>
        <v>57168</v>
      </c>
      <c r="L57" s="291" t="s">
        <v>4840</v>
      </c>
    </row>
    <row r="58" spans="1:16" ht="30" customHeight="1">
      <c r="A58" s="1">
        <v>40</v>
      </c>
      <c r="B58" s="228" t="s">
        <v>4645</v>
      </c>
      <c r="C58" s="228">
        <v>10018490</v>
      </c>
      <c r="D58" s="228" t="s">
        <v>4710</v>
      </c>
      <c r="E58" s="229" t="s">
        <v>4750</v>
      </c>
      <c r="F58" s="228" t="s">
        <v>57</v>
      </c>
      <c r="G58" s="230">
        <v>1</v>
      </c>
      <c r="H58" s="239">
        <v>12917</v>
      </c>
      <c r="I58" s="238">
        <v>12917</v>
      </c>
      <c r="J58" s="238">
        <f t="shared" si="0"/>
        <v>2583.4</v>
      </c>
      <c r="K58" s="238">
        <f t="shared" si="1"/>
        <v>15500.4</v>
      </c>
      <c r="L58" s="291" t="s">
        <v>4840</v>
      </c>
      <c r="M58" s="77"/>
      <c r="N58" s="77"/>
      <c r="O58" s="77"/>
      <c r="P58" s="77"/>
    </row>
    <row r="59" spans="1:16" ht="30" customHeight="1">
      <c r="A59" s="1">
        <v>41</v>
      </c>
      <c r="B59" s="228" t="s">
        <v>4646</v>
      </c>
      <c r="C59" s="228">
        <v>10018520</v>
      </c>
      <c r="D59" s="228" t="s">
        <v>4710</v>
      </c>
      <c r="E59" s="229" t="s">
        <v>4751</v>
      </c>
      <c r="F59" s="228" t="s">
        <v>57</v>
      </c>
      <c r="G59" s="230">
        <v>1</v>
      </c>
      <c r="H59" s="239">
        <v>22422</v>
      </c>
      <c r="I59" s="238">
        <v>22422</v>
      </c>
      <c r="J59" s="238">
        <f t="shared" si="0"/>
        <v>4484.3999999999996</v>
      </c>
      <c r="K59" s="238">
        <f t="shared" si="1"/>
        <v>26906.400000000001</v>
      </c>
      <c r="L59" s="291" t="s">
        <v>4840</v>
      </c>
    </row>
    <row r="60" spans="1:16" ht="30" customHeight="1">
      <c r="A60" s="1">
        <v>42</v>
      </c>
      <c r="B60" s="228" t="s">
        <v>4647</v>
      </c>
      <c r="C60" s="228">
        <v>10018625</v>
      </c>
      <c r="D60" s="228" t="s">
        <v>4710</v>
      </c>
      <c r="E60" s="229" t="s">
        <v>4752</v>
      </c>
      <c r="F60" s="228" t="s">
        <v>57</v>
      </c>
      <c r="G60" s="230">
        <v>1</v>
      </c>
      <c r="H60" s="239">
        <v>30013</v>
      </c>
      <c r="I60" s="238">
        <v>30013</v>
      </c>
      <c r="J60" s="238">
        <f t="shared" si="0"/>
        <v>6002.6</v>
      </c>
      <c r="K60" s="238">
        <f t="shared" si="1"/>
        <v>36015.599999999999</v>
      </c>
      <c r="L60" s="291" t="s">
        <v>4840</v>
      </c>
      <c r="M60" s="77"/>
      <c r="N60" s="77"/>
      <c r="O60" s="77"/>
      <c r="P60" s="77"/>
    </row>
    <row r="61" spans="1:16" ht="30" customHeight="1">
      <c r="A61" s="1">
        <v>43</v>
      </c>
      <c r="B61" s="228" t="s">
        <v>4648</v>
      </c>
      <c r="C61" s="228">
        <v>10018641</v>
      </c>
      <c r="D61" s="228" t="s">
        <v>4710</v>
      </c>
      <c r="E61" s="229" t="s">
        <v>4753</v>
      </c>
      <c r="F61" s="228" t="s">
        <v>57</v>
      </c>
      <c r="G61" s="230">
        <v>1</v>
      </c>
      <c r="H61" s="239">
        <v>14121</v>
      </c>
      <c r="I61" s="238">
        <v>14121</v>
      </c>
      <c r="J61" s="238">
        <f t="shared" si="0"/>
        <v>2824.2</v>
      </c>
      <c r="K61" s="238">
        <f t="shared" si="1"/>
        <v>16945.2</v>
      </c>
      <c r="L61" s="291" t="s">
        <v>4840</v>
      </c>
    </row>
    <row r="62" spans="1:16" ht="30" customHeight="1">
      <c r="A62" s="1">
        <v>44</v>
      </c>
      <c r="B62" s="228" t="s">
        <v>4649</v>
      </c>
      <c r="C62" s="228">
        <v>10018668</v>
      </c>
      <c r="D62" s="228" t="s">
        <v>4710</v>
      </c>
      <c r="E62" s="229" t="s">
        <v>4754</v>
      </c>
      <c r="F62" s="228" t="s">
        <v>57</v>
      </c>
      <c r="G62" s="230">
        <v>1</v>
      </c>
      <c r="H62" s="239">
        <v>24645</v>
      </c>
      <c r="I62" s="238">
        <v>24645</v>
      </c>
      <c r="J62" s="238">
        <f t="shared" si="0"/>
        <v>4929</v>
      </c>
      <c r="K62" s="238">
        <f t="shared" si="1"/>
        <v>29574</v>
      </c>
      <c r="L62" s="291" t="s">
        <v>4840</v>
      </c>
      <c r="M62" s="77"/>
      <c r="N62" s="77"/>
      <c r="O62" s="77"/>
      <c r="P62" s="77"/>
    </row>
    <row r="63" spans="1:16" ht="30" customHeight="1">
      <c r="A63" s="1">
        <v>45</v>
      </c>
      <c r="B63" s="228" t="s">
        <v>4650</v>
      </c>
      <c r="C63" s="228">
        <v>10018691</v>
      </c>
      <c r="D63" s="228" t="s">
        <v>4710</v>
      </c>
      <c r="E63" s="229" t="s">
        <v>4755</v>
      </c>
      <c r="F63" s="228" t="s">
        <v>57</v>
      </c>
      <c r="G63" s="230">
        <v>1</v>
      </c>
      <c r="H63" s="239">
        <v>11610</v>
      </c>
      <c r="I63" s="238">
        <v>11610</v>
      </c>
      <c r="J63" s="238">
        <f t="shared" si="0"/>
        <v>2322</v>
      </c>
      <c r="K63" s="238">
        <f t="shared" si="1"/>
        <v>13932</v>
      </c>
      <c r="L63" s="291" t="s">
        <v>4840</v>
      </c>
    </row>
    <row r="64" spans="1:16" ht="30" customHeight="1">
      <c r="A64" s="1">
        <v>46</v>
      </c>
      <c r="B64" s="228" t="s">
        <v>4651</v>
      </c>
      <c r="C64" s="228">
        <v>10018741</v>
      </c>
      <c r="D64" s="228" t="s">
        <v>4710</v>
      </c>
      <c r="E64" s="229" t="s">
        <v>4756</v>
      </c>
      <c r="F64" s="228" t="s">
        <v>57</v>
      </c>
      <c r="G64" s="230">
        <v>1</v>
      </c>
      <c r="H64" s="239">
        <v>10727</v>
      </c>
      <c r="I64" s="238">
        <v>10727</v>
      </c>
      <c r="J64" s="238">
        <f t="shared" si="0"/>
        <v>2145.4</v>
      </c>
      <c r="K64" s="238">
        <f t="shared" si="1"/>
        <v>12872.4</v>
      </c>
      <c r="L64" s="291" t="s">
        <v>4840</v>
      </c>
    </row>
    <row r="65" spans="1:16" ht="30" customHeight="1">
      <c r="A65" s="1">
        <v>47</v>
      </c>
      <c r="B65" s="228" t="s">
        <v>4652</v>
      </c>
      <c r="C65" s="228">
        <v>10018801</v>
      </c>
      <c r="D65" s="228" t="s">
        <v>4710</v>
      </c>
      <c r="E65" s="229" t="s">
        <v>4757</v>
      </c>
      <c r="F65" s="228" t="s">
        <v>57</v>
      </c>
      <c r="G65" s="230">
        <v>2</v>
      </c>
      <c r="H65" s="239">
        <v>14172</v>
      </c>
      <c r="I65" s="238">
        <v>28344</v>
      </c>
      <c r="J65" s="238">
        <f t="shared" si="0"/>
        <v>5668.8</v>
      </c>
      <c r="K65" s="238">
        <f t="shared" si="1"/>
        <v>34012.800000000003</v>
      </c>
      <c r="L65" s="291" t="s">
        <v>4840</v>
      </c>
      <c r="M65" s="77"/>
      <c r="N65" s="77"/>
      <c r="O65" s="77"/>
      <c r="P65" s="77"/>
    </row>
    <row r="66" spans="1:16" ht="30" customHeight="1">
      <c r="A66" s="1">
        <v>48</v>
      </c>
      <c r="B66" s="228" t="s">
        <v>4653</v>
      </c>
      <c r="C66" s="228">
        <v>10018849</v>
      </c>
      <c r="D66" s="228" t="s">
        <v>4710</v>
      </c>
      <c r="E66" s="229" t="s">
        <v>4758</v>
      </c>
      <c r="F66" s="228" t="s">
        <v>57</v>
      </c>
      <c r="G66" s="230">
        <v>1</v>
      </c>
      <c r="H66" s="239">
        <v>16639</v>
      </c>
      <c r="I66" s="238">
        <v>16639</v>
      </c>
      <c r="J66" s="238">
        <f t="shared" si="0"/>
        <v>3327.8</v>
      </c>
      <c r="K66" s="238">
        <f t="shared" si="1"/>
        <v>19966.8</v>
      </c>
      <c r="L66" s="291" t="s">
        <v>4840</v>
      </c>
      <c r="M66" s="77"/>
      <c r="N66" s="77"/>
      <c r="O66" s="77"/>
      <c r="P66" s="77"/>
    </row>
    <row r="67" spans="1:16" ht="30" customHeight="1">
      <c r="A67" s="1">
        <v>49</v>
      </c>
      <c r="B67" s="228" t="s">
        <v>4654</v>
      </c>
      <c r="C67" s="228">
        <v>10018866</v>
      </c>
      <c r="D67" s="228" t="s">
        <v>4710</v>
      </c>
      <c r="E67" s="229" t="s">
        <v>4759</v>
      </c>
      <c r="F67" s="228" t="s">
        <v>57</v>
      </c>
      <c r="G67" s="230">
        <v>1</v>
      </c>
      <c r="H67" s="239">
        <v>17642</v>
      </c>
      <c r="I67" s="238">
        <v>17642</v>
      </c>
      <c r="J67" s="238">
        <f t="shared" si="0"/>
        <v>3528.4</v>
      </c>
      <c r="K67" s="238">
        <f t="shared" si="1"/>
        <v>21170.400000000001</v>
      </c>
      <c r="L67" s="291" t="s">
        <v>4840</v>
      </c>
    </row>
    <row r="68" spans="1:16" ht="30" customHeight="1">
      <c r="A68" s="1">
        <v>50</v>
      </c>
      <c r="B68" s="228" t="s">
        <v>4655</v>
      </c>
      <c r="C68" s="228">
        <v>10018929</v>
      </c>
      <c r="D68" s="228" t="s">
        <v>4710</v>
      </c>
      <c r="E68" s="229" t="s">
        <v>4760</v>
      </c>
      <c r="F68" s="228" t="s">
        <v>57</v>
      </c>
      <c r="G68" s="230">
        <v>2</v>
      </c>
      <c r="H68" s="239">
        <v>31540</v>
      </c>
      <c r="I68" s="238">
        <v>63080</v>
      </c>
      <c r="J68" s="238">
        <f t="shared" si="0"/>
        <v>12616</v>
      </c>
      <c r="K68" s="238">
        <f t="shared" si="1"/>
        <v>75696</v>
      </c>
      <c r="L68" s="291" t="s">
        <v>4840</v>
      </c>
    </row>
    <row r="69" spans="1:16" ht="30" customHeight="1">
      <c r="A69" s="1">
        <v>51</v>
      </c>
      <c r="B69" s="228" t="s">
        <v>4656</v>
      </c>
      <c r="C69" s="228">
        <v>10018961</v>
      </c>
      <c r="D69" s="228" t="s">
        <v>4710</v>
      </c>
      <c r="E69" s="229" t="s">
        <v>4761</v>
      </c>
      <c r="F69" s="228" t="s">
        <v>57</v>
      </c>
      <c r="G69" s="230">
        <v>1</v>
      </c>
      <c r="H69" s="239">
        <v>5831</v>
      </c>
      <c r="I69" s="238">
        <v>5831</v>
      </c>
      <c r="J69" s="238">
        <f t="shared" si="0"/>
        <v>1166.2</v>
      </c>
      <c r="K69" s="238">
        <f t="shared" si="1"/>
        <v>6997.2</v>
      </c>
      <c r="L69" s="291" t="s">
        <v>4840</v>
      </c>
    </row>
    <row r="70" spans="1:16" ht="30" customHeight="1">
      <c r="A70" s="1">
        <v>52</v>
      </c>
      <c r="B70" s="228" t="s">
        <v>4657</v>
      </c>
      <c r="C70" s="228">
        <v>10018968</v>
      </c>
      <c r="D70" s="228" t="s">
        <v>4710</v>
      </c>
      <c r="E70" s="229" t="s">
        <v>4762</v>
      </c>
      <c r="F70" s="228" t="s">
        <v>57</v>
      </c>
      <c r="G70" s="230">
        <v>3</v>
      </c>
      <c r="H70" s="239">
        <v>4955</v>
      </c>
      <c r="I70" s="238">
        <v>14865</v>
      </c>
      <c r="J70" s="238">
        <f t="shared" si="0"/>
        <v>2973</v>
      </c>
      <c r="K70" s="238">
        <f t="shared" si="1"/>
        <v>17838</v>
      </c>
      <c r="L70" s="291" t="s">
        <v>4840</v>
      </c>
      <c r="M70" s="77"/>
      <c r="N70" s="77"/>
      <c r="O70" s="77"/>
      <c r="P70" s="77"/>
    </row>
    <row r="71" spans="1:16" ht="30" customHeight="1">
      <c r="A71" s="1">
        <v>53</v>
      </c>
      <c r="B71" s="228" t="s">
        <v>4658</v>
      </c>
      <c r="C71" s="228">
        <v>10018973</v>
      </c>
      <c r="D71" s="228" t="s">
        <v>4710</v>
      </c>
      <c r="E71" s="229" t="s">
        <v>4763</v>
      </c>
      <c r="F71" s="228" t="s">
        <v>57</v>
      </c>
      <c r="G71" s="230">
        <v>1</v>
      </c>
      <c r="H71" s="239">
        <v>7761</v>
      </c>
      <c r="I71" s="238">
        <v>7761</v>
      </c>
      <c r="J71" s="238">
        <f t="shared" si="0"/>
        <v>1552.2</v>
      </c>
      <c r="K71" s="238">
        <f t="shared" si="1"/>
        <v>9313.2000000000007</v>
      </c>
      <c r="L71" s="291" t="s">
        <v>4840</v>
      </c>
    </row>
    <row r="72" spans="1:16" ht="30" customHeight="1">
      <c r="A72" s="1">
        <v>54</v>
      </c>
      <c r="B72" s="228" t="s">
        <v>4659</v>
      </c>
      <c r="C72" s="228">
        <v>10018988</v>
      </c>
      <c r="D72" s="228" t="s">
        <v>4710</v>
      </c>
      <c r="E72" s="229" t="s">
        <v>4764</v>
      </c>
      <c r="F72" s="228" t="s">
        <v>57</v>
      </c>
      <c r="G72" s="230">
        <v>4</v>
      </c>
      <c r="H72" s="239">
        <v>3268</v>
      </c>
      <c r="I72" s="238">
        <v>13072</v>
      </c>
      <c r="J72" s="238">
        <f t="shared" si="0"/>
        <v>2614.4</v>
      </c>
      <c r="K72" s="238">
        <f t="shared" si="1"/>
        <v>15686.4</v>
      </c>
      <c r="L72" s="291" t="s">
        <v>4840</v>
      </c>
      <c r="M72" s="77"/>
      <c r="N72" s="77"/>
      <c r="O72" s="77"/>
      <c r="P72" s="77"/>
    </row>
    <row r="73" spans="1:16" ht="30" customHeight="1">
      <c r="A73" s="1">
        <v>55</v>
      </c>
      <c r="B73" s="228" t="s">
        <v>4660</v>
      </c>
      <c r="C73" s="228">
        <v>10018999</v>
      </c>
      <c r="D73" s="228" t="s">
        <v>4710</v>
      </c>
      <c r="E73" s="229" t="s">
        <v>936</v>
      </c>
      <c r="F73" s="228" t="s">
        <v>57</v>
      </c>
      <c r="G73" s="230">
        <v>2</v>
      </c>
      <c r="H73" s="239">
        <v>11033</v>
      </c>
      <c r="I73" s="238">
        <v>22066</v>
      </c>
      <c r="J73" s="238">
        <f t="shared" si="0"/>
        <v>4413.2</v>
      </c>
      <c r="K73" s="238">
        <f t="shared" si="1"/>
        <v>26479.200000000001</v>
      </c>
      <c r="L73" s="291" t="s">
        <v>4840</v>
      </c>
    </row>
    <row r="74" spans="1:16" ht="30" customHeight="1">
      <c r="A74" s="1">
        <v>56</v>
      </c>
      <c r="B74" s="228" t="s">
        <v>4661</v>
      </c>
      <c r="C74" s="228">
        <v>10019016</v>
      </c>
      <c r="D74" s="228" t="s">
        <v>4710</v>
      </c>
      <c r="E74" s="229" t="s">
        <v>4765</v>
      </c>
      <c r="F74" s="228" t="s">
        <v>57</v>
      </c>
      <c r="G74" s="230">
        <v>1</v>
      </c>
      <c r="H74" s="239">
        <v>2157</v>
      </c>
      <c r="I74" s="238">
        <v>2157</v>
      </c>
      <c r="J74" s="238">
        <f t="shared" si="0"/>
        <v>431.4</v>
      </c>
      <c r="K74" s="238">
        <f t="shared" si="1"/>
        <v>2588.4</v>
      </c>
      <c r="L74" s="291" t="s">
        <v>4840</v>
      </c>
      <c r="M74" s="77"/>
      <c r="N74" s="77"/>
      <c r="O74" s="77"/>
      <c r="P74" s="77"/>
    </row>
    <row r="75" spans="1:16" ht="30" customHeight="1">
      <c r="A75" s="1">
        <v>57</v>
      </c>
      <c r="B75" s="228" t="s">
        <v>4662</v>
      </c>
      <c r="C75" s="228">
        <v>10019065</v>
      </c>
      <c r="D75" s="228" t="s">
        <v>4710</v>
      </c>
      <c r="E75" s="229" t="s">
        <v>4766</v>
      </c>
      <c r="F75" s="228" t="s">
        <v>57</v>
      </c>
      <c r="G75" s="230">
        <v>9</v>
      </c>
      <c r="H75" s="239">
        <v>6363</v>
      </c>
      <c r="I75" s="238">
        <v>57267</v>
      </c>
      <c r="J75" s="238">
        <f t="shared" si="0"/>
        <v>11453.4</v>
      </c>
      <c r="K75" s="238">
        <f t="shared" si="1"/>
        <v>68720.399999999994</v>
      </c>
      <c r="L75" s="291" t="s">
        <v>4840</v>
      </c>
    </row>
    <row r="76" spans="1:16" ht="30" customHeight="1">
      <c r="A76" s="1">
        <v>58</v>
      </c>
      <c r="B76" s="228" t="s">
        <v>4663</v>
      </c>
      <c r="C76" s="228">
        <v>10019082</v>
      </c>
      <c r="D76" s="228" t="s">
        <v>4710</v>
      </c>
      <c r="E76" s="229" t="s">
        <v>4767</v>
      </c>
      <c r="F76" s="228" t="s">
        <v>57</v>
      </c>
      <c r="G76" s="230">
        <v>1</v>
      </c>
      <c r="H76" s="239">
        <v>12413</v>
      </c>
      <c r="I76" s="238">
        <v>12413</v>
      </c>
      <c r="J76" s="238">
        <f t="shared" si="0"/>
        <v>2482.6</v>
      </c>
      <c r="K76" s="238">
        <f t="shared" si="1"/>
        <v>14895.6</v>
      </c>
      <c r="L76" s="291" t="s">
        <v>4840</v>
      </c>
      <c r="M76" s="77"/>
      <c r="N76" s="77"/>
      <c r="O76" s="77"/>
      <c r="P76" s="77"/>
    </row>
    <row r="77" spans="1:16" ht="30" customHeight="1">
      <c r="A77" s="1">
        <v>59</v>
      </c>
      <c r="B77" s="228" t="s">
        <v>4664</v>
      </c>
      <c r="C77" s="228">
        <v>10019104</v>
      </c>
      <c r="D77" s="228" t="s">
        <v>4710</v>
      </c>
      <c r="E77" s="229" t="s">
        <v>970</v>
      </c>
      <c r="F77" s="228" t="s">
        <v>57</v>
      </c>
      <c r="G77" s="230">
        <v>2</v>
      </c>
      <c r="H77" s="239">
        <v>4795</v>
      </c>
      <c r="I77" s="238">
        <v>9590</v>
      </c>
      <c r="J77" s="238">
        <f t="shared" si="0"/>
        <v>1918</v>
      </c>
      <c r="K77" s="238">
        <f t="shared" si="1"/>
        <v>11508</v>
      </c>
      <c r="L77" s="291" t="s">
        <v>4840</v>
      </c>
    </row>
    <row r="78" spans="1:16" ht="30" customHeight="1">
      <c r="A78" s="1">
        <v>60</v>
      </c>
      <c r="B78" s="228" t="s">
        <v>4665</v>
      </c>
      <c r="C78" s="228">
        <v>10019136</v>
      </c>
      <c r="D78" s="228" t="s">
        <v>4710</v>
      </c>
      <c r="E78" s="229" t="s">
        <v>4768</v>
      </c>
      <c r="F78" s="228" t="s">
        <v>57</v>
      </c>
      <c r="G78" s="230">
        <v>7</v>
      </c>
      <c r="H78" s="239">
        <v>5699</v>
      </c>
      <c r="I78" s="238">
        <v>39893</v>
      </c>
      <c r="J78" s="238">
        <f t="shared" si="0"/>
        <v>7978.6</v>
      </c>
      <c r="K78" s="238">
        <f t="shared" si="1"/>
        <v>47871.6</v>
      </c>
      <c r="L78" s="291" t="s">
        <v>4840</v>
      </c>
    </row>
    <row r="79" spans="1:16" ht="30" customHeight="1">
      <c r="A79" s="1">
        <v>61</v>
      </c>
      <c r="B79" s="228" t="s">
        <v>4666</v>
      </c>
      <c r="C79" s="228">
        <v>10019158</v>
      </c>
      <c r="D79" s="228" t="s">
        <v>4710</v>
      </c>
      <c r="E79" s="229" t="s">
        <v>4769</v>
      </c>
      <c r="F79" s="228" t="s">
        <v>57</v>
      </c>
      <c r="G79" s="230">
        <v>2</v>
      </c>
      <c r="H79" s="239">
        <v>2587</v>
      </c>
      <c r="I79" s="238">
        <v>5174</v>
      </c>
      <c r="J79" s="238">
        <f t="shared" si="0"/>
        <v>1034.8</v>
      </c>
      <c r="K79" s="238">
        <f t="shared" si="1"/>
        <v>6208.8</v>
      </c>
      <c r="L79" s="291" t="s">
        <v>4840</v>
      </c>
      <c r="M79" s="77"/>
      <c r="N79" s="77"/>
      <c r="O79" s="77"/>
      <c r="P79" s="77"/>
    </row>
    <row r="80" spans="1:16" ht="30" customHeight="1">
      <c r="A80" s="1">
        <v>62</v>
      </c>
      <c r="B80" s="228" t="s">
        <v>4667</v>
      </c>
      <c r="C80" s="228">
        <v>10019173</v>
      </c>
      <c r="D80" s="228" t="s">
        <v>4710</v>
      </c>
      <c r="E80" s="229" t="s">
        <v>4770</v>
      </c>
      <c r="F80" s="228" t="s">
        <v>57</v>
      </c>
      <c r="G80" s="230">
        <v>11</v>
      </c>
      <c r="H80" s="239">
        <v>6457</v>
      </c>
      <c r="I80" s="238">
        <v>71027</v>
      </c>
      <c r="J80" s="238">
        <f t="shared" si="0"/>
        <v>14205.4</v>
      </c>
      <c r="K80" s="238">
        <f t="shared" si="1"/>
        <v>85232.4</v>
      </c>
      <c r="L80" s="291" t="s">
        <v>4840</v>
      </c>
      <c r="M80" s="77"/>
      <c r="N80" s="77"/>
      <c r="O80" s="77"/>
      <c r="P80" s="77"/>
    </row>
    <row r="81" spans="1:16" ht="30" customHeight="1">
      <c r="A81" s="1">
        <v>63</v>
      </c>
      <c r="B81" s="228" t="s">
        <v>4668</v>
      </c>
      <c r="C81" s="228">
        <v>10019179</v>
      </c>
      <c r="D81" s="228" t="s">
        <v>4710</v>
      </c>
      <c r="E81" s="229" t="s">
        <v>4771</v>
      </c>
      <c r="F81" s="228" t="s">
        <v>57</v>
      </c>
      <c r="G81" s="230">
        <v>1</v>
      </c>
      <c r="H81" s="239">
        <v>2347</v>
      </c>
      <c r="I81" s="238">
        <v>2347</v>
      </c>
      <c r="J81" s="238">
        <f t="shared" si="0"/>
        <v>469.4</v>
      </c>
      <c r="K81" s="238">
        <f t="shared" si="1"/>
        <v>2816.4</v>
      </c>
      <c r="L81" s="291" t="s">
        <v>4840</v>
      </c>
    </row>
    <row r="82" spans="1:16" ht="30" customHeight="1">
      <c r="A82" s="1">
        <v>64</v>
      </c>
      <c r="B82" s="228" t="s">
        <v>4669</v>
      </c>
      <c r="C82" s="228">
        <v>10019196</v>
      </c>
      <c r="D82" s="228" t="s">
        <v>4710</v>
      </c>
      <c r="E82" s="229" t="s">
        <v>4772</v>
      </c>
      <c r="F82" s="228" t="s">
        <v>57</v>
      </c>
      <c r="G82" s="230">
        <v>1</v>
      </c>
      <c r="H82" s="239">
        <v>2483</v>
      </c>
      <c r="I82" s="238">
        <v>2483</v>
      </c>
      <c r="J82" s="238">
        <f t="shared" si="0"/>
        <v>496.6</v>
      </c>
      <c r="K82" s="238">
        <f t="shared" si="1"/>
        <v>2979.6</v>
      </c>
      <c r="L82" s="291" t="s">
        <v>4840</v>
      </c>
    </row>
    <row r="83" spans="1:16" ht="30" customHeight="1">
      <c r="A83" s="1">
        <v>65</v>
      </c>
      <c r="B83" s="228" t="s">
        <v>4670</v>
      </c>
      <c r="C83" s="228">
        <v>10019223</v>
      </c>
      <c r="D83" s="228" t="s">
        <v>4710</v>
      </c>
      <c r="E83" s="229" t="s">
        <v>4773</v>
      </c>
      <c r="F83" s="228" t="s">
        <v>57</v>
      </c>
      <c r="G83" s="230">
        <v>1</v>
      </c>
      <c r="H83" s="239">
        <v>7010</v>
      </c>
      <c r="I83" s="238">
        <v>7010</v>
      </c>
      <c r="J83" s="238">
        <f t="shared" si="0"/>
        <v>1402</v>
      </c>
      <c r="K83" s="238">
        <f t="shared" si="1"/>
        <v>8412</v>
      </c>
      <c r="L83" s="291" t="s">
        <v>4840</v>
      </c>
    </row>
    <row r="84" spans="1:16" ht="30" customHeight="1">
      <c r="A84" s="1">
        <v>66</v>
      </c>
      <c r="B84" s="228" t="s">
        <v>4671</v>
      </c>
      <c r="C84" s="228">
        <v>10019229</v>
      </c>
      <c r="D84" s="228" t="s">
        <v>4710</v>
      </c>
      <c r="E84" s="229" t="s">
        <v>4774</v>
      </c>
      <c r="F84" s="228" t="s">
        <v>57</v>
      </c>
      <c r="G84" s="230">
        <v>1</v>
      </c>
      <c r="H84" s="239">
        <v>6514</v>
      </c>
      <c r="I84" s="238">
        <v>6514</v>
      </c>
      <c r="J84" s="238">
        <f t="shared" ref="J84:J136" si="2">ROUND(I84*0.2,2)</f>
        <v>1302.8</v>
      </c>
      <c r="K84" s="238">
        <f t="shared" ref="K84:K136" si="3">ROUND(I84*1.2,2)</f>
        <v>7816.8</v>
      </c>
      <c r="L84" s="291" t="s">
        <v>4840</v>
      </c>
    </row>
    <row r="85" spans="1:16" ht="30" customHeight="1">
      <c r="A85" s="1">
        <v>67</v>
      </c>
      <c r="B85" s="228" t="s">
        <v>4672</v>
      </c>
      <c r="C85" s="228">
        <v>10019263</v>
      </c>
      <c r="D85" s="228" t="s">
        <v>4710</v>
      </c>
      <c r="E85" s="229" t="s">
        <v>4775</v>
      </c>
      <c r="F85" s="228" t="s">
        <v>57</v>
      </c>
      <c r="G85" s="230">
        <v>1</v>
      </c>
      <c r="H85" s="239">
        <v>6796</v>
      </c>
      <c r="I85" s="238">
        <v>6796</v>
      </c>
      <c r="J85" s="238">
        <f t="shared" si="2"/>
        <v>1359.2</v>
      </c>
      <c r="K85" s="238">
        <f t="shared" si="3"/>
        <v>8155.2</v>
      </c>
      <c r="L85" s="291" t="s">
        <v>4840</v>
      </c>
      <c r="M85" s="77"/>
      <c r="N85" s="77"/>
      <c r="O85" s="77"/>
      <c r="P85" s="77"/>
    </row>
    <row r="86" spans="1:16" ht="30" customHeight="1">
      <c r="A86" s="1">
        <v>68</v>
      </c>
      <c r="B86" s="228" t="s">
        <v>4673</v>
      </c>
      <c r="C86" s="228">
        <v>10019295</v>
      </c>
      <c r="D86" s="228" t="s">
        <v>4710</v>
      </c>
      <c r="E86" s="229" t="s">
        <v>4776</v>
      </c>
      <c r="F86" s="228" t="s">
        <v>57</v>
      </c>
      <c r="G86" s="230">
        <v>2</v>
      </c>
      <c r="H86" s="239">
        <v>8811</v>
      </c>
      <c r="I86" s="238">
        <v>17622</v>
      </c>
      <c r="J86" s="238">
        <f t="shared" si="2"/>
        <v>3524.4</v>
      </c>
      <c r="K86" s="238">
        <f t="shared" si="3"/>
        <v>21146.400000000001</v>
      </c>
      <c r="L86" s="291" t="s">
        <v>4840</v>
      </c>
    </row>
    <row r="87" spans="1:16" ht="30" customHeight="1">
      <c r="A87" s="1">
        <v>69</v>
      </c>
      <c r="B87" s="228" t="s">
        <v>4674</v>
      </c>
      <c r="C87" s="228">
        <v>10019300</v>
      </c>
      <c r="D87" s="228" t="s">
        <v>4710</v>
      </c>
      <c r="E87" s="229" t="s">
        <v>4777</v>
      </c>
      <c r="F87" s="228" t="s">
        <v>57</v>
      </c>
      <c r="G87" s="230">
        <v>1</v>
      </c>
      <c r="H87" s="239">
        <v>11215</v>
      </c>
      <c r="I87" s="238">
        <v>11215</v>
      </c>
      <c r="J87" s="238">
        <f t="shared" si="2"/>
        <v>2243</v>
      </c>
      <c r="K87" s="238">
        <f t="shared" si="3"/>
        <v>13458</v>
      </c>
      <c r="L87" s="291" t="s">
        <v>4840</v>
      </c>
      <c r="M87" s="77"/>
      <c r="N87" s="77"/>
      <c r="O87" s="77"/>
      <c r="P87" s="77"/>
    </row>
    <row r="88" spans="1:16" ht="30" customHeight="1">
      <c r="A88" s="1">
        <v>70</v>
      </c>
      <c r="B88" s="228" t="s">
        <v>4675</v>
      </c>
      <c r="C88" s="228">
        <v>10019311</v>
      </c>
      <c r="D88" s="228" t="s">
        <v>4710</v>
      </c>
      <c r="E88" s="229" t="s">
        <v>4778</v>
      </c>
      <c r="F88" s="228" t="s">
        <v>57</v>
      </c>
      <c r="G88" s="230">
        <v>2</v>
      </c>
      <c r="H88" s="239">
        <v>8829</v>
      </c>
      <c r="I88" s="238">
        <v>17658</v>
      </c>
      <c r="J88" s="238">
        <f t="shared" si="2"/>
        <v>3531.6</v>
      </c>
      <c r="K88" s="238">
        <f t="shared" si="3"/>
        <v>21189.599999999999</v>
      </c>
      <c r="L88" s="291" t="s">
        <v>4840</v>
      </c>
    </row>
    <row r="89" spans="1:16" ht="30" customHeight="1">
      <c r="A89" s="1">
        <v>71</v>
      </c>
      <c r="B89" s="228" t="s">
        <v>4676</v>
      </c>
      <c r="C89" s="228">
        <v>10019339</v>
      </c>
      <c r="D89" s="228" t="s">
        <v>4710</v>
      </c>
      <c r="E89" s="229" t="s">
        <v>4779</v>
      </c>
      <c r="F89" s="228" t="s">
        <v>57</v>
      </c>
      <c r="G89" s="230">
        <v>1</v>
      </c>
      <c r="H89" s="239">
        <v>14382</v>
      </c>
      <c r="I89" s="238">
        <v>14382</v>
      </c>
      <c r="J89" s="238">
        <f t="shared" si="2"/>
        <v>2876.4</v>
      </c>
      <c r="K89" s="238">
        <f t="shared" si="3"/>
        <v>17258.400000000001</v>
      </c>
      <c r="L89" s="291" t="s">
        <v>4840</v>
      </c>
      <c r="M89" s="77"/>
      <c r="N89" s="77"/>
      <c r="O89" s="77"/>
      <c r="P89" s="77"/>
    </row>
    <row r="90" spans="1:16" ht="30" customHeight="1">
      <c r="A90" s="1">
        <v>72</v>
      </c>
      <c r="B90" s="228" t="s">
        <v>4677</v>
      </c>
      <c r="C90" s="228">
        <v>10019345</v>
      </c>
      <c r="D90" s="228" t="s">
        <v>4710</v>
      </c>
      <c r="E90" s="229" t="s">
        <v>4780</v>
      </c>
      <c r="F90" s="228" t="s">
        <v>57</v>
      </c>
      <c r="G90" s="230">
        <v>1</v>
      </c>
      <c r="H90" s="239">
        <v>15197</v>
      </c>
      <c r="I90" s="238">
        <v>15197</v>
      </c>
      <c r="J90" s="238">
        <f t="shared" si="2"/>
        <v>3039.4</v>
      </c>
      <c r="K90" s="238">
        <f t="shared" si="3"/>
        <v>18236.400000000001</v>
      </c>
      <c r="L90" s="291" t="s">
        <v>4840</v>
      </c>
    </row>
    <row r="91" spans="1:16" ht="30" customHeight="1">
      <c r="A91" s="1">
        <v>73</v>
      </c>
      <c r="B91" s="228" t="s">
        <v>4678</v>
      </c>
      <c r="C91" s="228">
        <v>10019398</v>
      </c>
      <c r="D91" s="228" t="s">
        <v>4710</v>
      </c>
      <c r="E91" s="229" t="s">
        <v>4781</v>
      </c>
      <c r="F91" s="228" t="s">
        <v>57</v>
      </c>
      <c r="G91" s="230">
        <v>1</v>
      </c>
      <c r="H91" s="239">
        <v>18452</v>
      </c>
      <c r="I91" s="238">
        <v>18452</v>
      </c>
      <c r="J91" s="238">
        <f t="shared" si="2"/>
        <v>3690.4</v>
      </c>
      <c r="K91" s="238">
        <f t="shared" si="3"/>
        <v>22142.400000000001</v>
      </c>
      <c r="L91" s="291" t="s">
        <v>4840</v>
      </c>
      <c r="M91" s="77"/>
      <c r="N91" s="77"/>
      <c r="O91" s="77"/>
      <c r="P91" s="77"/>
    </row>
    <row r="92" spans="1:16" ht="30" customHeight="1">
      <c r="A92" s="1">
        <v>74</v>
      </c>
      <c r="B92" s="228" t="s">
        <v>4679</v>
      </c>
      <c r="C92" s="228">
        <v>10019404</v>
      </c>
      <c r="D92" s="228" t="s">
        <v>4710</v>
      </c>
      <c r="E92" s="229" t="s">
        <v>4782</v>
      </c>
      <c r="F92" s="228" t="s">
        <v>57</v>
      </c>
      <c r="G92" s="230">
        <v>1</v>
      </c>
      <c r="H92" s="239">
        <v>17232</v>
      </c>
      <c r="I92" s="238">
        <v>17232</v>
      </c>
      <c r="J92" s="238">
        <f t="shared" si="2"/>
        <v>3446.4</v>
      </c>
      <c r="K92" s="238">
        <f t="shared" si="3"/>
        <v>20678.400000000001</v>
      </c>
      <c r="L92" s="291" t="s">
        <v>4840</v>
      </c>
    </row>
    <row r="93" spans="1:16" ht="30" customHeight="1">
      <c r="A93" s="1">
        <v>75</v>
      </c>
      <c r="B93" s="228" t="s">
        <v>4680</v>
      </c>
      <c r="C93" s="228">
        <v>10019437</v>
      </c>
      <c r="D93" s="228" t="s">
        <v>4710</v>
      </c>
      <c r="E93" s="229" t="s">
        <v>4783</v>
      </c>
      <c r="F93" s="228" t="s">
        <v>57</v>
      </c>
      <c r="G93" s="230">
        <v>1</v>
      </c>
      <c r="H93" s="239">
        <v>18280</v>
      </c>
      <c r="I93" s="238">
        <v>18280</v>
      </c>
      <c r="J93" s="238">
        <f t="shared" si="2"/>
        <v>3656</v>
      </c>
      <c r="K93" s="238">
        <f t="shared" si="3"/>
        <v>21936</v>
      </c>
      <c r="L93" s="291" t="s">
        <v>4840</v>
      </c>
    </row>
    <row r="94" spans="1:16" ht="30" customHeight="1">
      <c r="A94" s="1">
        <v>76</v>
      </c>
      <c r="B94" s="228" t="s">
        <v>4681</v>
      </c>
      <c r="C94" s="228">
        <v>10019459</v>
      </c>
      <c r="D94" s="228" t="s">
        <v>4710</v>
      </c>
      <c r="E94" s="229" t="s">
        <v>4784</v>
      </c>
      <c r="F94" s="228" t="s">
        <v>57</v>
      </c>
      <c r="G94" s="230">
        <v>1</v>
      </c>
      <c r="H94" s="239">
        <v>28008</v>
      </c>
      <c r="I94" s="238">
        <v>28008</v>
      </c>
      <c r="J94" s="238">
        <f t="shared" si="2"/>
        <v>5601.6</v>
      </c>
      <c r="K94" s="238">
        <f t="shared" si="3"/>
        <v>33609.599999999999</v>
      </c>
      <c r="L94" s="291" t="s">
        <v>4840</v>
      </c>
      <c r="M94" s="77"/>
      <c r="N94" s="77"/>
      <c r="O94" s="77"/>
      <c r="P94" s="77"/>
    </row>
    <row r="95" spans="1:16" ht="30" customHeight="1">
      <c r="A95" s="1">
        <v>77</v>
      </c>
      <c r="B95" s="228" t="s">
        <v>4682</v>
      </c>
      <c r="C95" s="228">
        <v>10019464</v>
      </c>
      <c r="D95" s="228" t="s">
        <v>4710</v>
      </c>
      <c r="E95" s="229" t="s">
        <v>4785</v>
      </c>
      <c r="F95" s="228" t="s">
        <v>57</v>
      </c>
      <c r="G95" s="230">
        <v>1</v>
      </c>
      <c r="H95" s="239">
        <v>12840</v>
      </c>
      <c r="I95" s="238">
        <v>12840</v>
      </c>
      <c r="J95" s="238">
        <f t="shared" si="2"/>
        <v>2568</v>
      </c>
      <c r="K95" s="238">
        <f t="shared" si="3"/>
        <v>15408</v>
      </c>
      <c r="L95" s="291" t="s">
        <v>4840</v>
      </c>
      <c r="M95" s="77"/>
      <c r="N95" s="77"/>
      <c r="O95" s="77"/>
      <c r="P95" s="77"/>
    </row>
    <row r="96" spans="1:16" ht="30" customHeight="1">
      <c r="A96" s="1">
        <v>78</v>
      </c>
      <c r="B96" s="228" t="s">
        <v>4683</v>
      </c>
      <c r="C96" s="228">
        <v>10019486</v>
      </c>
      <c r="D96" s="228" t="s">
        <v>4710</v>
      </c>
      <c r="E96" s="229" t="s">
        <v>4786</v>
      </c>
      <c r="F96" s="228" t="s">
        <v>57</v>
      </c>
      <c r="G96" s="230">
        <v>15</v>
      </c>
      <c r="H96" s="239">
        <v>8456</v>
      </c>
      <c r="I96" s="238">
        <v>126840</v>
      </c>
      <c r="J96" s="238">
        <f t="shared" si="2"/>
        <v>25368</v>
      </c>
      <c r="K96" s="238">
        <f t="shared" si="3"/>
        <v>152208</v>
      </c>
      <c r="L96" s="291" t="s">
        <v>4840</v>
      </c>
    </row>
    <row r="97" spans="1:16" ht="30" customHeight="1">
      <c r="A97" s="1">
        <v>79</v>
      </c>
      <c r="B97" s="228" t="s">
        <v>4684</v>
      </c>
      <c r="C97" s="228">
        <v>10019503</v>
      </c>
      <c r="D97" s="228" t="s">
        <v>4710</v>
      </c>
      <c r="E97" s="229" t="s">
        <v>4787</v>
      </c>
      <c r="F97" s="228" t="s">
        <v>57</v>
      </c>
      <c r="G97" s="230">
        <v>1</v>
      </c>
      <c r="H97" s="239">
        <v>11467</v>
      </c>
      <c r="I97" s="238">
        <v>11467</v>
      </c>
      <c r="J97" s="238">
        <f t="shared" si="2"/>
        <v>2293.4</v>
      </c>
      <c r="K97" s="238">
        <f t="shared" si="3"/>
        <v>13760.4</v>
      </c>
      <c r="L97" s="291" t="s">
        <v>4840</v>
      </c>
    </row>
    <row r="98" spans="1:16" ht="30" customHeight="1">
      <c r="A98" s="1">
        <v>80</v>
      </c>
      <c r="B98" s="228" t="s">
        <v>4685</v>
      </c>
      <c r="C98" s="228">
        <v>10019519</v>
      </c>
      <c r="D98" s="228" t="s">
        <v>4710</v>
      </c>
      <c r="E98" s="229" t="s">
        <v>4788</v>
      </c>
      <c r="F98" s="228" t="s">
        <v>57</v>
      </c>
      <c r="G98" s="230">
        <v>1</v>
      </c>
      <c r="H98" s="239">
        <v>26861</v>
      </c>
      <c r="I98" s="238">
        <v>26861</v>
      </c>
      <c r="J98" s="238">
        <f t="shared" si="2"/>
        <v>5372.2</v>
      </c>
      <c r="K98" s="238">
        <f t="shared" si="3"/>
        <v>32233.200000000001</v>
      </c>
      <c r="L98" s="291" t="s">
        <v>4840</v>
      </c>
      <c r="M98" s="77"/>
      <c r="N98" s="77"/>
      <c r="O98" s="77"/>
      <c r="P98" s="77"/>
    </row>
    <row r="99" spans="1:16" ht="30" customHeight="1">
      <c r="A99" s="1">
        <v>81</v>
      </c>
      <c r="B99" s="228" t="s">
        <v>4686</v>
      </c>
      <c r="C99" s="228">
        <v>10019552</v>
      </c>
      <c r="D99" s="228" t="s">
        <v>4710</v>
      </c>
      <c r="E99" s="229" t="s">
        <v>4789</v>
      </c>
      <c r="F99" s="228" t="s">
        <v>57</v>
      </c>
      <c r="G99" s="230">
        <v>1</v>
      </c>
      <c r="H99" s="239">
        <v>6148</v>
      </c>
      <c r="I99" s="238">
        <v>6148</v>
      </c>
      <c r="J99" s="238">
        <f t="shared" si="2"/>
        <v>1229.5999999999999</v>
      </c>
      <c r="K99" s="238">
        <f t="shared" si="3"/>
        <v>7377.6</v>
      </c>
      <c r="L99" s="291" t="s">
        <v>4840</v>
      </c>
      <c r="M99" s="77"/>
      <c r="N99" s="77"/>
      <c r="O99" s="77"/>
      <c r="P99" s="77"/>
    </row>
    <row r="100" spans="1:16" ht="30" customHeight="1">
      <c r="A100" s="1">
        <v>82</v>
      </c>
      <c r="B100" s="228" t="s">
        <v>4687</v>
      </c>
      <c r="C100" s="228">
        <v>10019583</v>
      </c>
      <c r="D100" s="228" t="s">
        <v>4710</v>
      </c>
      <c r="E100" s="229" t="s">
        <v>4790</v>
      </c>
      <c r="F100" s="228" t="s">
        <v>57</v>
      </c>
      <c r="G100" s="230">
        <v>1</v>
      </c>
      <c r="H100" s="239">
        <v>8578</v>
      </c>
      <c r="I100" s="238">
        <v>8578</v>
      </c>
      <c r="J100" s="238">
        <f t="shared" si="2"/>
        <v>1715.6</v>
      </c>
      <c r="K100" s="238">
        <f t="shared" si="3"/>
        <v>10293.6</v>
      </c>
      <c r="L100" s="291" t="s">
        <v>4840</v>
      </c>
    </row>
    <row r="101" spans="1:16" ht="30" customHeight="1">
      <c r="A101" s="1">
        <v>83</v>
      </c>
      <c r="B101" s="228" t="s">
        <v>4688</v>
      </c>
      <c r="C101" s="228">
        <v>10019594</v>
      </c>
      <c r="D101" s="228" t="s">
        <v>4710</v>
      </c>
      <c r="E101" s="229" t="s">
        <v>4791</v>
      </c>
      <c r="F101" s="228" t="s">
        <v>57</v>
      </c>
      <c r="G101" s="230">
        <v>1</v>
      </c>
      <c r="H101" s="239">
        <v>43916</v>
      </c>
      <c r="I101" s="238">
        <v>43916</v>
      </c>
      <c r="J101" s="238">
        <f t="shared" si="2"/>
        <v>8783.2000000000007</v>
      </c>
      <c r="K101" s="238">
        <f t="shared" si="3"/>
        <v>52699.199999999997</v>
      </c>
      <c r="L101" s="291" t="s">
        <v>4840</v>
      </c>
    </row>
    <row r="102" spans="1:16" ht="30" customHeight="1">
      <c r="A102" s="1">
        <v>84</v>
      </c>
      <c r="B102" s="228" t="s">
        <v>4689</v>
      </c>
      <c r="C102" s="228">
        <v>10019600</v>
      </c>
      <c r="D102" s="228" t="s">
        <v>4710</v>
      </c>
      <c r="E102" s="229" t="s">
        <v>4792</v>
      </c>
      <c r="F102" s="228" t="s">
        <v>57</v>
      </c>
      <c r="G102" s="230">
        <v>1</v>
      </c>
      <c r="H102" s="239">
        <v>21968</v>
      </c>
      <c r="I102" s="238">
        <v>21968</v>
      </c>
      <c r="J102" s="238">
        <f t="shared" si="2"/>
        <v>4393.6000000000004</v>
      </c>
      <c r="K102" s="238">
        <f t="shared" si="3"/>
        <v>26361.599999999999</v>
      </c>
      <c r="L102" s="291" t="s">
        <v>4840</v>
      </c>
      <c r="M102" s="77"/>
      <c r="N102" s="77"/>
      <c r="O102" s="77"/>
      <c r="P102" s="77"/>
    </row>
    <row r="103" spans="1:16" ht="30" customHeight="1">
      <c r="A103" s="1">
        <v>85</v>
      </c>
      <c r="B103" s="228" t="s">
        <v>4690</v>
      </c>
      <c r="C103" s="228">
        <v>10019639</v>
      </c>
      <c r="D103" s="228" t="s">
        <v>4710</v>
      </c>
      <c r="E103" s="229" t="s">
        <v>4793</v>
      </c>
      <c r="F103" s="228" t="s">
        <v>57</v>
      </c>
      <c r="G103" s="230">
        <v>1</v>
      </c>
      <c r="H103" s="239">
        <v>38289</v>
      </c>
      <c r="I103" s="238">
        <v>38289</v>
      </c>
      <c r="J103" s="238">
        <f t="shared" si="2"/>
        <v>7657.8</v>
      </c>
      <c r="K103" s="238">
        <f t="shared" si="3"/>
        <v>45946.8</v>
      </c>
      <c r="L103" s="291" t="s">
        <v>4840</v>
      </c>
    </row>
    <row r="104" spans="1:16" ht="30" customHeight="1">
      <c r="A104" s="1">
        <v>86</v>
      </c>
      <c r="B104" s="228" t="s">
        <v>4691</v>
      </c>
      <c r="C104" s="228">
        <v>10019679</v>
      </c>
      <c r="D104" s="228" t="s">
        <v>4710</v>
      </c>
      <c r="E104" s="229" t="s">
        <v>4794</v>
      </c>
      <c r="F104" s="228" t="s">
        <v>57</v>
      </c>
      <c r="G104" s="230">
        <v>1</v>
      </c>
      <c r="H104" s="239">
        <v>8614</v>
      </c>
      <c r="I104" s="238">
        <v>8614</v>
      </c>
      <c r="J104" s="238">
        <f t="shared" si="2"/>
        <v>1722.8</v>
      </c>
      <c r="K104" s="238">
        <f t="shared" si="3"/>
        <v>10336.799999999999</v>
      </c>
      <c r="L104" s="291" t="s">
        <v>4840</v>
      </c>
      <c r="M104" s="77"/>
      <c r="N104" s="77"/>
      <c r="O104" s="77"/>
      <c r="P104" s="77"/>
    </row>
    <row r="105" spans="1:16" ht="30" customHeight="1">
      <c r="A105" s="1">
        <v>87</v>
      </c>
      <c r="B105" s="228" t="s">
        <v>4692</v>
      </c>
      <c r="C105" s="228">
        <v>10019690</v>
      </c>
      <c r="D105" s="228" t="s">
        <v>4710</v>
      </c>
      <c r="E105" s="229" t="s">
        <v>4768</v>
      </c>
      <c r="F105" s="228" t="s">
        <v>57</v>
      </c>
      <c r="G105" s="230">
        <v>2</v>
      </c>
      <c r="H105" s="239">
        <v>24672</v>
      </c>
      <c r="I105" s="238">
        <v>49344</v>
      </c>
      <c r="J105" s="238">
        <f t="shared" si="2"/>
        <v>9868.7999999999993</v>
      </c>
      <c r="K105" s="238">
        <f t="shared" si="3"/>
        <v>59212.800000000003</v>
      </c>
      <c r="L105" s="291" t="s">
        <v>4840</v>
      </c>
    </row>
    <row r="106" spans="1:16" ht="30" customHeight="1">
      <c r="A106" s="1">
        <v>88</v>
      </c>
      <c r="B106" s="228" t="s">
        <v>4693</v>
      </c>
      <c r="C106" s="228">
        <v>10019728</v>
      </c>
      <c r="D106" s="228" t="s">
        <v>4710</v>
      </c>
      <c r="E106" s="229" t="s">
        <v>4795</v>
      </c>
      <c r="F106" s="228" t="s">
        <v>57</v>
      </c>
      <c r="G106" s="230">
        <v>4</v>
      </c>
      <c r="H106" s="239">
        <v>9508</v>
      </c>
      <c r="I106" s="238">
        <v>38032</v>
      </c>
      <c r="J106" s="238">
        <f t="shared" si="2"/>
        <v>7606.4</v>
      </c>
      <c r="K106" s="238">
        <f t="shared" si="3"/>
        <v>45638.400000000001</v>
      </c>
      <c r="L106" s="291" t="s">
        <v>4840</v>
      </c>
      <c r="M106" s="77"/>
      <c r="N106" s="77"/>
      <c r="O106" s="77"/>
      <c r="P106" s="77"/>
    </row>
    <row r="107" spans="1:16" ht="30" customHeight="1">
      <c r="A107" s="1">
        <v>89</v>
      </c>
      <c r="B107" s="228" t="s">
        <v>4694</v>
      </c>
      <c r="C107" s="228">
        <v>10019743</v>
      </c>
      <c r="D107" s="228" t="s">
        <v>4710</v>
      </c>
      <c r="E107" s="229" t="s">
        <v>4796</v>
      </c>
      <c r="F107" s="228" t="s">
        <v>57</v>
      </c>
      <c r="G107" s="230">
        <v>4</v>
      </c>
      <c r="H107" s="239">
        <v>10975</v>
      </c>
      <c r="I107" s="238">
        <v>43900</v>
      </c>
      <c r="J107" s="238">
        <f t="shared" si="2"/>
        <v>8780</v>
      </c>
      <c r="K107" s="238">
        <f t="shared" si="3"/>
        <v>52680</v>
      </c>
      <c r="L107" s="291" t="s">
        <v>4840</v>
      </c>
    </row>
    <row r="108" spans="1:16" ht="30" customHeight="1">
      <c r="A108" s="1">
        <v>90</v>
      </c>
      <c r="B108" s="228" t="s">
        <v>4695</v>
      </c>
      <c r="C108" s="228">
        <v>10019749</v>
      </c>
      <c r="D108" s="228" t="s">
        <v>4710</v>
      </c>
      <c r="E108" s="229" t="s">
        <v>4797</v>
      </c>
      <c r="F108" s="228" t="s">
        <v>57</v>
      </c>
      <c r="G108" s="230">
        <v>3</v>
      </c>
      <c r="H108" s="239">
        <v>14517</v>
      </c>
      <c r="I108" s="238">
        <v>43551</v>
      </c>
      <c r="J108" s="238">
        <f t="shared" si="2"/>
        <v>8710.2000000000007</v>
      </c>
      <c r="K108" s="238">
        <f t="shared" si="3"/>
        <v>52261.2</v>
      </c>
      <c r="L108" s="291" t="s">
        <v>4840</v>
      </c>
      <c r="M108" s="77"/>
      <c r="N108" s="77"/>
      <c r="O108" s="77"/>
      <c r="P108" s="77"/>
    </row>
    <row r="109" spans="1:16" ht="30" customHeight="1">
      <c r="A109" s="1">
        <v>91</v>
      </c>
      <c r="B109" s="228" t="s">
        <v>4696</v>
      </c>
      <c r="C109" s="228">
        <v>10019760</v>
      </c>
      <c r="D109" s="228" t="s">
        <v>4710</v>
      </c>
      <c r="E109" s="229" t="s">
        <v>4798</v>
      </c>
      <c r="F109" s="228" t="s">
        <v>57</v>
      </c>
      <c r="G109" s="230">
        <v>2</v>
      </c>
      <c r="H109" s="239">
        <v>10490</v>
      </c>
      <c r="I109" s="238">
        <v>20980</v>
      </c>
      <c r="J109" s="238">
        <f t="shared" si="2"/>
        <v>4196</v>
      </c>
      <c r="K109" s="238">
        <f t="shared" si="3"/>
        <v>25176</v>
      </c>
      <c r="L109" s="291" t="s">
        <v>4840</v>
      </c>
    </row>
    <row r="110" spans="1:16" ht="30" customHeight="1">
      <c r="A110" s="1">
        <v>92</v>
      </c>
      <c r="B110" s="228" t="s">
        <v>4697</v>
      </c>
      <c r="C110" s="228">
        <v>10019771</v>
      </c>
      <c r="D110" s="228" t="s">
        <v>4710</v>
      </c>
      <c r="E110" s="229" t="s">
        <v>4799</v>
      </c>
      <c r="F110" s="228" t="s">
        <v>57</v>
      </c>
      <c r="G110" s="230">
        <v>1</v>
      </c>
      <c r="H110" s="239">
        <v>15706</v>
      </c>
      <c r="I110" s="238">
        <v>15706</v>
      </c>
      <c r="J110" s="238">
        <f t="shared" si="2"/>
        <v>3141.2</v>
      </c>
      <c r="K110" s="238">
        <f t="shared" si="3"/>
        <v>18847.2</v>
      </c>
      <c r="L110" s="291" t="s">
        <v>4840</v>
      </c>
    </row>
    <row r="111" spans="1:16" ht="30" customHeight="1">
      <c r="A111" s="1">
        <v>93</v>
      </c>
      <c r="B111" s="228" t="s">
        <v>4698</v>
      </c>
      <c r="C111" s="228">
        <v>10019782</v>
      </c>
      <c r="D111" s="228" t="s">
        <v>4710</v>
      </c>
      <c r="E111" s="229" t="s">
        <v>4800</v>
      </c>
      <c r="F111" s="228" t="s">
        <v>57</v>
      </c>
      <c r="G111" s="230">
        <v>1</v>
      </c>
      <c r="H111" s="239">
        <v>26834</v>
      </c>
      <c r="I111" s="238">
        <v>26834</v>
      </c>
      <c r="J111" s="238">
        <f t="shared" si="2"/>
        <v>5366.8</v>
      </c>
      <c r="K111" s="238">
        <f t="shared" si="3"/>
        <v>32200.799999999999</v>
      </c>
      <c r="L111" s="291" t="s">
        <v>4840</v>
      </c>
      <c r="M111" s="77"/>
      <c r="N111" s="77"/>
      <c r="O111" s="77"/>
      <c r="P111" s="77"/>
    </row>
    <row r="112" spans="1:16" ht="30" customHeight="1">
      <c r="A112" s="1">
        <v>94</v>
      </c>
      <c r="B112" s="228" t="s">
        <v>4699</v>
      </c>
      <c r="C112" s="228">
        <v>10019798</v>
      </c>
      <c r="D112" s="228" t="s">
        <v>4710</v>
      </c>
      <c r="E112" s="229" t="s">
        <v>4801</v>
      </c>
      <c r="F112" s="228" t="s">
        <v>57</v>
      </c>
      <c r="G112" s="230">
        <v>1</v>
      </c>
      <c r="H112" s="239">
        <v>26664</v>
      </c>
      <c r="I112" s="238">
        <v>26664</v>
      </c>
      <c r="J112" s="238">
        <f t="shared" si="2"/>
        <v>5332.8</v>
      </c>
      <c r="K112" s="238">
        <f t="shared" si="3"/>
        <v>31996.799999999999</v>
      </c>
      <c r="L112" s="291" t="s">
        <v>4840</v>
      </c>
      <c r="M112" s="77"/>
      <c r="N112" s="77"/>
      <c r="O112" s="77"/>
      <c r="P112" s="77"/>
    </row>
    <row r="113" spans="1:16" ht="30" customHeight="1">
      <c r="A113" s="1">
        <v>95</v>
      </c>
      <c r="B113" s="228" t="s">
        <v>4700</v>
      </c>
      <c r="C113" s="228">
        <v>10019808</v>
      </c>
      <c r="D113" s="228" t="s">
        <v>4710</v>
      </c>
      <c r="E113" s="229" t="s">
        <v>4802</v>
      </c>
      <c r="F113" s="228" t="s">
        <v>57</v>
      </c>
      <c r="G113" s="230">
        <v>5</v>
      </c>
      <c r="H113" s="239">
        <v>13006</v>
      </c>
      <c r="I113" s="238">
        <v>65030</v>
      </c>
      <c r="J113" s="238">
        <f t="shared" si="2"/>
        <v>13006</v>
      </c>
      <c r="K113" s="238">
        <f t="shared" si="3"/>
        <v>78036</v>
      </c>
      <c r="L113" s="291" t="s">
        <v>4840</v>
      </c>
    </row>
    <row r="114" spans="1:16" ht="30" customHeight="1">
      <c r="A114" s="1">
        <v>96</v>
      </c>
      <c r="B114" s="228" t="s">
        <v>4701</v>
      </c>
      <c r="C114" s="228">
        <v>10019912</v>
      </c>
      <c r="D114" s="228" t="s">
        <v>4710</v>
      </c>
      <c r="E114" s="229" t="s">
        <v>4803</v>
      </c>
      <c r="F114" s="228" t="s">
        <v>57</v>
      </c>
      <c r="G114" s="230">
        <v>1</v>
      </c>
      <c r="H114" s="239">
        <v>26007</v>
      </c>
      <c r="I114" s="238">
        <v>26007</v>
      </c>
      <c r="J114" s="238">
        <f t="shared" si="2"/>
        <v>5201.3999999999996</v>
      </c>
      <c r="K114" s="238">
        <f t="shared" si="3"/>
        <v>31208.400000000001</v>
      </c>
      <c r="L114" s="291" t="s">
        <v>4840</v>
      </c>
    </row>
    <row r="115" spans="1:16" ht="30" customHeight="1">
      <c r="A115" s="1">
        <v>97</v>
      </c>
      <c r="B115" s="228" t="s">
        <v>4702</v>
      </c>
      <c r="C115" s="228">
        <v>10019923</v>
      </c>
      <c r="D115" s="228" t="s">
        <v>4710</v>
      </c>
      <c r="E115" s="229" t="s">
        <v>4804</v>
      </c>
      <c r="F115" s="228" t="s">
        <v>57</v>
      </c>
      <c r="G115" s="230">
        <v>1</v>
      </c>
      <c r="H115" s="239">
        <v>6747</v>
      </c>
      <c r="I115" s="238">
        <v>6747</v>
      </c>
      <c r="J115" s="238">
        <f t="shared" si="2"/>
        <v>1349.4</v>
      </c>
      <c r="K115" s="238">
        <f t="shared" si="3"/>
        <v>8096.4</v>
      </c>
      <c r="L115" s="291" t="s">
        <v>4840</v>
      </c>
    </row>
    <row r="116" spans="1:16" ht="30" customHeight="1">
      <c r="A116" s="1">
        <v>98</v>
      </c>
      <c r="B116" s="228" t="s">
        <v>4703</v>
      </c>
      <c r="C116" s="228">
        <v>10019978</v>
      </c>
      <c r="D116" s="228" t="s">
        <v>4710</v>
      </c>
      <c r="E116" s="229" t="s">
        <v>4805</v>
      </c>
      <c r="F116" s="228" t="s">
        <v>57</v>
      </c>
      <c r="G116" s="230">
        <v>6</v>
      </c>
      <c r="H116" s="239">
        <v>8427</v>
      </c>
      <c r="I116" s="238">
        <v>50562</v>
      </c>
      <c r="J116" s="238">
        <f t="shared" si="2"/>
        <v>10112.4</v>
      </c>
      <c r="K116" s="238">
        <f t="shared" si="3"/>
        <v>60674.400000000001</v>
      </c>
      <c r="L116" s="291" t="s">
        <v>4840</v>
      </c>
      <c r="M116" s="77"/>
      <c r="N116" s="77"/>
      <c r="O116" s="77"/>
      <c r="P116" s="77"/>
    </row>
    <row r="117" spans="1:16" ht="30" customHeight="1">
      <c r="A117" s="1">
        <v>99</v>
      </c>
      <c r="B117" s="228" t="s">
        <v>4704</v>
      </c>
      <c r="C117" s="228">
        <v>10019983</v>
      </c>
      <c r="D117" s="228" t="s">
        <v>4710</v>
      </c>
      <c r="E117" s="229" t="s">
        <v>4806</v>
      </c>
      <c r="F117" s="228" t="s">
        <v>57</v>
      </c>
      <c r="G117" s="230">
        <v>1</v>
      </c>
      <c r="H117" s="239">
        <v>12840</v>
      </c>
      <c r="I117" s="238">
        <v>12840</v>
      </c>
      <c r="J117" s="238">
        <f t="shared" si="2"/>
        <v>2568</v>
      </c>
      <c r="K117" s="238">
        <f t="shared" si="3"/>
        <v>15408</v>
      </c>
      <c r="L117" s="291" t="s">
        <v>4840</v>
      </c>
    </row>
    <row r="118" spans="1:16" ht="30" customHeight="1">
      <c r="A118" s="1">
        <v>100</v>
      </c>
      <c r="B118" s="228" t="s">
        <v>4705</v>
      </c>
      <c r="C118" s="228">
        <v>10020024</v>
      </c>
      <c r="D118" s="228" t="s">
        <v>4710</v>
      </c>
      <c r="E118" s="229" t="s">
        <v>4807</v>
      </c>
      <c r="F118" s="228" t="s">
        <v>57</v>
      </c>
      <c r="G118" s="230">
        <v>3</v>
      </c>
      <c r="H118" s="239">
        <v>2776</v>
      </c>
      <c r="I118" s="238">
        <v>8328</v>
      </c>
      <c r="J118" s="238">
        <f t="shared" si="2"/>
        <v>1665.6</v>
      </c>
      <c r="K118" s="238">
        <f t="shared" si="3"/>
        <v>9993.6</v>
      </c>
      <c r="L118" s="291" t="s">
        <v>4840</v>
      </c>
      <c r="M118" s="77"/>
      <c r="N118" s="77"/>
      <c r="O118" s="77"/>
      <c r="P118" s="77"/>
    </row>
    <row r="119" spans="1:16" ht="30" customHeight="1">
      <c r="A119" s="1">
        <v>101</v>
      </c>
      <c r="B119" s="228" t="s">
        <v>4706</v>
      </c>
      <c r="C119" s="228">
        <v>10020047</v>
      </c>
      <c r="D119" s="228" t="s">
        <v>4710</v>
      </c>
      <c r="E119" s="229" t="s">
        <v>4808</v>
      </c>
      <c r="F119" s="228" t="s">
        <v>57</v>
      </c>
      <c r="G119" s="230">
        <v>1</v>
      </c>
      <c r="H119" s="239">
        <v>6704</v>
      </c>
      <c r="I119" s="238">
        <v>6704</v>
      </c>
      <c r="J119" s="238">
        <f t="shared" si="2"/>
        <v>1340.8</v>
      </c>
      <c r="K119" s="238">
        <f t="shared" si="3"/>
        <v>8044.8</v>
      </c>
      <c r="L119" s="291" t="s">
        <v>4840</v>
      </c>
    </row>
    <row r="120" spans="1:16" ht="30" customHeight="1">
      <c r="A120" s="1">
        <v>102</v>
      </c>
      <c r="B120" s="228" t="s">
        <v>4707</v>
      </c>
      <c r="C120" s="228">
        <v>10025211</v>
      </c>
      <c r="D120" s="228" t="s">
        <v>4710</v>
      </c>
      <c r="E120" s="229" t="s">
        <v>4809</v>
      </c>
      <c r="F120" s="228" t="s">
        <v>57</v>
      </c>
      <c r="G120" s="230">
        <v>1</v>
      </c>
      <c r="H120" s="239">
        <v>47893</v>
      </c>
      <c r="I120" s="238">
        <v>47893</v>
      </c>
      <c r="J120" s="238">
        <f t="shared" si="2"/>
        <v>9578.6</v>
      </c>
      <c r="K120" s="238">
        <f t="shared" si="3"/>
        <v>57471.6</v>
      </c>
      <c r="L120" s="291" t="s">
        <v>4840</v>
      </c>
      <c r="M120" s="77"/>
      <c r="N120" s="77"/>
      <c r="O120" s="77"/>
      <c r="P120" s="77"/>
    </row>
    <row r="121" spans="1:16" ht="30" customHeight="1">
      <c r="A121" s="1">
        <v>103</v>
      </c>
      <c r="B121" s="228" t="s">
        <v>4708</v>
      </c>
      <c r="C121" s="228">
        <v>10025729</v>
      </c>
      <c r="D121" s="228" t="s">
        <v>4710</v>
      </c>
      <c r="E121" s="229" t="s">
        <v>4810</v>
      </c>
      <c r="F121" s="228" t="s">
        <v>57</v>
      </c>
      <c r="G121" s="230">
        <v>3</v>
      </c>
      <c r="H121" s="239">
        <v>10079</v>
      </c>
      <c r="I121" s="238">
        <v>30237</v>
      </c>
      <c r="J121" s="238">
        <f t="shared" si="2"/>
        <v>6047.4</v>
      </c>
      <c r="K121" s="238">
        <f t="shared" si="3"/>
        <v>36284.400000000001</v>
      </c>
      <c r="L121" s="291" t="s">
        <v>4840</v>
      </c>
    </row>
    <row r="122" spans="1:16" ht="30" customHeight="1">
      <c r="A122" s="1">
        <v>104</v>
      </c>
      <c r="B122" s="228" t="s">
        <v>4709</v>
      </c>
      <c r="C122" s="228">
        <v>10025750</v>
      </c>
      <c r="D122" s="228" t="s">
        <v>4710</v>
      </c>
      <c r="E122" s="229" t="s">
        <v>4811</v>
      </c>
      <c r="F122" s="228" t="s">
        <v>57</v>
      </c>
      <c r="G122" s="230">
        <v>1</v>
      </c>
      <c r="H122" s="239">
        <v>10004</v>
      </c>
      <c r="I122" s="238">
        <v>10004</v>
      </c>
      <c r="J122" s="238">
        <f t="shared" si="2"/>
        <v>2000.8</v>
      </c>
      <c r="K122" s="238">
        <f t="shared" si="3"/>
        <v>12004.8</v>
      </c>
      <c r="L122" s="291" t="s">
        <v>4840</v>
      </c>
    </row>
    <row r="123" spans="1:16" ht="30" customHeight="1">
      <c r="A123" s="1">
        <v>105</v>
      </c>
      <c r="B123" s="228" t="s">
        <v>4812</v>
      </c>
      <c r="C123" s="228">
        <v>10135627</v>
      </c>
      <c r="D123" s="228" t="s">
        <v>4710</v>
      </c>
      <c r="E123" s="229" t="s">
        <v>4816</v>
      </c>
      <c r="F123" s="228" t="s">
        <v>57</v>
      </c>
      <c r="G123" s="230">
        <v>1</v>
      </c>
      <c r="H123" s="239">
        <v>18862</v>
      </c>
      <c r="I123" s="238">
        <v>18862</v>
      </c>
      <c r="J123" s="238">
        <f t="shared" si="2"/>
        <v>3772.4</v>
      </c>
      <c r="K123" s="238">
        <f t="shared" si="3"/>
        <v>22634.400000000001</v>
      </c>
      <c r="L123" s="291" t="s">
        <v>4840</v>
      </c>
      <c r="M123" s="77"/>
      <c r="N123" s="77"/>
      <c r="O123" s="77"/>
      <c r="P123" s="77"/>
    </row>
    <row r="124" spans="1:16" ht="30" customHeight="1">
      <c r="A124" s="1">
        <v>106</v>
      </c>
      <c r="B124" s="221" t="s">
        <v>4813</v>
      </c>
      <c r="C124" s="221">
        <v>10136183</v>
      </c>
      <c r="D124" s="222" t="s">
        <v>4710</v>
      </c>
      <c r="E124" s="223" t="s">
        <v>4817</v>
      </c>
      <c r="F124" s="221" t="s">
        <v>57</v>
      </c>
      <c r="G124" s="224">
        <v>1</v>
      </c>
      <c r="H124" s="239">
        <v>7915</v>
      </c>
      <c r="I124" s="238">
        <v>7915</v>
      </c>
      <c r="J124" s="238">
        <f t="shared" si="2"/>
        <v>1583</v>
      </c>
      <c r="K124" s="238">
        <f t="shared" si="3"/>
        <v>9498</v>
      </c>
      <c r="L124" s="291" t="s">
        <v>4840</v>
      </c>
      <c r="M124" s="77"/>
      <c r="N124" s="77"/>
      <c r="O124" s="77"/>
      <c r="P124" s="77"/>
    </row>
    <row r="125" spans="1:16" ht="30" customHeight="1">
      <c r="A125" s="1">
        <v>107</v>
      </c>
      <c r="B125" s="228" t="s">
        <v>4814</v>
      </c>
      <c r="C125" s="228">
        <v>10136186</v>
      </c>
      <c r="D125" s="228" t="s">
        <v>4710</v>
      </c>
      <c r="E125" s="229" t="s">
        <v>4818</v>
      </c>
      <c r="F125" s="228" t="s">
        <v>57</v>
      </c>
      <c r="G125" s="230">
        <v>7</v>
      </c>
      <c r="H125" s="239">
        <v>2140</v>
      </c>
      <c r="I125" s="238">
        <v>14980</v>
      </c>
      <c r="J125" s="238">
        <f t="shared" si="2"/>
        <v>2996</v>
      </c>
      <c r="K125" s="238">
        <f t="shared" si="3"/>
        <v>17976</v>
      </c>
      <c r="L125" s="291" t="s">
        <v>4840</v>
      </c>
    </row>
    <row r="126" spans="1:16" ht="30" customHeight="1">
      <c r="A126" s="1">
        <v>108</v>
      </c>
      <c r="B126" s="228" t="s">
        <v>4815</v>
      </c>
      <c r="C126" s="228">
        <v>10136228</v>
      </c>
      <c r="D126" s="228" t="s">
        <v>4710</v>
      </c>
      <c r="E126" s="229" t="s">
        <v>4819</v>
      </c>
      <c r="F126" s="228" t="s">
        <v>57</v>
      </c>
      <c r="G126" s="230">
        <v>2</v>
      </c>
      <c r="H126" s="239">
        <v>35521</v>
      </c>
      <c r="I126" s="238">
        <v>71042</v>
      </c>
      <c r="J126" s="238">
        <f t="shared" si="2"/>
        <v>14208.4</v>
      </c>
      <c r="K126" s="238">
        <f t="shared" si="3"/>
        <v>85250.4</v>
      </c>
      <c r="L126" s="291" t="s">
        <v>4840</v>
      </c>
      <c r="M126" s="77"/>
      <c r="N126" s="77"/>
      <c r="O126" s="77"/>
      <c r="P126" s="77"/>
    </row>
    <row r="127" spans="1:16" ht="30" customHeight="1">
      <c r="A127" s="1">
        <v>109</v>
      </c>
      <c r="B127" s="228" t="s">
        <v>4820</v>
      </c>
      <c r="C127" s="228">
        <v>20004839</v>
      </c>
      <c r="D127" s="228" t="s">
        <v>4710</v>
      </c>
      <c r="E127" s="229" t="s">
        <v>4830</v>
      </c>
      <c r="F127" s="228" t="s">
        <v>57</v>
      </c>
      <c r="G127" s="230">
        <v>2</v>
      </c>
      <c r="H127" s="239">
        <v>14583</v>
      </c>
      <c r="I127" s="238">
        <v>29166</v>
      </c>
      <c r="J127" s="238">
        <f t="shared" si="2"/>
        <v>5833.2</v>
      </c>
      <c r="K127" s="238">
        <f t="shared" si="3"/>
        <v>34999.199999999997</v>
      </c>
      <c r="L127" s="291" t="s">
        <v>4840</v>
      </c>
    </row>
    <row r="128" spans="1:16" ht="30" customHeight="1">
      <c r="A128" s="1">
        <v>110</v>
      </c>
      <c r="B128" s="228" t="s">
        <v>4821</v>
      </c>
      <c r="C128" s="228">
        <v>20004849</v>
      </c>
      <c r="D128" s="228" t="s">
        <v>4710</v>
      </c>
      <c r="E128" s="229" t="s">
        <v>4831</v>
      </c>
      <c r="F128" s="228" t="s">
        <v>57</v>
      </c>
      <c r="G128" s="230">
        <v>1</v>
      </c>
      <c r="H128" s="239">
        <v>24490</v>
      </c>
      <c r="I128" s="238">
        <v>24490</v>
      </c>
      <c r="J128" s="238">
        <f t="shared" si="2"/>
        <v>4898</v>
      </c>
      <c r="K128" s="238">
        <f t="shared" si="3"/>
        <v>29388</v>
      </c>
      <c r="L128" s="291" t="s">
        <v>4840</v>
      </c>
      <c r="M128" s="77"/>
      <c r="N128" s="77"/>
      <c r="O128" s="77"/>
      <c r="P128" s="77"/>
    </row>
    <row r="129" spans="1:16" ht="30" customHeight="1">
      <c r="A129" s="1">
        <v>111</v>
      </c>
      <c r="B129" s="228" t="s">
        <v>4822</v>
      </c>
      <c r="C129" s="228">
        <v>20004853</v>
      </c>
      <c r="D129" s="228" t="s">
        <v>4710</v>
      </c>
      <c r="E129" s="229" t="s">
        <v>4832</v>
      </c>
      <c r="F129" s="228" t="s">
        <v>57</v>
      </c>
      <c r="G129" s="230">
        <v>1</v>
      </c>
      <c r="H129" s="239">
        <v>24812</v>
      </c>
      <c r="I129" s="238">
        <v>24812</v>
      </c>
      <c r="J129" s="238">
        <f t="shared" si="2"/>
        <v>4962.3999999999996</v>
      </c>
      <c r="K129" s="238">
        <f t="shared" si="3"/>
        <v>29774.400000000001</v>
      </c>
      <c r="L129" s="291" t="s">
        <v>4840</v>
      </c>
    </row>
    <row r="130" spans="1:16" ht="30" customHeight="1">
      <c r="A130" s="1">
        <v>112</v>
      </c>
      <c r="B130" s="228" t="s">
        <v>4823</v>
      </c>
      <c r="C130" s="228">
        <v>20004854</v>
      </c>
      <c r="D130" s="228" t="s">
        <v>4710</v>
      </c>
      <c r="E130" s="229" t="s">
        <v>4833</v>
      </c>
      <c r="F130" s="228" t="s">
        <v>57</v>
      </c>
      <c r="G130" s="230">
        <v>1</v>
      </c>
      <c r="H130" s="239">
        <v>24490</v>
      </c>
      <c r="I130" s="238">
        <v>24490</v>
      </c>
      <c r="J130" s="238">
        <f t="shared" si="2"/>
        <v>4898</v>
      </c>
      <c r="K130" s="238">
        <f t="shared" si="3"/>
        <v>29388</v>
      </c>
      <c r="L130" s="291" t="s">
        <v>4840</v>
      </c>
      <c r="M130" s="77"/>
      <c r="N130" s="77"/>
      <c r="O130" s="77"/>
      <c r="P130" s="77"/>
    </row>
    <row r="131" spans="1:16" ht="30" customHeight="1">
      <c r="A131" s="1">
        <v>113</v>
      </c>
      <c r="B131" s="228" t="s">
        <v>4824</v>
      </c>
      <c r="C131" s="228">
        <v>20004855</v>
      </c>
      <c r="D131" s="228" t="s">
        <v>4710</v>
      </c>
      <c r="E131" s="229" t="s">
        <v>4834</v>
      </c>
      <c r="F131" s="228" t="s">
        <v>57</v>
      </c>
      <c r="G131" s="230">
        <v>1</v>
      </c>
      <c r="H131" s="239">
        <v>24490</v>
      </c>
      <c r="I131" s="238">
        <v>24490</v>
      </c>
      <c r="J131" s="238">
        <f t="shared" si="2"/>
        <v>4898</v>
      </c>
      <c r="K131" s="238">
        <f t="shared" si="3"/>
        <v>29388</v>
      </c>
      <c r="L131" s="291" t="s">
        <v>4840</v>
      </c>
    </row>
    <row r="132" spans="1:16" ht="30" customHeight="1">
      <c r="A132" s="1">
        <v>114</v>
      </c>
      <c r="B132" s="228" t="s">
        <v>4825</v>
      </c>
      <c r="C132" s="228">
        <v>20004856</v>
      </c>
      <c r="D132" s="228" t="s">
        <v>4710</v>
      </c>
      <c r="E132" s="229" t="s">
        <v>4835</v>
      </c>
      <c r="F132" s="228" t="s">
        <v>57</v>
      </c>
      <c r="G132" s="230">
        <v>1</v>
      </c>
      <c r="H132" s="239">
        <v>18100</v>
      </c>
      <c r="I132" s="238">
        <v>18100</v>
      </c>
      <c r="J132" s="238">
        <f t="shared" si="2"/>
        <v>3620</v>
      </c>
      <c r="K132" s="238">
        <f t="shared" si="3"/>
        <v>21720</v>
      </c>
      <c r="L132" s="291" t="s">
        <v>4840</v>
      </c>
    </row>
    <row r="133" spans="1:16" ht="30" customHeight="1">
      <c r="A133" s="1">
        <v>115</v>
      </c>
      <c r="B133" s="228" t="s">
        <v>4826</v>
      </c>
      <c r="C133" s="228">
        <v>20004857</v>
      </c>
      <c r="D133" s="228" t="s">
        <v>4710</v>
      </c>
      <c r="E133" s="229" t="s">
        <v>4836</v>
      </c>
      <c r="F133" s="228" t="s">
        <v>57</v>
      </c>
      <c r="G133" s="230">
        <v>1</v>
      </c>
      <c r="H133" s="239">
        <v>19796</v>
      </c>
      <c r="I133" s="238">
        <v>19796</v>
      </c>
      <c r="J133" s="238">
        <f t="shared" si="2"/>
        <v>3959.2</v>
      </c>
      <c r="K133" s="238">
        <f t="shared" si="3"/>
        <v>23755.200000000001</v>
      </c>
      <c r="L133" s="291" t="s">
        <v>4840</v>
      </c>
      <c r="M133" s="77"/>
      <c r="N133" s="77"/>
      <c r="O133" s="77"/>
      <c r="P133" s="77"/>
    </row>
    <row r="134" spans="1:16" ht="30" customHeight="1">
      <c r="A134" s="1">
        <v>116</v>
      </c>
      <c r="B134" s="228" t="s">
        <v>4827</v>
      </c>
      <c r="C134" s="228">
        <v>20004858</v>
      </c>
      <c r="D134" s="228" t="s">
        <v>4710</v>
      </c>
      <c r="E134" s="229" t="s">
        <v>4837</v>
      </c>
      <c r="F134" s="228" t="s">
        <v>57</v>
      </c>
      <c r="G134" s="230">
        <v>2</v>
      </c>
      <c r="H134" s="239">
        <v>14583</v>
      </c>
      <c r="I134" s="238">
        <v>29166</v>
      </c>
      <c r="J134" s="238">
        <f t="shared" si="2"/>
        <v>5833.2</v>
      </c>
      <c r="K134" s="238">
        <f t="shared" si="3"/>
        <v>34999.199999999997</v>
      </c>
      <c r="L134" s="291" t="s">
        <v>4840</v>
      </c>
      <c r="M134" s="77"/>
      <c r="N134" s="77"/>
      <c r="O134" s="77"/>
      <c r="P134" s="77"/>
    </row>
    <row r="135" spans="1:16" ht="30" customHeight="1">
      <c r="A135" s="1">
        <v>117</v>
      </c>
      <c r="B135" s="228" t="s">
        <v>4828</v>
      </c>
      <c r="C135" s="228">
        <v>20004859</v>
      </c>
      <c r="D135" s="228" t="s">
        <v>4710</v>
      </c>
      <c r="E135" s="229" t="s">
        <v>4838</v>
      </c>
      <c r="F135" s="228" t="s">
        <v>57</v>
      </c>
      <c r="G135" s="230">
        <v>1</v>
      </c>
      <c r="H135" s="239">
        <v>18100</v>
      </c>
      <c r="I135" s="238">
        <v>18100</v>
      </c>
      <c r="J135" s="238">
        <f t="shared" si="2"/>
        <v>3620</v>
      </c>
      <c r="K135" s="238">
        <f t="shared" si="3"/>
        <v>21720</v>
      </c>
      <c r="L135" s="291" t="s">
        <v>4840</v>
      </c>
    </row>
    <row r="136" spans="1:16" ht="30" customHeight="1">
      <c r="A136" s="1">
        <v>118</v>
      </c>
      <c r="B136" s="228" t="s">
        <v>4829</v>
      </c>
      <c r="C136" s="228">
        <v>20004860</v>
      </c>
      <c r="D136" s="228" t="s">
        <v>4710</v>
      </c>
      <c r="E136" s="229" t="s">
        <v>4839</v>
      </c>
      <c r="F136" s="228" t="s">
        <v>57</v>
      </c>
      <c r="G136" s="230">
        <v>1</v>
      </c>
      <c r="H136" s="239">
        <v>18228</v>
      </c>
      <c r="I136" s="238">
        <v>18228</v>
      </c>
      <c r="J136" s="238">
        <f t="shared" si="2"/>
        <v>3645.6</v>
      </c>
      <c r="K136" s="238">
        <f t="shared" si="3"/>
        <v>21873.599999999999</v>
      </c>
      <c r="L136" s="291" t="s">
        <v>4840</v>
      </c>
    </row>
    <row r="137" spans="1:16" ht="15.75">
      <c r="A137" s="96"/>
      <c r="B137" s="96"/>
      <c r="C137" s="96"/>
      <c r="D137" s="96"/>
      <c r="E137" s="97"/>
      <c r="F137" s="96"/>
      <c r="G137" s="96"/>
      <c r="H137" s="96"/>
      <c r="I137" s="98">
        <f>SUM(I19:I136)</f>
        <v>2743511</v>
      </c>
      <c r="J137" s="98">
        <f>SUM(J19:J136)</f>
        <v>548702.20000000007</v>
      </c>
      <c r="K137" s="98">
        <f>SUM(K19:K136)</f>
        <v>3292213.1999999988</v>
      </c>
      <c r="L137" s="96"/>
      <c r="M137" s="62"/>
      <c r="N137" s="62"/>
    </row>
    <row r="138" spans="1:16" ht="15.75">
      <c r="A138" s="62"/>
      <c r="B138" s="62"/>
      <c r="C138" s="62"/>
      <c r="D138" s="62"/>
      <c r="E138" s="206"/>
      <c r="F138" s="62"/>
      <c r="G138" s="62"/>
      <c r="H138" s="62"/>
      <c r="I138" s="120"/>
      <c r="J138" s="62"/>
      <c r="K138" s="62"/>
      <c r="L138" s="62"/>
      <c r="M138" s="62"/>
      <c r="N138" s="62"/>
    </row>
    <row r="139" spans="1:16" ht="15.75">
      <c r="A139" s="62"/>
      <c r="B139" s="62"/>
      <c r="C139" s="62"/>
      <c r="D139" s="62"/>
      <c r="E139" s="206"/>
      <c r="F139" s="62"/>
      <c r="G139" s="62"/>
      <c r="H139" s="62"/>
      <c r="I139" s="120"/>
      <c r="J139" s="62"/>
      <c r="K139" s="62"/>
      <c r="L139" s="62"/>
      <c r="M139" s="62"/>
      <c r="N139" s="62"/>
    </row>
    <row r="140" spans="1:16" ht="18.75">
      <c r="A140" s="67" t="s">
        <v>34</v>
      </c>
      <c r="B140" s="44"/>
      <c r="C140" s="44"/>
      <c r="D140" s="43"/>
      <c r="E140" s="35"/>
      <c r="F140" s="35"/>
      <c r="G140" s="35"/>
      <c r="H140" s="122"/>
      <c r="I140" s="35"/>
      <c r="J140" s="67" t="s">
        <v>35</v>
      </c>
      <c r="L140" s="23"/>
      <c r="M140" s="62"/>
      <c r="N140" s="62"/>
    </row>
    <row r="141" spans="1:16" ht="18.75">
      <c r="A141" s="67" t="s">
        <v>36</v>
      </c>
      <c r="B141" s="67"/>
      <c r="C141" s="67"/>
      <c r="D141" s="43"/>
      <c r="E141" s="35"/>
      <c r="F141" s="35"/>
      <c r="G141" s="35"/>
      <c r="H141" s="122"/>
      <c r="I141" s="35"/>
      <c r="J141" s="67" t="s">
        <v>181</v>
      </c>
      <c r="L141" s="67"/>
      <c r="M141" s="62"/>
      <c r="N141" s="62"/>
    </row>
    <row r="142" spans="1:16" ht="18.75">
      <c r="A142" s="67" t="s">
        <v>37</v>
      </c>
      <c r="B142" s="67"/>
      <c r="C142" s="67"/>
      <c r="D142" s="43"/>
      <c r="E142" s="35"/>
      <c r="F142" s="35"/>
      <c r="G142" s="35"/>
      <c r="H142" s="122"/>
      <c r="I142" s="35"/>
      <c r="J142" s="67" t="s">
        <v>38</v>
      </c>
      <c r="L142" s="67"/>
      <c r="M142" s="62"/>
      <c r="N142" s="62"/>
    </row>
    <row r="143" spans="1:16" ht="18.75">
      <c r="A143" s="67" t="s">
        <v>39</v>
      </c>
      <c r="B143" s="23"/>
      <c r="C143" s="23"/>
      <c r="D143" s="43"/>
      <c r="E143" s="35"/>
      <c r="F143" s="35"/>
      <c r="G143" s="35"/>
      <c r="H143" s="122"/>
      <c r="I143" s="35"/>
      <c r="J143" s="44"/>
      <c r="L143" s="38"/>
      <c r="M143" s="62"/>
      <c r="N143" s="62"/>
    </row>
    <row r="144" spans="1:16" ht="18.75">
      <c r="A144" s="23"/>
      <c r="B144" s="23"/>
      <c r="C144" s="23"/>
      <c r="D144" s="43"/>
      <c r="E144" s="35"/>
      <c r="F144" s="35"/>
      <c r="G144" s="35"/>
      <c r="H144" s="122"/>
      <c r="I144" s="35"/>
      <c r="J144" s="44"/>
      <c r="L144" s="23"/>
      <c r="M144" s="62"/>
      <c r="N144" s="62"/>
    </row>
    <row r="145" spans="1:14" ht="18.75">
      <c r="A145" s="67" t="s">
        <v>41</v>
      </c>
      <c r="B145" s="23"/>
      <c r="C145" s="23"/>
      <c r="D145" s="43"/>
      <c r="E145" s="35"/>
      <c r="F145" s="35"/>
      <c r="G145" s="35"/>
      <c r="H145" s="122"/>
      <c r="I145" s="35"/>
      <c r="J145" s="67" t="s">
        <v>182</v>
      </c>
      <c r="L145" s="67"/>
      <c r="M145" s="62"/>
      <c r="N145" s="62"/>
    </row>
    <row r="146" spans="1:14" ht="18.75">
      <c r="A146" s="364"/>
      <c r="B146" s="364"/>
      <c r="C146" s="364"/>
      <c r="D146" s="43"/>
      <c r="E146" s="35"/>
      <c r="F146" s="35"/>
      <c r="G146" s="35"/>
      <c r="H146" s="122"/>
      <c r="I146" s="35"/>
      <c r="J146" s="44"/>
      <c r="L146" s="44"/>
      <c r="M146" s="62"/>
      <c r="N146" s="62"/>
    </row>
    <row r="147" spans="1:14" ht="18.75">
      <c r="A147" s="67" t="s">
        <v>40</v>
      </c>
      <c r="B147" s="67"/>
      <c r="C147" s="67"/>
      <c r="D147" s="231"/>
      <c r="E147" s="33"/>
      <c r="F147" s="33"/>
      <c r="G147" s="33"/>
      <c r="H147" s="232"/>
      <c r="I147" s="33"/>
      <c r="J147" s="67" t="s">
        <v>40</v>
      </c>
      <c r="L147" s="67"/>
      <c r="M147" s="62"/>
      <c r="N147" s="62"/>
    </row>
    <row r="148" spans="1:14">
      <c r="A148" s="3"/>
      <c r="B148" s="3"/>
      <c r="C148" s="3"/>
      <c r="D148" s="5"/>
      <c r="E148" s="3"/>
      <c r="F148" s="3"/>
      <c r="G148" s="3"/>
      <c r="H148" s="11"/>
      <c r="I148" s="3"/>
      <c r="J148" s="3"/>
      <c r="K148" s="3"/>
      <c r="L148" s="3"/>
    </row>
  </sheetData>
  <autoFilter ref="A18:L136" xr:uid="{00000000-0009-0000-0000-000032000000}"/>
  <customSheetViews>
    <customSheetView guid="{19774D5F-68EA-4399-BCA1-E2CE392B5002}" showPageBreaks="1" printArea="1" showAutoFilter="1" view="pageBreakPreview">
      <selection activeCell="R26" sqref="R26"/>
      <colBreaks count="2" manualBreakCount="2">
        <brk id="15" max="20" man="1"/>
        <brk id="16" max="152" man="1"/>
      </colBreaks>
      <pageMargins left="0.70866141732283472" right="0.70866141732283472" top="0.74803149606299213" bottom="0.74803149606299213" header="0.31496062992125984" footer="0.31496062992125984"/>
      <pageSetup scale="62" orientation="landscape" r:id="rId1"/>
      <autoFilter ref="B1:P1" xr:uid="{00000000-0000-0000-0000-000000000000}"/>
    </customSheetView>
    <customSheetView guid="{31AE1515-CC7D-4C1F-9174-673DDAC973ED}" showPageBreaks="1" printArea="1" showAutoFilter="1" view="pageBreakPreview">
      <selection activeCell="R26" sqref="R26"/>
      <colBreaks count="2" manualBreakCount="2">
        <brk id="15" max="20" man="1"/>
        <brk id="16" max="152" man="1"/>
      </colBreaks>
      <pageMargins left="0.70866141732283472" right="0.70866141732283472" top="0.74803149606299213" bottom="0.74803149606299213" header="0.31496062992125984" footer="0.31496062992125984"/>
      <pageSetup scale="62" orientation="landscape" r:id="rId2"/>
      <autoFilter ref="B1:P1" xr:uid="{00000000-0000-0000-0000-000000000000}"/>
    </customSheetView>
  </customSheetViews>
  <mergeCells count="6">
    <mergeCell ref="A146:C146"/>
    <mergeCell ref="A4:L4"/>
    <mergeCell ref="A5:L5"/>
    <mergeCell ref="A14:L14"/>
    <mergeCell ref="A8:I8"/>
    <mergeCell ref="A10:I10"/>
  </mergeCells>
  <pageMargins left="0.70866141732283472" right="0.70866141732283472" top="0.74803149606299213" bottom="0.74803149606299213" header="0.31496062992125984" footer="0.31496062992125984"/>
  <pageSetup paperSize="9" scale="67" fitToHeight="0" orientation="landscape"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0070C0"/>
    <pageSetUpPr fitToPage="1"/>
  </sheetPr>
  <dimension ref="A1:P37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10" style="6" customWidth="1"/>
    <col min="3" max="3" width="13.85546875" style="6" customWidth="1"/>
    <col min="4" max="4" width="9.85546875" style="6" customWidth="1"/>
    <col min="5" max="5" width="44" style="59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60" customWidth="1"/>
    <col min="10" max="11" width="14.85546875" style="6" customWidth="1"/>
    <col min="12" max="12" width="20.57031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7431</v>
      </c>
      <c r="K1" s="58"/>
      <c r="L1" s="121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7398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62" t="s">
        <v>183</v>
      </c>
      <c r="B7" s="123"/>
      <c r="C7" s="123"/>
      <c r="D7" s="123"/>
      <c r="E7" s="123"/>
      <c r="F7" s="123"/>
      <c r="G7" s="123"/>
      <c r="H7" s="123"/>
      <c r="I7" s="58"/>
      <c r="J7" s="20"/>
      <c r="K7" s="20"/>
      <c r="L7" s="20"/>
    </row>
    <row r="8" spans="1:12" ht="15.75">
      <c r="A8" s="371" t="s">
        <v>178</v>
      </c>
      <c r="B8" s="371"/>
      <c r="C8" s="371"/>
      <c r="D8" s="371"/>
      <c r="E8" s="371"/>
      <c r="F8" s="371"/>
      <c r="G8" s="371"/>
      <c r="H8" s="371"/>
      <c r="I8" s="371"/>
      <c r="J8" s="20"/>
      <c r="K8" s="20"/>
      <c r="L8" s="20"/>
    </row>
    <row r="9" spans="1:12" ht="15.75">
      <c r="A9" s="62" t="s">
        <v>179</v>
      </c>
      <c r="B9" s="62"/>
      <c r="C9" s="62"/>
      <c r="D9" s="62"/>
      <c r="E9" s="62"/>
      <c r="F9" s="62"/>
      <c r="G9" s="62"/>
      <c r="H9" s="62"/>
      <c r="I9" s="58"/>
      <c r="J9" s="20"/>
      <c r="K9" s="20"/>
      <c r="L9" s="20"/>
    </row>
    <row r="10" spans="1:12" ht="15.75">
      <c r="A10" s="371" t="s">
        <v>180</v>
      </c>
      <c r="B10" s="371"/>
      <c r="C10" s="371"/>
      <c r="D10" s="371"/>
      <c r="E10" s="371"/>
      <c r="F10" s="371"/>
      <c r="G10" s="371"/>
      <c r="H10" s="371"/>
      <c r="I10" s="371"/>
      <c r="J10" s="20"/>
      <c r="K10" s="20"/>
      <c r="L10" s="20"/>
    </row>
    <row r="11" spans="1:12" ht="15.75">
      <c r="A11" s="206"/>
      <c r="B11" s="206"/>
      <c r="C11" s="206"/>
      <c r="D11" s="206"/>
      <c r="E11" s="206"/>
      <c r="F11" s="206"/>
      <c r="G11" s="206"/>
      <c r="H11" s="206"/>
      <c r="I11" s="206"/>
      <c r="J11" s="206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3.5" customHeight="1">
      <c r="A16" s="62"/>
      <c r="B16" s="62"/>
      <c r="C16" s="62"/>
      <c r="D16" s="62"/>
      <c r="E16" s="206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4841</v>
      </c>
      <c r="C19" s="221">
        <v>10002423</v>
      </c>
      <c r="D19" s="222" t="s">
        <v>4710</v>
      </c>
      <c r="E19" s="223" t="s">
        <v>4842</v>
      </c>
      <c r="F19" s="221" t="s">
        <v>57</v>
      </c>
      <c r="G19" s="266">
        <v>1</v>
      </c>
      <c r="H19" s="225">
        <v>2487</v>
      </c>
      <c r="I19" s="226">
        <v>2487</v>
      </c>
      <c r="J19" s="226">
        <f t="shared" ref="J19:J25" si="0">ROUND(I19*0.2,2)</f>
        <v>497.4</v>
      </c>
      <c r="K19" s="226">
        <f t="shared" ref="K19:K25" si="1">ROUND(I19*1.2,2)</f>
        <v>2984.4</v>
      </c>
      <c r="L19" s="291" t="s">
        <v>4840</v>
      </c>
      <c r="M19" s="77"/>
      <c r="N19" s="77"/>
      <c r="O19" s="77"/>
      <c r="P19" s="77"/>
    </row>
    <row r="20" spans="1:16" ht="30" customHeight="1">
      <c r="A20" s="1">
        <v>2</v>
      </c>
      <c r="B20" s="221" t="s">
        <v>4843</v>
      </c>
      <c r="C20" s="221">
        <v>10027246</v>
      </c>
      <c r="D20" s="222" t="s">
        <v>4710</v>
      </c>
      <c r="E20" s="223" t="s">
        <v>4846</v>
      </c>
      <c r="F20" s="221" t="s">
        <v>57</v>
      </c>
      <c r="G20" s="266">
        <v>1</v>
      </c>
      <c r="H20" s="225">
        <v>113152</v>
      </c>
      <c r="I20" s="226">
        <v>113152</v>
      </c>
      <c r="J20" s="226">
        <f t="shared" si="0"/>
        <v>22630.400000000001</v>
      </c>
      <c r="K20" s="226">
        <f t="shared" si="1"/>
        <v>135782.39999999999</v>
      </c>
      <c r="L20" s="291" t="s">
        <v>4840</v>
      </c>
      <c r="M20" s="77"/>
      <c r="N20" s="77"/>
      <c r="O20" s="77"/>
      <c r="P20" s="77"/>
    </row>
    <row r="21" spans="1:16" ht="30" customHeight="1">
      <c r="A21" s="1">
        <v>3</v>
      </c>
      <c r="B21" s="228" t="s">
        <v>4844</v>
      </c>
      <c r="C21" s="228">
        <v>10027995</v>
      </c>
      <c r="D21" s="228" t="s">
        <v>4710</v>
      </c>
      <c r="E21" s="229" t="s">
        <v>4847</v>
      </c>
      <c r="F21" s="228" t="s">
        <v>57</v>
      </c>
      <c r="G21" s="265">
        <v>1</v>
      </c>
      <c r="H21" s="225">
        <v>95842</v>
      </c>
      <c r="I21" s="226">
        <v>95842</v>
      </c>
      <c r="J21" s="226">
        <f t="shared" si="0"/>
        <v>19168.400000000001</v>
      </c>
      <c r="K21" s="226">
        <f t="shared" si="1"/>
        <v>115010.4</v>
      </c>
      <c r="L21" s="291" t="s">
        <v>4840</v>
      </c>
    </row>
    <row r="22" spans="1:16" ht="30" customHeight="1">
      <c r="A22" s="1">
        <v>4</v>
      </c>
      <c r="B22" s="228" t="s">
        <v>4845</v>
      </c>
      <c r="C22" s="228">
        <v>10028001</v>
      </c>
      <c r="D22" s="228" t="s">
        <v>4710</v>
      </c>
      <c r="E22" s="229" t="s">
        <v>4848</v>
      </c>
      <c r="F22" s="228" t="s">
        <v>57</v>
      </c>
      <c r="G22" s="265">
        <v>2</v>
      </c>
      <c r="H22" s="225">
        <v>118458</v>
      </c>
      <c r="I22" s="226">
        <v>236916</v>
      </c>
      <c r="J22" s="226">
        <f t="shared" si="0"/>
        <v>47383.199999999997</v>
      </c>
      <c r="K22" s="226">
        <f t="shared" si="1"/>
        <v>284299.2</v>
      </c>
      <c r="L22" s="291" t="s">
        <v>4840</v>
      </c>
      <c r="M22" s="77"/>
      <c r="N22" s="77"/>
      <c r="O22" s="77"/>
      <c r="P22" s="77"/>
    </row>
    <row r="23" spans="1:16" ht="30" customHeight="1">
      <c r="A23" s="1">
        <v>5</v>
      </c>
      <c r="B23" s="221" t="s">
        <v>4849</v>
      </c>
      <c r="C23" s="221">
        <v>20005490</v>
      </c>
      <c r="D23" s="222" t="s">
        <v>4710</v>
      </c>
      <c r="E23" s="223" t="s">
        <v>4852</v>
      </c>
      <c r="F23" s="221" t="s">
        <v>57</v>
      </c>
      <c r="G23" s="266">
        <v>1</v>
      </c>
      <c r="H23" s="225">
        <v>4797651</v>
      </c>
      <c r="I23" s="226">
        <v>4797651</v>
      </c>
      <c r="J23" s="226">
        <f t="shared" si="0"/>
        <v>959530.2</v>
      </c>
      <c r="K23" s="226">
        <f t="shared" si="1"/>
        <v>5757181.2000000002</v>
      </c>
      <c r="L23" s="291" t="s">
        <v>4840</v>
      </c>
      <c r="M23" s="77"/>
      <c r="N23" s="77"/>
      <c r="O23" s="77"/>
      <c r="P23" s="77"/>
    </row>
    <row r="24" spans="1:16" ht="30" customHeight="1">
      <c r="A24" s="1">
        <v>6</v>
      </c>
      <c r="B24" s="228" t="s">
        <v>4850</v>
      </c>
      <c r="C24" s="228">
        <v>20005494</v>
      </c>
      <c r="D24" s="228" t="s">
        <v>4710</v>
      </c>
      <c r="E24" s="229" t="s">
        <v>4853</v>
      </c>
      <c r="F24" s="228" t="s">
        <v>57</v>
      </c>
      <c r="G24" s="265">
        <v>1</v>
      </c>
      <c r="H24" s="225">
        <v>459422</v>
      </c>
      <c r="I24" s="226">
        <v>459422</v>
      </c>
      <c r="J24" s="226">
        <f t="shared" si="0"/>
        <v>91884.4</v>
      </c>
      <c r="K24" s="226">
        <f t="shared" si="1"/>
        <v>551306.4</v>
      </c>
      <c r="L24" s="291" t="s">
        <v>4840</v>
      </c>
    </row>
    <row r="25" spans="1:16" ht="30" customHeight="1">
      <c r="A25" s="1">
        <v>7</v>
      </c>
      <c r="B25" s="228" t="s">
        <v>4851</v>
      </c>
      <c r="C25" s="228">
        <v>20005698</v>
      </c>
      <c r="D25" s="228" t="s">
        <v>4710</v>
      </c>
      <c r="E25" s="229" t="s">
        <v>4854</v>
      </c>
      <c r="F25" s="228" t="s">
        <v>57</v>
      </c>
      <c r="G25" s="265">
        <v>1</v>
      </c>
      <c r="H25" s="225">
        <v>2541711</v>
      </c>
      <c r="I25" s="226">
        <v>2541711</v>
      </c>
      <c r="J25" s="226">
        <f t="shared" si="0"/>
        <v>508342.2</v>
      </c>
      <c r="K25" s="226">
        <f t="shared" si="1"/>
        <v>3050053.2</v>
      </c>
      <c r="L25" s="291" t="s">
        <v>4840</v>
      </c>
      <c r="M25" s="77"/>
      <c r="N25" s="77"/>
      <c r="O25" s="77"/>
      <c r="P25" s="77"/>
    </row>
    <row r="26" spans="1:16" ht="15.75">
      <c r="A26" s="96"/>
      <c r="B26" s="96"/>
      <c r="C26" s="96"/>
      <c r="D26" s="96"/>
      <c r="E26" s="97"/>
      <c r="F26" s="96"/>
      <c r="G26" s="96"/>
      <c r="H26" s="203"/>
      <c r="I26" s="98">
        <f>SUM(I19:I25)</f>
        <v>8247181</v>
      </c>
      <c r="J26" s="98">
        <f>SUM(J19:J25)</f>
        <v>1649436.1999999997</v>
      </c>
      <c r="K26" s="98">
        <f>SUM(K19:K25)</f>
        <v>9896617.2000000011</v>
      </c>
      <c r="L26" s="96"/>
    </row>
    <row r="29" spans="1:16" ht="18.75">
      <c r="A29" s="67" t="s">
        <v>34</v>
      </c>
      <c r="B29" s="220"/>
      <c r="C29" s="220"/>
      <c r="D29" s="127"/>
      <c r="E29" s="128"/>
      <c r="F29" s="128"/>
      <c r="G29" s="128"/>
      <c r="H29" s="129"/>
      <c r="I29" s="128"/>
      <c r="J29" s="67" t="s">
        <v>35</v>
      </c>
      <c r="K29" s="67"/>
      <c r="L29" s="23"/>
    </row>
    <row r="30" spans="1:16" ht="18.75">
      <c r="A30" s="67" t="s">
        <v>36</v>
      </c>
      <c r="B30" s="67"/>
      <c r="C30" s="67"/>
      <c r="D30" s="127"/>
      <c r="E30" s="128"/>
      <c r="F30" s="128"/>
      <c r="G30" s="128"/>
      <c r="H30" s="129"/>
      <c r="I30" s="128"/>
      <c r="J30" s="33" t="s">
        <v>184</v>
      </c>
      <c r="K30" s="67"/>
      <c r="L30" s="67"/>
    </row>
    <row r="31" spans="1:16" ht="18.75">
      <c r="A31" s="67" t="s">
        <v>37</v>
      </c>
      <c r="B31" s="67"/>
      <c r="C31" s="67"/>
      <c r="D31" s="127"/>
      <c r="E31" s="128"/>
      <c r="F31" s="128"/>
      <c r="G31" s="128"/>
      <c r="H31" s="129"/>
      <c r="I31" s="128"/>
      <c r="J31" s="363" t="s">
        <v>38</v>
      </c>
      <c r="K31" s="363"/>
      <c r="L31" s="363"/>
    </row>
    <row r="32" spans="1:16" ht="18.75">
      <c r="A32" s="67" t="s">
        <v>39</v>
      </c>
      <c r="B32" s="23"/>
      <c r="C32" s="23"/>
      <c r="D32" s="127"/>
      <c r="E32" s="128"/>
      <c r="F32" s="128"/>
      <c r="G32" s="128"/>
      <c r="H32" s="129"/>
      <c r="I32" s="128"/>
      <c r="J32" s="128"/>
      <c r="K32" s="118"/>
      <c r="L32" s="38"/>
    </row>
    <row r="33" spans="1:12" ht="18.75">
      <c r="A33" s="23"/>
      <c r="B33" s="23"/>
      <c r="C33" s="23"/>
      <c r="D33" s="127"/>
      <c r="E33" s="128"/>
      <c r="F33" s="128"/>
      <c r="G33" s="128"/>
      <c r="H33" s="129"/>
      <c r="I33" s="128"/>
      <c r="J33" s="128"/>
      <c r="K33" s="118"/>
      <c r="L33" s="23"/>
    </row>
    <row r="34" spans="1:12" ht="18.75">
      <c r="A34" s="67" t="s">
        <v>41</v>
      </c>
      <c r="B34" s="23"/>
      <c r="C34" s="23"/>
      <c r="D34" s="127"/>
      <c r="E34" s="128"/>
      <c r="F34" s="128"/>
      <c r="G34" s="128"/>
      <c r="H34" s="129"/>
      <c r="I34" s="128"/>
      <c r="J34" s="363" t="s">
        <v>182</v>
      </c>
      <c r="K34" s="363"/>
      <c r="L34" s="363"/>
    </row>
    <row r="35" spans="1:12" ht="18.75">
      <c r="A35" s="364"/>
      <c r="B35" s="364"/>
      <c r="C35" s="364"/>
      <c r="D35" s="127"/>
      <c r="E35" s="128"/>
      <c r="F35" s="128"/>
      <c r="G35" s="128"/>
      <c r="H35" s="129"/>
      <c r="I35" s="128"/>
      <c r="J35" s="128"/>
      <c r="K35" s="118"/>
      <c r="L35" s="118"/>
    </row>
    <row r="36" spans="1:12" ht="18.75">
      <c r="A36" s="67" t="s">
        <v>40</v>
      </c>
      <c r="B36" s="67"/>
      <c r="C36" s="118"/>
      <c r="D36" s="127"/>
      <c r="E36" s="128"/>
      <c r="F36" s="128"/>
      <c r="G36" s="128"/>
      <c r="H36" s="129"/>
      <c r="I36" s="128"/>
      <c r="J36" s="128"/>
      <c r="K36" s="67" t="s">
        <v>40</v>
      </c>
      <c r="L36" s="67"/>
    </row>
    <row r="37" spans="1:12">
      <c r="A37" s="3"/>
      <c r="B37" s="3"/>
      <c r="C37" s="3"/>
      <c r="D37" s="5"/>
      <c r="E37" s="3"/>
      <c r="F37" s="3"/>
      <c r="G37" s="3"/>
      <c r="H37" s="11"/>
      <c r="I37" s="3"/>
      <c r="J37" s="3"/>
      <c r="K37" s="3"/>
      <c r="L37" s="3"/>
    </row>
  </sheetData>
  <autoFilter ref="A18:L25" xr:uid="{00000000-0009-0000-0000-000033000000}"/>
  <mergeCells count="8">
    <mergeCell ref="J34:L34"/>
    <mergeCell ref="A35:C35"/>
    <mergeCell ref="A4:L4"/>
    <mergeCell ref="A5:L5"/>
    <mergeCell ref="A8:I8"/>
    <mergeCell ref="A10:I10"/>
    <mergeCell ref="A14:L14"/>
    <mergeCell ref="J31:L31"/>
  </mergeCells>
  <pageMargins left="0.70866141732283472" right="0.70866141732283472" top="0.55118110236220474" bottom="0.55118110236220474" header="0.31496062992125984" footer="0.31496062992125984"/>
  <pageSetup paperSize="9" scale="72" fitToHeight="0" orientation="landscape" r:id="rId1"/>
  <colBreaks count="1" manualBreakCount="1">
    <brk id="12" max="20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0070C0"/>
    <pageSetUpPr fitToPage="1"/>
  </sheetPr>
  <dimension ref="A1:P52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10" style="6" customWidth="1"/>
    <col min="3" max="3" width="13.85546875" style="6" customWidth="1"/>
    <col min="4" max="4" width="9.85546875" style="6" customWidth="1"/>
    <col min="5" max="5" width="44" style="59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60" customWidth="1"/>
    <col min="10" max="11" width="14.85546875" style="6" customWidth="1"/>
    <col min="12" max="12" width="20.57031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7432</v>
      </c>
      <c r="K1" s="58"/>
      <c r="L1" s="121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7399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62" t="s">
        <v>183</v>
      </c>
      <c r="B7" s="123"/>
      <c r="C7" s="123"/>
      <c r="D7" s="123"/>
      <c r="E7" s="123"/>
      <c r="F7" s="123"/>
      <c r="G7" s="123"/>
      <c r="H7" s="123"/>
      <c r="I7" s="58"/>
      <c r="J7" s="20"/>
      <c r="K7" s="20"/>
      <c r="L7" s="20"/>
    </row>
    <row r="8" spans="1:12" ht="15.75">
      <c r="A8" s="371" t="s">
        <v>178</v>
      </c>
      <c r="B8" s="371"/>
      <c r="C8" s="371"/>
      <c r="D8" s="371"/>
      <c r="E8" s="371"/>
      <c r="F8" s="371"/>
      <c r="G8" s="371"/>
      <c r="H8" s="371"/>
      <c r="I8" s="371"/>
      <c r="J8" s="20"/>
      <c r="K8" s="20"/>
      <c r="L8" s="20"/>
    </row>
    <row r="9" spans="1:12" ht="15.75">
      <c r="A9" s="62" t="s">
        <v>179</v>
      </c>
      <c r="B9" s="62"/>
      <c r="C9" s="62"/>
      <c r="D9" s="62"/>
      <c r="E9" s="62"/>
      <c r="F9" s="62"/>
      <c r="G9" s="62"/>
      <c r="H9" s="62"/>
      <c r="I9" s="58"/>
      <c r="J9" s="20"/>
      <c r="K9" s="20"/>
      <c r="L9" s="20"/>
    </row>
    <row r="10" spans="1:12" ht="15.75">
      <c r="A10" s="371" t="s">
        <v>180</v>
      </c>
      <c r="B10" s="371"/>
      <c r="C10" s="371"/>
      <c r="D10" s="371"/>
      <c r="E10" s="371"/>
      <c r="F10" s="371"/>
      <c r="G10" s="371"/>
      <c r="H10" s="371"/>
      <c r="I10" s="371"/>
      <c r="J10" s="20"/>
      <c r="K10" s="20"/>
      <c r="L10" s="20"/>
    </row>
    <row r="11" spans="1:12" ht="15.75">
      <c r="A11" s="206"/>
      <c r="B11" s="206"/>
      <c r="C11" s="206"/>
      <c r="D11" s="206"/>
      <c r="E11" s="206"/>
      <c r="F11" s="206"/>
      <c r="G11" s="206"/>
      <c r="H11" s="206"/>
      <c r="I11" s="206"/>
      <c r="J11" s="206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3.5" customHeight="1">
      <c r="A16" s="62"/>
      <c r="B16" s="62"/>
      <c r="C16" s="62"/>
      <c r="D16" s="62"/>
      <c r="E16" s="206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4856</v>
      </c>
      <c r="C19" s="221">
        <v>10015871</v>
      </c>
      <c r="D19" s="222" t="s">
        <v>4710</v>
      </c>
      <c r="E19" s="223" t="s">
        <v>4857</v>
      </c>
      <c r="F19" s="221" t="s">
        <v>57</v>
      </c>
      <c r="G19" s="266">
        <v>2</v>
      </c>
      <c r="H19" s="225">
        <v>7305</v>
      </c>
      <c r="I19" s="226">
        <v>14610</v>
      </c>
      <c r="J19" s="226">
        <f t="shared" ref="J19:J29" si="0">ROUND(I19*0.2,2)</f>
        <v>2922</v>
      </c>
      <c r="K19" s="226">
        <f t="shared" ref="K19:K29" si="1">ROUND(I19*1.2,2)</f>
        <v>17532</v>
      </c>
      <c r="L19" s="291" t="s">
        <v>4840</v>
      </c>
      <c r="M19" s="77"/>
      <c r="N19" s="77"/>
      <c r="O19" s="77"/>
      <c r="P19" s="77"/>
    </row>
    <row r="20" spans="1:16" ht="30" customHeight="1">
      <c r="A20" s="1">
        <v>2</v>
      </c>
      <c r="B20" s="221" t="s">
        <v>4858</v>
      </c>
      <c r="C20" s="221">
        <v>10013919</v>
      </c>
      <c r="D20" s="222" t="s">
        <v>4710</v>
      </c>
      <c r="E20" s="223" t="s">
        <v>4861</v>
      </c>
      <c r="F20" s="221" t="s">
        <v>57</v>
      </c>
      <c r="G20" s="266">
        <v>10</v>
      </c>
      <c r="H20" s="225">
        <v>7351</v>
      </c>
      <c r="I20" s="226">
        <v>73510</v>
      </c>
      <c r="J20" s="226">
        <f t="shared" si="0"/>
        <v>14702</v>
      </c>
      <c r="K20" s="226">
        <f t="shared" si="1"/>
        <v>88212</v>
      </c>
      <c r="L20" s="291" t="s">
        <v>4840</v>
      </c>
      <c r="M20" s="77"/>
      <c r="N20" s="77"/>
      <c r="O20" s="77"/>
      <c r="P20" s="77"/>
    </row>
    <row r="21" spans="1:16" ht="30" customHeight="1">
      <c r="A21" s="1">
        <v>3</v>
      </c>
      <c r="B21" s="228" t="s">
        <v>4859</v>
      </c>
      <c r="C21" s="228">
        <v>10015882</v>
      </c>
      <c r="D21" s="228" t="s">
        <v>4710</v>
      </c>
      <c r="E21" s="229" t="s">
        <v>4862</v>
      </c>
      <c r="F21" s="228" t="s">
        <v>57</v>
      </c>
      <c r="G21" s="265">
        <v>3</v>
      </c>
      <c r="H21" s="225">
        <v>18405</v>
      </c>
      <c r="I21" s="226">
        <v>55215</v>
      </c>
      <c r="J21" s="226">
        <f t="shared" si="0"/>
        <v>11043</v>
      </c>
      <c r="K21" s="226">
        <f t="shared" si="1"/>
        <v>66258</v>
      </c>
      <c r="L21" s="291" t="s">
        <v>4840</v>
      </c>
    </row>
    <row r="22" spans="1:16" ht="30" customHeight="1">
      <c r="A22" s="1">
        <v>4</v>
      </c>
      <c r="B22" s="228" t="s">
        <v>4860</v>
      </c>
      <c r="C22" s="228">
        <v>10015990</v>
      </c>
      <c r="D22" s="228" t="s">
        <v>4710</v>
      </c>
      <c r="E22" s="229" t="s">
        <v>4863</v>
      </c>
      <c r="F22" s="228" t="s">
        <v>57</v>
      </c>
      <c r="G22" s="265">
        <v>2</v>
      </c>
      <c r="H22" s="225">
        <v>18076</v>
      </c>
      <c r="I22" s="226">
        <v>36152</v>
      </c>
      <c r="J22" s="226">
        <f t="shared" si="0"/>
        <v>7230.4</v>
      </c>
      <c r="K22" s="226">
        <f t="shared" si="1"/>
        <v>43382.400000000001</v>
      </c>
      <c r="L22" s="291" t="s">
        <v>4840</v>
      </c>
      <c r="M22" s="77"/>
      <c r="N22" s="77"/>
      <c r="O22" s="77"/>
      <c r="P22" s="77"/>
    </row>
    <row r="23" spans="1:16" ht="30" customHeight="1">
      <c r="A23" s="1">
        <v>5</v>
      </c>
      <c r="B23" s="221" t="s">
        <v>4864</v>
      </c>
      <c r="C23" s="221">
        <v>20003007</v>
      </c>
      <c r="D23" s="222" t="s">
        <v>4710</v>
      </c>
      <c r="E23" s="223" t="s">
        <v>4882</v>
      </c>
      <c r="F23" s="221" t="s">
        <v>57</v>
      </c>
      <c r="G23" s="266">
        <v>8</v>
      </c>
      <c r="H23" s="225">
        <v>14445</v>
      </c>
      <c r="I23" s="226">
        <v>115560</v>
      </c>
      <c r="J23" s="226">
        <f t="shared" si="0"/>
        <v>23112</v>
      </c>
      <c r="K23" s="226">
        <f t="shared" si="1"/>
        <v>138672</v>
      </c>
      <c r="L23" s="291" t="s">
        <v>4840</v>
      </c>
      <c r="M23" s="77"/>
      <c r="N23" s="77"/>
      <c r="O23" s="77"/>
      <c r="P23" s="77"/>
    </row>
    <row r="24" spans="1:16" ht="30" customHeight="1">
      <c r="A24" s="1">
        <v>6</v>
      </c>
      <c r="B24" s="221" t="s">
        <v>4865</v>
      </c>
      <c r="C24" s="221">
        <v>20003016</v>
      </c>
      <c r="D24" s="222" t="s">
        <v>4710</v>
      </c>
      <c r="E24" s="223" t="s">
        <v>4883</v>
      </c>
      <c r="F24" s="221" t="s">
        <v>57</v>
      </c>
      <c r="G24" s="266">
        <v>20</v>
      </c>
      <c r="H24" s="225">
        <v>16478</v>
      </c>
      <c r="I24" s="226">
        <v>329560</v>
      </c>
      <c r="J24" s="226">
        <f t="shared" si="0"/>
        <v>65912</v>
      </c>
      <c r="K24" s="226">
        <f t="shared" si="1"/>
        <v>395472</v>
      </c>
      <c r="L24" s="291" t="s">
        <v>4840</v>
      </c>
      <c r="M24" s="77"/>
      <c r="N24" s="77"/>
      <c r="O24" s="77"/>
      <c r="P24" s="77"/>
    </row>
    <row r="25" spans="1:16" ht="30" customHeight="1">
      <c r="A25" s="1">
        <v>7</v>
      </c>
      <c r="B25" s="228" t="s">
        <v>4866</v>
      </c>
      <c r="C25" s="228">
        <v>20003118</v>
      </c>
      <c r="D25" s="228" t="s">
        <v>4710</v>
      </c>
      <c r="E25" s="229" t="s">
        <v>4884</v>
      </c>
      <c r="F25" s="228" t="s">
        <v>57</v>
      </c>
      <c r="G25" s="265">
        <v>2</v>
      </c>
      <c r="H25" s="225">
        <v>21807</v>
      </c>
      <c r="I25" s="226">
        <v>43614</v>
      </c>
      <c r="J25" s="226">
        <f t="shared" si="0"/>
        <v>8722.7999999999993</v>
      </c>
      <c r="K25" s="226">
        <f t="shared" si="1"/>
        <v>52336.800000000003</v>
      </c>
      <c r="L25" s="291" t="s">
        <v>4840</v>
      </c>
    </row>
    <row r="26" spans="1:16" ht="30" customHeight="1">
      <c r="A26" s="1">
        <v>8</v>
      </c>
      <c r="B26" s="228" t="s">
        <v>4867</v>
      </c>
      <c r="C26" s="228">
        <v>20003132</v>
      </c>
      <c r="D26" s="228" t="s">
        <v>4710</v>
      </c>
      <c r="E26" s="229" t="s">
        <v>4885</v>
      </c>
      <c r="F26" s="228" t="s">
        <v>57</v>
      </c>
      <c r="G26" s="265">
        <v>1</v>
      </c>
      <c r="H26" s="225">
        <v>50332</v>
      </c>
      <c r="I26" s="226">
        <v>50332</v>
      </c>
      <c r="J26" s="226">
        <f t="shared" si="0"/>
        <v>10066.4</v>
      </c>
      <c r="K26" s="226">
        <f t="shared" si="1"/>
        <v>60398.400000000001</v>
      </c>
      <c r="L26" s="291" t="s">
        <v>4840</v>
      </c>
      <c r="M26" s="77"/>
      <c r="N26" s="77"/>
      <c r="O26" s="77"/>
      <c r="P26" s="77"/>
    </row>
    <row r="27" spans="1:16" ht="30" customHeight="1">
      <c r="A27" s="1">
        <v>9</v>
      </c>
      <c r="B27" s="221" t="s">
        <v>4868</v>
      </c>
      <c r="C27" s="221">
        <v>20003173</v>
      </c>
      <c r="D27" s="222" t="s">
        <v>4710</v>
      </c>
      <c r="E27" s="223" t="s">
        <v>4886</v>
      </c>
      <c r="F27" s="221" t="s">
        <v>57</v>
      </c>
      <c r="G27" s="266">
        <v>2</v>
      </c>
      <c r="H27" s="225">
        <v>12133</v>
      </c>
      <c r="I27" s="226">
        <v>24266</v>
      </c>
      <c r="J27" s="226">
        <f t="shared" si="0"/>
        <v>4853.2</v>
      </c>
      <c r="K27" s="226">
        <f t="shared" si="1"/>
        <v>29119.200000000001</v>
      </c>
      <c r="L27" s="291" t="s">
        <v>4840</v>
      </c>
      <c r="M27" s="77"/>
      <c r="N27" s="77"/>
      <c r="O27" s="77"/>
      <c r="P27" s="77"/>
    </row>
    <row r="28" spans="1:16" ht="30" customHeight="1">
      <c r="A28" s="1">
        <v>10</v>
      </c>
      <c r="B28" s="228" t="s">
        <v>4869</v>
      </c>
      <c r="C28" s="228">
        <v>20003195</v>
      </c>
      <c r="D28" s="228" t="s">
        <v>4710</v>
      </c>
      <c r="E28" s="229" t="s">
        <v>4887</v>
      </c>
      <c r="F28" s="228" t="s">
        <v>57</v>
      </c>
      <c r="G28" s="265">
        <v>2</v>
      </c>
      <c r="H28" s="225">
        <v>38791</v>
      </c>
      <c r="I28" s="226">
        <v>77582</v>
      </c>
      <c r="J28" s="226">
        <f t="shared" si="0"/>
        <v>15516.4</v>
      </c>
      <c r="K28" s="226">
        <f t="shared" si="1"/>
        <v>93098.4</v>
      </c>
      <c r="L28" s="291" t="s">
        <v>4840</v>
      </c>
    </row>
    <row r="29" spans="1:16" ht="30" customHeight="1">
      <c r="A29" s="1">
        <v>11</v>
      </c>
      <c r="B29" s="228" t="s">
        <v>4870</v>
      </c>
      <c r="C29" s="228">
        <v>20003202</v>
      </c>
      <c r="D29" s="228" t="s">
        <v>4710</v>
      </c>
      <c r="E29" s="229" t="s">
        <v>4888</v>
      </c>
      <c r="F29" s="228" t="s">
        <v>57</v>
      </c>
      <c r="G29" s="265">
        <v>1</v>
      </c>
      <c r="H29" s="225">
        <v>36753</v>
      </c>
      <c r="I29" s="226">
        <v>36753</v>
      </c>
      <c r="J29" s="226">
        <f t="shared" si="0"/>
        <v>7350.6</v>
      </c>
      <c r="K29" s="226">
        <f t="shared" si="1"/>
        <v>44103.6</v>
      </c>
      <c r="L29" s="291" t="s">
        <v>4840</v>
      </c>
      <c r="M29" s="77"/>
      <c r="N29" s="77"/>
      <c r="O29" s="77"/>
      <c r="P29" s="77"/>
    </row>
    <row r="30" spans="1:16" ht="30" customHeight="1">
      <c r="A30" s="1">
        <v>12</v>
      </c>
      <c r="B30" s="221" t="s">
        <v>4871</v>
      </c>
      <c r="C30" s="221">
        <v>20003205</v>
      </c>
      <c r="D30" s="222" t="s">
        <v>4710</v>
      </c>
      <c r="E30" s="223" t="s">
        <v>4889</v>
      </c>
      <c r="F30" s="221" t="s">
        <v>57</v>
      </c>
      <c r="G30" s="266">
        <v>1</v>
      </c>
      <c r="H30" s="225">
        <v>20681</v>
      </c>
      <c r="I30" s="226">
        <v>20681</v>
      </c>
      <c r="J30" s="226">
        <f t="shared" ref="J30:J40" si="2">ROUND(I30*0.2,2)</f>
        <v>4136.2</v>
      </c>
      <c r="K30" s="226">
        <f t="shared" ref="K30:K40" si="3">ROUND(I30*1.2,2)</f>
        <v>24817.200000000001</v>
      </c>
      <c r="L30" s="291" t="s">
        <v>4840</v>
      </c>
      <c r="M30" s="77"/>
      <c r="N30" s="77"/>
      <c r="O30" s="77"/>
      <c r="P30" s="77"/>
    </row>
    <row r="31" spans="1:16" ht="30" customHeight="1">
      <c r="A31" s="1">
        <v>13</v>
      </c>
      <c r="B31" s="221" t="s">
        <v>4872</v>
      </c>
      <c r="C31" s="221">
        <v>20003211</v>
      </c>
      <c r="D31" s="222" t="s">
        <v>4710</v>
      </c>
      <c r="E31" s="223" t="s">
        <v>4890</v>
      </c>
      <c r="F31" s="221" t="s">
        <v>57</v>
      </c>
      <c r="G31" s="266">
        <v>3</v>
      </c>
      <c r="H31" s="225">
        <v>9936</v>
      </c>
      <c r="I31" s="226">
        <v>29808</v>
      </c>
      <c r="J31" s="226">
        <f t="shared" si="2"/>
        <v>5961.6</v>
      </c>
      <c r="K31" s="226">
        <f t="shared" si="3"/>
        <v>35769.599999999999</v>
      </c>
      <c r="L31" s="291" t="s">
        <v>4840</v>
      </c>
      <c r="M31" s="77"/>
      <c r="N31" s="77"/>
      <c r="O31" s="77"/>
      <c r="P31" s="77"/>
    </row>
    <row r="32" spans="1:16" ht="30" customHeight="1">
      <c r="A32" s="1">
        <v>14</v>
      </c>
      <c r="B32" s="228" t="s">
        <v>4873</v>
      </c>
      <c r="C32" s="228">
        <v>20003338</v>
      </c>
      <c r="D32" s="228" t="s">
        <v>4710</v>
      </c>
      <c r="E32" s="229" t="s">
        <v>4891</v>
      </c>
      <c r="F32" s="228" t="s">
        <v>57</v>
      </c>
      <c r="G32" s="265">
        <v>2</v>
      </c>
      <c r="H32" s="225">
        <v>5995</v>
      </c>
      <c r="I32" s="226">
        <v>11990</v>
      </c>
      <c r="J32" s="226">
        <f t="shared" si="2"/>
        <v>2398</v>
      </c>
      <c r="K32" s="226">
        <f t="shared" si="3"/>
        <v>14388</v>
      </c>
      <c r="L32" s="291" t="s">
        <v>4840</v>
      </c>
    </row>
    <row r="33" spans="1:16" ht="30" customHeight="1">
      <c r="A33" s="1">
        <v>15</v>
      </c>
      <c r="B33" s="228" t="s">
        <v>4874</v>
      </c>
      <c r="C33" s="228">
        <v>20003357</v>
      </c>
      <c r="D33" s="228" t="s">
        <v>4710</v>
      </c>
      <c r="E33" s="229" t="s">
        <v>4892</v>
      </c>
      <c r="F33" s="228" t="s">
        <v>57</v>
      </c>
      <c r="G33" s="265">
        <v>3</v>
      </c>
      <c r="H33" s="225">
        <v>13387</v>
      </c>
      <c r="I33" s="226">
        <v>40161</v>
      </c>
      <c r="J33" s="226">
        <f>ROUND(I33*0.2,2)</f>
        <v>8032.2</v>
      </c>
      <c r="K33" s="226">
        <f>ROUND(I33*1.2,2)</f>
        <v>48193.2</v>
      </c>
      <c r="L33" s="291" t="s">
        <v>4840</v>
      </c>
      <c r="M33" s="77"/>
      <c r="N33" s="77"/>
      <c r="O33" s="77"/>
      <c r="P33" s="77"/>
    </row>
    <row r="34" spans="1:16" ht="30" customHeight="1">
      <c r="A34" s="1">
        <v>16</v>
      </c>
      <c r="B34" s="221" t="s">
        <v>4875</v>
      </c>
      <c r="C34" s="221">
        <v>20003475</v>
      </c>
      <c r="D34" s="222" t="s">
        <v>4710</v>
      </c>
      <c r="E34" s="223" t="s">
        <v>3516</v>
      </c>
      <c r="F34" s="221" t="s">
        <v>57</v>
      </c>
      <c r="G34" s="266">
        <v>1</v>
      </c>
      <c r="H34" s="225">
        <v>155233</v>
      </c>
      <c r="I34" s="226">
        <v>155233</v>
      </c>
      <c r="J34" s="226">
        <f>ROUND(I34*0.2,2)</f>
        <v>31046.6</v>
      </c>
      <c r="K34" s="226">
        <f>ROUND(I34*1.2,2)</f>
        <v>186279.6</v>
      </c>
      <c r="L34" s="291" t="s">
        <v>4840</v>
      </c>
      <c r="M34" s="77"/>
      <c r="N34" s="77"/>
      <c r="O34" s="77"/>
      <c r="P34" s="77"/>
    </row>
    <row r="35" spans="1:16" ht="30" customHeight="1">
      <c r="A35" s="1">
        <v>17</v>
      </c>
      <c r="B35" s="228" t="s">
        <v>4876</v>
      </c>
      <c r="C35" s="228">
        <v>20003548</v>
      </c>
      <c r="D35" s="228" t="s">
        <v>4710</v>
      </c>
      <c r="E35" s="229" t="s">
        <v>4893</v>
      </c>
      <c r="F35" s="228" t="s">
        <v>57</v>
      </c>
      <c r="G35" s="265">
        <v>3</v>
      </c>
      <c r="H35" s="225">
        <v>3518</v>
      </c>
      <c r="I35" s="226">
        <v>10554</v>
      </c>
      <c r="J35" s="226">
        <f>ROUND(I35*0.2,2)</f>
        <v>2110.8000000000002</v>
      </c>
      <c r="K35" s="226">
        <f>ROUND(I35*1.2,2)</f>
        <v>12664.8</v>
      </c>
      <c r="L35" s="291" t="s">
        <v>4840</v>
      </c>
    </row>
    <row r="36" spans="1:16" ht="30" customHeight="1">
      <c r="A36" s="1">
        <v>18</v>
      </c>
      <c r="B36" s="228" t="s">
        <v>4877</v>
      </c>
      <c r="C36" s="228">
        <v>20003613</v>
      </c>
      <c r="D36" s="228" t="s">
        <v>4710</v>
      </c>
      <c r="E36" s="229" t="s">
        <v>4894</v>
      </c>
      <c r="F36" s="228" t="s">
        <v>57</v>
      </c>
      <c r="G36" s="265">
        <v>1</v>
      </c>
      <c r="H36" s="225">
        <v>29985</v>
      </c>
      <c r="I36" s="226">
        <v>29985</v>
      </c>
      <c r="J36" s="226">
        <f>ROUND(I36*0.2,2)</f>
        <v>5997</v>
      </c>
      <c r="K36" s="226">
        <f>ROUND(I36*1.2,2)</f>
        <v>35982</v>
      </c>
      <c r="L36" s="291" t="s">
        <v>4840</v>
      </c>
      <c r="M36" s="77"/>
      <c r="N36" s="77"/>
      <c r="O36" s="77"/>
      <c r="P36" s="77"/>
    </row>
    <row r="37" spans="1:16" ht="30" customHeight="1">
      <c r="A37" s="1">
        <v>19</v>
      </c>
      <c r="B37" s="228" t="s">
        <v>4878</v>
      </c>
      <c r="C37" s="228">
        <v>20003616</v>
      </c>
      <c r="D37" s="228" t="s">
        <v>4710</v>
      </c>
      <c r="E37" s="229" t="s">
        <v>3527</v>
      </c>
      <c r="F37" s="228" t="s">
        <v>57</v>
      </c>
      <c r="G37" s="265">
        <v>5</v>
      </c>
      <c r="H37" s="225">
        <v>40115</v>
      </c>
      <c r="I37" s="226">
        <v>200575</v>
      </c>
      <c r="J37" s="226">
        <f t="shared" si="2"/>
        <v>40115</v>
      </c>
      <c r="K37" s="226">
        <f t="shared" si="3"/>
        <v>240690</v>
      </c>
      <c r="L37" s="291" t="s">
        <v>4840</v>
      </c>
      <c r="M37" s="77"/>
      <c r="N37" s="77"/>
      <c r="O37" s="77"/>
      <c r="P37" s="77"/>
    </row>
    <row r="38" spans="1:16" ht="30" customHeight="1">
      <c r="A38" s="1">
        <v>20</v>
      </c>
      <c r="B38" s="221" t="s">
        <v>4879</v>
      </c>
      <c r="C38" s="221">
        <v>20003654</v>
      </c>
      <c r="D38" s="222" t="s">
        <v>4710</v>
      </c>
      <c r="E38" s="223" t="s">
        <v>4895</v>
      </c>
      <c r="F38" s="221" t="s">
        <v>57</v>
      </c>
      <c r="G38" s="266">
        <v>1</v>
      </c>
      <c r="H38" s="225">
        <v>5914</v>
      </c>
      <c r="I38" s="226">
        <v>5914</v>
      </c>
      <c r="J38" s="226">
        <f t="shared" si="2"/>
        <v>1182.8</v>
      </c>
      <c r="K38" s="226">
        <f t="shared" si="3"/>
        <v>7096.8</v>
      </c>
      <c r="L38" s="291" t="s">
        <v>4840</v>
      </c>
      <c r="M38" s="77"/>
      <c r="N38" s="77"/>
      <c r="O38" s="77"/>
      <c r="P38" s="77"/>
    </row>
    <row r="39" spans="1:16" ht="30" customHeight="1">
      <c r="A39" s="1">
        <v>21</v>
      </c>
      <c r="B39" s="228" t="s">
        <v>4880</v>
      </c>
      <c r="C39" s="228">
        <v>20003657</v>
      </c>
      <c r="D39" s="228" t="s">
        <v>4710</v>
      </c>
      <c r="E39" s="229" t="s">
        <v>4896</v>
      </c>
      <c r="F39" s="228" t="s">
        <v>57</v>
      </c>
      <c r="G39" s="265">
        <v>1</v>
      </c>
      <c r="H39" s="225">
        <v>19923</v>
      </c>
      <c r="I39" s="226">
        <v>19923</v>
      </c>
      <c r="J39" s="226">
        <f t="shared" si="2"/>
        <v>3984.6</v>
      </c>
      <c r="K39" s="226">
        <f t="shared" si="3"/>
        <v>23907.599999999999</v>
      </c>
      <c r="L39" s="291" t="s">
        <v>4840</v>
      </c>
    </row>
    <row r="40" spans="1:16" ht="30" customHeight="1">
      <c r="A40" s="1">
        <v>22</v>
      </c>
      <c r="B40" s="228" t="s">
        <v>4881</v>
      </c>
      <c r="C40" s="228">
        <v>20003688</v>
      </c>
      <c r="D40" s="228" t="s">
        <v>4710</v>
      </c>
      <c r="E40" s="229" t="s">
        <v>4897</v>
      </c>
      <c r="F40" s="228" t="s">
        <v>57</v>
      </c>
      <c r="G40" s="265">
        <v>1</v>
      </c>
      <c r="H40" s="225">
        <v>39744</v>
      </c>
      <c r="I40" s="226">
        <v>39744</v>
      </c>
      <c r="J40" s="226">
        <f t="shared" si="2"/>
        <v>7948.8</v>
      </c>
      <c r="K40" s="226">
        <f t="shared" si="3"/>
        <v>47692.800000000003</v>
      </c>
      <c r="L40" s="291" t="s">
        <v>4840</v>
      </c>
      <c r="M40" s="77"/>
      <c r="N40" s="77"/>
      <c r="O40" s="77"/>
      <c r="P40" s="77"/>
    </row>
    <row r="41" spans="1:16" ht="15.75">
      <c r="A41" s="96"/>
      <c r="B41" s="96"/>
      <c r="C41" s="96"/>
      <c r="D41" s="96"/>
      <c r="E41" s="97"/>
      <c r="F41" s="96"/>
      <c r="G41" s="96"/>
      <c r="H41" s="203"/>
      <c r="I41" s="98">
        <f>SUM(I19:I40)</f>
        <v>1421722</v>
      </c>
      <c r="J41" s="98">
        <f>SUM(J19:J40)</f>
        <v>284344.39999999997</v>
      </c>
      <c r="K41" s="98">
        <f>SUM(K19:K40)</f>
        <v>1706066.4000000004</v>
      </c>
      <c r="L41" s="96"/>
    </row>
    <row r="44" spans="1:16" ht="18.75">
      <c r="A44" s="67" t="s">
        <v>34</v>
      </c>
      <c r="B44" s="220"/>
      <c r="C44" s="220"/>
      <c r="D44" s="127"/>
      <c r="E44" s="128"/>
      <c r="F44" s="128"/>
      <c r="G44" s="128"/>
      <c r="H44" s="129"/>
      <c r="I44" s="128"/>
      <c r="J44" s="67" t="s">
        <v>35</v>
      </c>
      <c r="K44" s="67"/>
      <c r="L44" s="23"/>
    </row>
    <row r="45" spans="1:16" ht="18.75">
      <c r="A45" s="67" t="s">
        <v>36</v>
      </c>
      <c r="B45" s="67"/>
      <c r="C45" s="67"/>
      <c r="D45" s="127"/>
      <c r="E45" s="128"/>
      <c r="F45" s="128"/>
      <c r="G45" s="128"/>
      <c r="H45" s="129"/>
      <c r="I45" s="128"/>
      <c r="J45" s="33" t="s">
        <v>184</v>
      </c>
      <c r="K45" s="67"/>
      <c r="L45" s="67"/>
    </row>
    <row r="46" spans="1:16" ht="18.75">
      <c r="A46" s="67" t="s">
        <v>37</v>
      </c>
      <c r="B46" s="67"/>
      <c r="C46" s="67"/>
      <c r="D46" s="127"/>
      <c r="E46" s="128"/>
      <c r="F46" s="128"/>
      <c r="G46" s="128"/>
      <c r="H46" s="129"/>
      <c r="I46" s="128"/>
      <c r="J46" s="363" t="s">
        <v>38</v>
      </c>
      <c r="K46" s="363"/>
      <c r="L46" s="363"/>
    </row>
    <row r="47" spans="1:16" ht="18.75">
      <c r="A47" s="67" t="s">
        <v>39</v>
      </c>
      <c r="B47" s="23"/>
      <c r="C47" s="23"/>
      <c r="D47" s="127"/>
      <c r="E47" s="128"/>
      <c r="F47" s="128"/>
      <c r="G47" s="128"/>
      <c r="H47" s="129"/>
      <c r="I47" s="128"/>
      <c r="J47" s="128"/>
      <c r="K47" s="118"/>
      <c r="L47" s="38"/>
    </row>
    <row r="48" spans="1:16" ht="18.75">
      <c r="A48" s="23"/>
      <c r="B48" s="23"/>
      <c r="C48" s="23"/>
      <c r="D48" s="127"/>
      <c r="E48" s="128"/>
      <c r="F48" s="128"/>
      <c r="G48" s="128"/>
      <c r="H48" s="129"/>
      <c r="I48" s="128"/>
      <c r="J48" s="128"/>
      <c r="K48" s="118"/>
      <c r="L48" s="23"/>
    </row>
    <row r="49" spans="1:12" ht="18.75">
      <c r="A49" s="67" t="s">
        <v>41</v>
      </c>
      <c r="B49" s="23"/>
      <c r="C49" s="23"/>
      <c r="D49" s="127"/>
      <c r="E49" s="128"/>
      <c r="F49" s="128"/>
      <c r="G49" s="128"/>
      <c r="H49" s="129"/>
      <c r="I49" s="128"/>
      <c r="J49" s="363" t="s">
        <v>182</v>
      </c>
      <c r="K49" s="363"/>
      <c r="L49" s="363"/>
    </row>
    <row r="50" spans="1:12" ht="18.75">
      <c r="A50" s="364"/>
      <c r="B50" s="364"/>
      <c r="C50" s="364"/>
      <c r="D50" s="127"/>
      <c r="E50" s="128"/>
      <c r="F50" s="128"/>
      <c r="G50" s="128"/>
      <c r="H50" s="129"/>
      <c r="I50" s="128"/>
      <c r="J50" s="128"/>
      <c r="K50" s="118"/>
      <c r="L50" s="118"/>
    </row>
    <row r="51" spans="1:12" ht="18.75">
      <c r="A51" s="67" t="s">
        <v>40</v>
      </c>
      <c r="B51" s="67"/>
      <c r="C51" s="118"/>
      <c r="D51" s="127"/>
      <c r="E51" s="128"/>
      <c r="F51" s="128"/>
      <c r="G51" s="128"/>
      <c r="H51" s="129"/>
      <c r="I51" s="128"/>
      <c r="J51" s="128"/>
      <c r="K51" s="67" t="s">
        <v>40</v>
      </c>
      <c r="L51" s="67"/>
    </row>
    <row r="52" spans="1:12">
      <c r="A52" s="3"/>
      <c r="B52" s="3"/>
      <c r="C52" s="3"/>
      <c r="D52" s="5"/>
      <c r="E52" s="3"/>
      <c r="F52" s="3"/>
      <c r="G52" s="3"/>
      <c r="H52" s="11"/>
      <c r="I52" s="3"/>
      <c r="J52" s="3"/>
      <c r="K52" s="3"/>
      <c r="L52" s="3"/>
    </row>
  </sheetData>
  <autoFilter ref="A18:L40" xr:uid="{00000000-0009-0000-0000-000034000000}"/>
  <mergeCells count="8">
    <mergeCell ref="J49:L49"/>
    <mergeCell ref="A50:C50"/>
    <mergeCell ref="A4:L4"/>
    <mergeCell ref="A5:L5"/>
    <mergeCell ref="A8:I8"/>
    <mergeCell ref="A10:I10"/>
    <mergeCell ref="A14:L14"/>
    <mergeCell ref="J46:L46"/>
  </mergeCells>
  <pageMargins left="0.70866141732283472" right="0.70866141732283472" top="0.74803149606299213" bottom="0.74803149606299213" header="0.31496062992125984" footer="0.31496062992125984"/>
  <pageSetup paperSize="9" scale="72" fitToHeight="0" orientation="landscape" r:id="rId1"/>
  <colBreaks count="1" manualBreakCount="1">
    <brk id="12" max="20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0070C0"/>
    <pageSetUpPr fitToPage="1"/>
  </sheetPr>
  <dimension ref="A1:P31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10.5703125" style="6" customWidth="1"/>
    <col min="3" max="3" width="12.85546875" style="6" customWidth="1"/>
    <col min="4" max="4" width="9.85546875" style="6" customWidth="1"/>
    <col min="5" max="5" width="50" style="59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60" customWidth="1"/>
    <col min="10" max="11" width="14.85546875" style="6" customWidth="1"/>
    <col min="12" max="12" width="20.57031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7433</v>
      </c>
      <c r="K1" s="58"/>
      <c r="L1" s="121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4903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62" t="s">
        <v>183</v>
      </c>
      <c r="B7" s="123"/>
      <c r="C7" s="123"/>
      <c r="D7" s="123"/>
      <c r="E7" s="123"/>
      <c r="F7" s="123"/>
      <c r="G7" s="123"/>
      <c r="H7" s="123"/>
      <c r="I7" s="58"/>
      <c r="J7" s="20"/>
      <c r="K7" s="20"/>
      <c r="L7" s="20"/>
    </row>
    <row r="8" spans="1:12" ht="15.75">
      <c r="A8" s="371" t="s">
        <v>178</v>
      </c>
      <c r="B8" s="371"/>
      <c r="C8" s="371"/>
      <c r="D8" s="371"/>
      <c r="E8" s="371"/>
      <c r="F8" s="371"/>
      <c r="G8" s="371"/>
      <c r="H8" s="371"/>
      <c r="I8" s="371"/>
      <c r="J8" s="20"/>
      <c r="K8" s="20"/>
      <c r="L8" s="20"/>
    </row>
    <row r="9" spans="1:12" ht="15.75">
      <c r="A9" s="62" t="s">
        <v>179</v>
      </c>
      <c r="B9" s="62"/>
      <c r="C9" s="62"/>
      <c r="D9" s="62"/>
      <c r="E9" s="62"/>
      <c r="F9" s="62"/>
      <c r="G9" s="62"/>
      <c r="H9" s="62"/>
      <c r="I9" s="58"/>
      <c r="J9" s="20"/>
      <c r="K9" s="20"/>
      <c r="L9" s="20"/>
    </row>
    <row r="10" spans="1:12" ht="15.75">
      <c r="A10" s="371" t="s">
        <v>180</v>
      </c>
      <c r="B10" s="371"/>
      <c r="C10" s="371"/>
      <c r="D10" s="371"/>
      <c r="E10" s="371"/>
      <c r="F10" s="371"/>
      <c r="G10" s="371"/>
      <c r="H10" s="371"/>
      <c r="I10" s="371"/>
      <c r="J10" s="20"/>
      <c r="K10" s="20"/>
      <c r="L10" s="20"/>
    </row>
    <row r="11" spans="1:12" ht="15.75">
      <c r="A11" s="206"/>
      <c r="B11" s="206"/>
      <c r="C11" s="206"/>
      <c r="D11" s="206"/>
      <c r="E11" s="206"/>
      <c r="F11" s="206"/>
      <c r="G11" s="206"/>
      <c r="H11" s="206"/>
      <c r="I11" s="206"/>
      <c r="J11" s="206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3.5" customHeight="1">
      <c r="A16" s="62"/>
      <c r="B16" s="62"/>
      <c r="C16" s="62"/>
      <c r="D16" s="62"/>
      <c r="E16" s="206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4901</v>
      </c>
      <c r="C19" s="221">
        <v>20005447</v>
      </c>
      <c r="D19" s="222" t="s">
        <v>4710</v>
      </c>
      <c r="E19" s="223" t="s">
        <v>4902</v>
      </c>
      <c r="F19" s="221" t="s">
        <v>57</v>
      </c>
      <c r="G19" s="266">
        <v>12</v>
      </c>
      <c r="H19" s="225">
        <v>195169</v>
      </c>
      <c r="I19" s="226">
        <v>2342028</v>
      </c>
      <c r="J19" s="226">
        <f>ROUND(I19*0.2,2)</f>
        <v>468405.6</v>
      </c>
      <c r="K19" s="226">
        <f>ROUND(I19*1.2,2)</f>
        <v>2810433.6</v>
      </c>
      <c r="L19" s="291" t="s">
        <v>4840</v>
      </c>
      <c r="M19" s="77"/>
      <c r="N19" s="77"/>
      <c r="O19" s="77"/>
      <c r="P19" s="77"/>
    </row>
    <row r="20" spans="1:16" ht="15.75">
      <c r="A20" s="96"/>
      <c r="B20" s="96"/>
      <c r="C20" s="96"/>
      <c r="D20" s="96"/>
      <c r="E20" s="97"/>
      <c r="F20" s="96"/>
      <c r="G20" s="96"/>
      <c r="H20" s="203"/>
      <c r="I20" s="98">
        <f>SUM(I19:I19)</f>
        <v>2342028</v>
      </c>
      <c r="J20" s="98">
        <f>SUM(J19:J19)</f>
        <v>468405.6</v>
      </c>
      <c r="K20" s="98">
        <f>SUM(K19:K19)</f>
        <v>2810433.6</v>
      </c>
      <c r="L20" s="96"/>
    </row>
    <row r="23" spans="1:16" ht="18.75">
      <c r="A23" s="67" t="s">
        <v>34</v>
      </c>
      <c r="B23" s="220"/>
      <c r="C23" s="220"/>
      <c r="D23" s="127"/>
      <c r="E23" s="128"/>
      <c r="F23" s="128"/>
      <c r="G23" s="128"/>
      <c r="H23" s="129"/>
      <c r="I23" s="128"/>
      <c r="J23" s="67" t="s">
        <v>35</v>
      </c>
      <c r="K23" s="67"/>
      <c r="L23" s="23"/>
    </row>
    <row r="24" spans="1:16" ht="18.75">
      <c r="A24" s="67" t="s">
        <v>36</v>
      </c>
      <c r="B24" s="67"/>
      <c r="C24" s="67"/>
      <c r="D24" s="127"/>
      <c r="E24" s="128"/>
      <c r="F24" s="128"/>
      <c r="G24" s="128"/>
      <c r="H24" s="129"/>
      <c r="I24" s="128"/>
      <c r="J24" s="33" t="s">
        <v>184</v>
      </c>
      <c r="K24" s="67"/>
      <c r="L24" s="67"/>
    </row>
    <row r="25" spans="1:16" ht="18.75">
      <c r="A25" s="67" t="s">
        <v>37</v>
      </c>
      <c r="B25" s="67"/>
      <c r="C25" s="67"/>
      <c r="D25" s="127"/>
      <c r="E25" s="128"/>
      <c r="F25" s="128"/>
      <c r="G25" s="128"/>
      <c r="H25" s="129"/>
      <c r="I25" s="128"/>
      <c r="J25" s="363" t="s">
        <v>38</v>
      </c>
      <c r="K25" s="363"/>
      <c r="L25" s="363"/>
    </row>
    <row r="26" spans="1:16" ht="18.75">
      <c r="A26" s="67" t="s">
        <v>39</v>
      </c>
      <c r="B26" s="23"/>
      <c r="C26" s="23"/>
      <c r="D26" s="127"/>
      <c r="E26" s="128"/>
      <c r="F26" s="128"/>
      <c r="G26" s="128"/>
      <c r="H26" s="129"/>
      <c r="I26" s="128"/>
      <c r="J26" s="128"/>
      <c r="K26" s="118"/>
      <c r="L26" s="38"/>
    </row>
    <row r="27" spans="1:16" ht="18.75">
      <c r="A27" s="23"/>
      <c r="B27" s="23"/>
      <c r="C27" s="23"/>
      <c r="D27" s="127"/>
      <c r="E27" s="128"/>
      <c r="F27" s="128"/>
      <c r="G27" s="128"/>
      <c r="H27" s="129"/>
      <c r="I27" s="128"/>
      <c r="J27" s="128"/>
      <c r="K27" s="118"/>
      <c r="L27" s="23"/>
    </row>
    <row r="28" spans="1:16" ht="18.75">
      <c r="A28" s="67" t="s">
        <v>41</v>
      </c>
      <c r="B28" s="23"/>
      <c r="C28" s="23"/>
      <c r="D28" s="127"/>
      <c r="E28" s="128"/>
      <c r="F28" s="128"/>
      <c r="G28" s="128"/>
      <c r="H28" s="129"/>
      <c r="I28" s="128"/>
      <c r="J28" s="363" t="s">
        <v>182</v>
      </c>
      <c r="K28" s="363"/>
      <c r="L28" s="363"/>
    </row>
    <row r="29" spans="1:16" ht="18.75">
      <c r="A29" s="364"/>
      <c r="B29" s="364"/>
      <c r="C29" s="364"/>
      <c r="D29" s="127"/>
      <c r="E29" s="128"/>
      <c r="F29" s="128"/>
      <c r="G29" s="128"/>
      <c r="H29" s="129"/>
      <c r="I29" s="128"/>
      <c r="J29" s="128"/>
      <c r="K29" s="118"/>
      <c r="L29" s="118"/>
    </row>
    <row r="30" spans="1:16" ht="18.75">
      <c r="A30" s="67" t="s">
        <v>40</v>
      </c>
      <c r="B30" s="67"/>
      <c r="C30" s="118"/>
      <c r="D30" s="127"/>
      <c r="E30" s="128"/>
      <c r="F30" s="128"/>
      <c r="G30" s="128"/>
      <c r="H30" s="129"/>
      <c r="I30" s="128"/>
      <c r="J30" s="128"/>
      <c r="K30" s="67" t="s">
        <v>40</v>
      </c>
      <c r="L30" s="67"/>
    </row>
    <row r="31" spans="1:16">
      <c r="A31" s="3"/>
      <c r="B31" s="3"/>
      <c r="C31" s="3"/>
      <c r="D31" s="5"/>
      <c r="E31" s="3"/>
      <c r="F31" s="3"/>
      <c r="G31" s="3"/>
      <c r="H31" s="11"/>
      <c r="I31" s="3"/>
      <c r="J31" s="3"/>
      <c r="K31" s="3"/>
      <c r="L31" s="3"/>
    </row>
  </sheetData>
  <autoFilter ref="A18:L19" xr:uid="{00000000-0009-0000-0000-000035000000}"/>
  <mergeCells count="8">
    <mergeCell ref="J28:L28"/>
    <mergeCell ref="A29:C29"/>
    <mergeCell ref="A4:L4"/>
    <mergeCell ref="A5:L5"/>
    <mergeCell ref="A8:I8"/>
    <mergeCell ref="A10:I10"/>
    <mergeCell ref="A14:L14"/>
    <mergeCell ref="J25:L25"/>
  </mergeCell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colBreaks count="1" manualBreakCount="1">
    <brk id="12" max="20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0070C0"/>
    <pageSetUpPr fitToPage="1"/>
  </sheetPr>
  <dimension ref="A1:P31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10.5703125" style="6" customWidth="1"/>
    <col min="3" max="3" width="12.85546875" style="6" customWidth="1"/>
    <col min="4" max="4" width="9.85546875" style="6" customWidth="1"/>
    <col min="5" max="5" width="50" style="59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60" customWidth="1"/>
    <col min="10" max="11" width="14.85546875" style="6" customWidth="1"/>
    <col min="12" max="12" width="20.57031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7434</v>
      </c>
      <c r="K1" s="58"/>
      <c r="L1" s="121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4904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62" t="s">
        <v>183</v>
      </c>
      <c r="B7" s="123"/>
      <c r="C7" s="123"/>
      <c r="D7" s="123"/>
      <c r="E7" s="123"/>
      <c r="F7" s="123"/>
      <c r="G7" s="123"/>
      <c r="H7" s="123"/>
      <c r="I7" s="58"/>
      <c r="J7" s="20"/>
      <c r="K7" s="20"/>
      <c r="L7" s="20"/>
    </row>
    <row r="8" spans="1:12" ht="15.75">
      <c r="A8" s="371" t="s">
        <v>178</v>
      </c>
      <c r="B8" s="371"/>
      <c r="C8" s="371"/>
      <c r="D8" s="371"/>
      <c r="E8" s="371"/>
      <c r="F8" s="371"/>
      <c r="G8" s="371"/>
      <c r="H8" s="371"/>
      <c r="I8" s="371"/>
      <c r="J8" s="20"/>
      <c r="K8" s="20"/>
      <c r="L8" s="20"/>
    </row>
    <row r="9" spans="1:12" ht="15.75">
      <c r="A9" s="62" t="s">
        <v>179</v>
      </c>
      <c r="B9" s="62"/>
      <c r="C9" s="62"/>
      <c r="D9" s="62"/>
      <c r="E9" s="62"/>
      <c r="F9" s="62"/>
      <c r="G9" s="62"/>
      <c r="H9" s="62"/>
      <c r="I9" s="58"/>
      <c r="J9" s="20"/>
      <c r="K9" s="20"/>
      <c r="L9" s="20"/>
    </row>
    <row r="10" spans="1:12" ht="15.75">
      <c r="A10" s="371" t="s">
        <v>180</v>
      </c>
      <c r="B10" s="371"/>
      <c r="C10" s="371"/>
      <c r="D10" s="371"/>
      <c r="E10" s="371"/>
      <c r="F10" s="371"/>
      <c r="G10" s="371"/>
      <c r="H10" s="371"/>
      <c r="I10" s="371"/>
      <c r="J10" s="20"/>
      <c r="K10" s="20"/>
      <c r="L10" s="20"/>
    </row>
    <row r="11" spans="1:12" ht="15.75">
      <c r="A11" s="206"/>
      <c r="B11" s="206"/>
      <c r="C11" s="206"/>
      <c r="D11" s="206"/>
      <c r="E11" s="206"/>
      <c r="F11" s="206"/>
      <c r="G11" s="206"/>
      <c r="H11" s="206"/>
      <c r="I11" s="206"/>
      <c r="J11" s="206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3.5" customHeight="1">
      <c r="A16" s="62"/>
      <c r="B16" s="62"/>
      <c r="C16" s="62"/>
      <c r="D16" s="62"/>
      <c r="E16" s="206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4905</v>
      </c>
      <c r="C19" s="221">
        <v>10026442</v>
      </c>
      <c r="D19" s="222" t="s">
        <v>4710</v>
      </c>
      <c r="E19" s="223" t="s">
        <v>4906</v>
      </c>
      <c r="F19" s="221" t="s">
        <v>57</v>
      </c>
      <c r="G19" s="266">
        <v>1</v>
      </c>
      <c r="H19" s="225">
        <v>895628</v>
      </c>
      <c r="I19" s="226">
        <v>895628</v>
      </c>
      <c r="J19" s="226">
        <f>ROUND(I19*0.2,2)</f>
        <v>179125.6</v>
      </c>
      <c r="K19" s="226">
        <f>ROUND(I19*1.2,2)</f>
        <v>1074753.6000000001</v>
      </c>
      <c r="L19" s="291" t="s">
        <v>4840</v>
      </c>
      <c r="M19" s="77"/>
      <c r="N19" s="77"/>
      <c r="O19" s="77"/>
      <c r="P19" s="77"/>
    </row>
    <row r="20" spans="1:16" ht="15.75">
      <c r="A20" s="96"/>
      <c r="B20" s="96"/>
      <c r="C20" s="96"/>
      <c r="D20" s="96"/>
      <c r="E20" s="97"/>
      <c r="F20" s="96"/>
      <c r="G20" s="96"/>
      <c r="H20" s="203"/>
      <c r="I20" s="98">
        <f>SUM(I19:I19)</f>
        <v>895628</v>
      </c>
      <c r="J20" s="98">
        <f>SUM(J19:J19)</f>
        <v>179125.6</v>
      </c>
      <c r="K20" s="98">
        <f>SUM(K19:K19)</f>
        <v>1074753.6000000001</v>
      </c>
      <c r="L20" s="96"/>
    </row>
    <row r="23" spans="1:16" ht="18.75">
      <c r="A23" s="67" t="s">
        <v>34</v>
      </c>
      <c r="B23" s="220"/>
      <c r="C23" s="220"/>
      <c r="D23" s="127"/>
      <c r="E23" s="128"/>
      <c r="F23" s="128"/>
      <c r="G23" s="128"/>
      <c r="H23" s="129"/>
      <c r="I23" s="128"/>
      <c r="J23" s="67" t="s">
        <v>35</v>
      </c>
      <c r="K23" s="67"/>
      <c r="L23" s="23"/>
    </row>
    <row r="24" spans="1:16" ht="18.75">
      <c r="A24" s="67" t="s">
        <v>36</v>
      </c>
      <c r="B24" s="67"/>
      <c r="C24" s="67"/>
      <c r="D24" s="127"/>
      <c r="E24" s="128"/>
      <c r="F24" s="128"/>
      <c r="G24" s="128"/>
      <c r="H24" s="129"/>
      <c r="I24" s="128"/>
      <c r="J24" s="33" t="s">
        <v>184</v>
      </c>
      <c r="K24" s="67"/>
      <c r="L24" s="67"/>
    </row>
    <row r="25" spans="1:16" ht="18.75">
      <c r="A25" s="67" t="s">
        <v>37</v>
      </c>
      <c r="B25" s="67"/>
      <c r="C25" s="67"/>
      <c r="D25" s="127"/>
      <c r="E25" s="128"/>
      <c r="F25" s="128"/>
      <c r="G25" s="128"/>
      <c r="H25" s="129"/>
      <c r="I25" s="128"/>
      <c r="J25" s="363" t="s">
        <v>38</v>
      </c>
      <c r="K25" s="363"/>
      <c r="L25" s="363"/>
    </row>
    <row r="26" spans="1:16" ht="18.75">
      <c r="A26" s="67" t="s">
        <v>39</v>
      </c>
      <c r="B26" s="23"/>
      <c r="C26" s="23"/>
      <c r="D26" s="127"/>
      <c r="E26" s="128"/>
      <c r="F26" s="128"/>
      <c r="G26" s="128"/>
      <c r="H26" s="129"/>
      <c r="I26" s="128"/>
      <c r="J26" s="128"/>
      <c r="K26" s="118"/>
      <c r="L26" s="38"/>
    </row>
    <row r="27" spans="1:16" ht="18.75">
      <c r="A27" s="23"/>
      <c r="B27" s="23"/>
      <c r="C27" s="23"/>
      <c r="D27" s="127"/>
      <c r="E27" s="128"/>
      <c r="F27" s="128"/>
      <c r="G27" s="128"/>
      <c r="H27" s="129"/>
      <c r="I27" s="128"/>
      <c r="J27" s="128"/>
      <c r="K27" s="118"/>
      <c r="L27" s="23"/>
    </row>
    <row r="28" spans="1:16" ht="18.75">
      <c r="A28" s="67" t="s">
        <v>41</v>
      </c>
      <c r="B28" s="23"/>
      <c r="C28" s="23"/>
      <c r="D28" s="127"/>
      <c r="E28" s="128"/>
      <c r="F28" s="128"/>
      <c r="G28" s="128"/>
      <c r="H28" s="129"/>
      <c r="I28" s="128"/>
      <c r="J28" s="363" t="s">
        <v>182</v>
      </c>
      <c r="K28" s="363"/>
      <c r="L28" s="363"/>
    </row>
    <row r="29" spans="1:16" ht="18.75">
      <c r="A29" s="364"/>
      <c r="B29" s="364"/>
      <c r="C29" s="364"/>
      <c r="D29" s="127"/>
      <c r="E29" s="128"/>
      <c r="F29" s="128"/>
      <c r="G29" s="128"/>
      <c r="H29" s="129"/>
      <c r="I29" s="128"/>
      <c r="J29" s="128"/>
      <c r="K29" s="118"/>
      <c r="L29" s="118"/>
    </row>
    <row r="30" spans="1:16" ht="18.75">
      <c r="A30" s="67" t="s">
        <v>40</v>
      </c>
      <c r="B30" s="67"/>
      <c r="C30" s="118"/>
      <c r="D30" s="127"/>
      <c r="E30" s="128"/>
      <c r="F30" s="128"/>
      <c r="G30" s="128"/>
      <c r="H30" s="129"/>
      <c r="I30" s="128"/>
      <c r="J30" s="128"/>
      <c r="K30" s="67" t="s">
        <v>40</v>
      </c>
      <c r="L30" s="67"/>
    </row>
    <row r="31" spans="1:16">
      <c r="A31" s="3"/>
      <c r="B31" s="3"/>
      <c r="C31" s="3"/>
      <c r="D31" s="5"/>
      <c r="E31" s="3"/>
      <c r="F31" s="3"/>
      <c r="G31" s="3"/>
      <c r="H31" s="11"/>
      <c r="I31" s="3"/>
      <c r="J31" s="3"/>
      <c r="K31" s="3"/>
      <c r="L31" s="3"/>
    </row>
  </sheetData>
  <autoFilter ref="A18:L19" xr:uid="{00000000-0009-0000-0000-000036000000}"/>
  <mergeCells count="8">
    <mergeCell ref="J28:L28"/>
    <mergeCell ref="A29:C29"/>
    <mergeCell ref="A4:L4"/>
    <mergeCell ref="A5:L5"/>
    <mergeCell ref="A8:I8"/>
    <mergeCell ref="A10:I10"/>
    <mergeCell ref="A14:L14"/>
    <mergeCell ref="J25:L25"/>
  </mergeCell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colBreaks count="1" manualBreakCount="1">
    <brk id="12" max="20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0070C0"/>
    <pageSetUpPr fitToPage="1"/>
  </sheetPr>
  <dimension ref="A1:P31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10.5703125" style="6" customWidth="1"/>
    <col min="3" max="3" width="12.85546875" style="6" customWidth="1"/>
    <col min="4" max="4" width="9.85546875" style="6" customWidth="1"/>
    <col min="5" max="5" width="50" style="59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60" customWidth="1"/>
    <col min="10" max="11" width="14.85546875" style="6" customWidth="1"/>
    <col min="12" max="12" width="20.57031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7435</v>
      </c>
      <c r="K1" s="58"/>
      <c r="L1" s="121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4921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62" t="s">
        <v>183</v>
      </c>
      <c r="B7" s="123"/>
      <c r="C7" s="123"/>
      <c r="D7" s="123"/>
      <c r="E7" s="123"/>
      <c r="F7" s="123"/>
      <c r="G7" s="123"/>
      <c r="H7" s="123"/>
      <c r="I7" s="58"/>
      <c r="J7" s="20"/>
      <c r="K7" s="20"/>
      <c r="L7" s="20"/>
    </row>
    <row r="8" spans="1:12" ht="15.75">
      <c r="A8" s="371" t="s">
        <v>178</v>
      </c>
      <c r="B8" s="371"/>
      <c r="C8" s="371"/>
      <c r="D8" s="371"/>
      <c r="E8" s="371"/>
      <c r="F8" s="371"/>
      <c r="G8" s="371"/>
      <c r="H8" s="371"/>
      <c r="I8" s="371"/>
      <c r="J8" s="20"/>
      <c r="K8" s="20"/>
      <c r="L8" s="20"/>
    </row>
    <row r="9" spans="1:12" ht="15.75">
      <c r="A9" s="62" t="s">
        <v>179</v>
      </c>
      <c r="B9" s="62"/>
      <c r="C9" s="62"/>
      <c r="D9" s="62"/>
      <c r="E9" s="62"/>
      <c r="F9" s="62"/>
      <c r="G9" s="62"/>
      <c r="H9" s="62"/>
      <c r="I9" s="58"/>
      <c r="J9" s="20"/>
      <c r="K9" s="20"/>
      <c r="L9" s="20"/>
    </row>
    <row r="10" spans="1:12" ht="15.75">
      <c r="A10" s="371" t="s">
        <v>180</v>
      </c>
      <c r="B10" s="371"/>
      <c r="C10" s="371"/>
      <c r="D10" s="371"/>
      <c r="E10" s="371"/>
      <c r="F10" s="371"/>
      <c r="G10" s="371"/>
      <c r="H10" s="371"/>
      <c r="I10" s="371"/>
      <c r="J10" s="20"/>
      <c r="K10" s="20"/>
      <c r="L10" s="20"/>
    </row>
    <row r="11" spans="1:12" ht="15.75">
      <c r="A11" s="206"/>
      <c r="B11" s="206"/>
      <c r="C11" s="206"/>
      <c r="D11" s="206"/>
      <c r="E11" s="206"/>
      <c r="F11" s="206"/>
      <c r="G11" s="206"/>
      <c r="H11" s="206"/>
      <c r="I11" s="206"/>
      <c r="J11" s="206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3.5" customHeight="1">
      <c r="A16" s="62"/>
      <c r="B16" s="62"/>
      <c r="C16" s="62"/>
      <c r="D16" s="62"/>
      <c r="E16" s="206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4908</v>
      </c>
      <c r="C19" s="221">
        <v>10026620</v>
      </c>
      <c r="D19" s="222" t="s">
        <v>4710</v>
      </c>
      <c r="E19" s="223" t="s">
        <v>4909</v>
      </c>
      <c r="F19" s="221" t="s">
        <v>57</v>
      </c>
      <c r="G19" s="266">
        <v>1</v>
      </c>
      <c r="H19" s="225">
        <v>503669</v>
      </c>
      <c r="I19" s="226">
        <v>503669</v>
      </c>
      <c r="J19" s="226">
        <f>ROUND(I19*0.2,2)</f>
        <v>100733.8</v>
      </c>
      <c r="K19" s="226">
        <f>ROUND(I19*1.2,2)</f>
        <v>604402.80000000005</v>
      </c>
      <c r="L19" s="291" t="s">
        <v>4840</v>
      </c>
      <c r="M19" s="77"/>
      <c r="N19" s="77"/>
      <c r="O19" s="77"/>
      <c r="P19" s="77"/>
    </row>
    <row r="20" spans="1:16" ht="15.75">
      <c r="A20" s="96"/>
      <c r="B20" s="96"/>
      <c r="C20" s="96"/>
      <c r="D20" s="96"/>
      <c r="E20" s="97"/>
      <c r="F20" s="96"/>
      <c r="G20" s="96"/>
      <c r="H20" s="203"/>
      <c r="I20" s="98">
        <f>SUM(I19:I19)</f>
        <v>503669</v>
      </c>
      <c r="J20" s="98">
        <f>SUM(J19:J19)</f>
        <v>100733.8</v>
      </c>
      <c r="K20" s="98">
        <f>SUM(K19:K19)</f>
        <v>604402.80000000005</v>
      </c>
      <c r="L20" s="96"/>
    </row>
    <row r="23" spans="1:16" ht="18.75">
      <c r="A23" s="67" t="s">
        <v>34</v>
      </c>
      <c r="B23" s="220"/>
      <c r="C23" s="220"/>
      <c r="D23" s="127"/>
      <c r="E23" s="128"/>
      <c r="F23" s="128"/>
      <c r="G23" s="128"/>
      <c r="H23" s="129"/>
      <c r="I23" s="128"/>
      <c r="J23" s="67" t="s">
        <v>35</v>
      </c>
      <c r="K23" s="67"/>
      <c r="L23" s="23"/>
    </row>
    <row r="24" spans="1:16" ht="18.75">
      <c r="A24" s="67" t="s">
        <v>36</v>
      </c>
      <c r="B24" s="67"/>
      <c r="C24" s="67"/>
      <c r="D24" s="127"/>
      <c r="E24" s="128"/>
      <c r="F24" s="128"/>
      <c r="G24" s="128"/>
      <c r="H24" s="129"/>
      <c r="I24" s="128"/>
      <c r="J24" s="33" t="s">
        <v>184</v>
      </c>
      <c r="K24" s="67"/>
      <c r="L24" s="67"/>
    </row>
    <row r="25" spans="1:16" ht="18.75">
      <c r="A25" s="67" t="s">
        <v>37</v>
      </c>
      <c r="B25" s="67"/>
      <c r="C25" s="67"/>
      <c r="D25" s="127"/>
      <c r="E25" s="128"/>
      <c r="F25" s="128"/>
      <c r="G25" s="128"/>
      <c r="H25" s="129"/>
      <c r="I25" s="128"/>
      <c r="J25" s="363" t="s">
        <v>38</v>
      </c>
      <c r="K25" s="363"/>
      <c r="L25" s="363"/>
    </row>
    <row r="26" spans="1:16" ht="18.75">
      <c r="A26" s="67" t="s">
        <v>39</v>
      </c>
      <c r="B26" s="23"/>
      <c r="C26" s="23"/>
      <c r="D26" s="127"/>
      <c r="E26" s="128"/>
      <c r="F26" s="128"/>
      <c r="G26" s="128"/>
      <c r="H26" s="129"/>
      <c r="I26" s="128"/>
      <c r="J26" s="128"/>
      <c r="K26" s="118"/>
      <c r="L26" s="38"/>
    </row>
    <row r="27" spans="1:16" ht="18.75">
      <c r="A27" s="23"/>
      <c r="B27" s="23"/>
      <c r="C27" s="23"/>
      <c r="D27" s="127"/>
      <c r="E27" s="128"/>
      <c r="F27" s="128"/>
      <c r="G27" s="128"/>
      <c r="H27" s="129"/>
      <c r="I27" s="128"/>
      <c r="J27" s="128"/>
      <c r="K27" s="118"/>
      <c r="L27" s="23"/>
    </row>
    <row r="28" spans="1:16" ht="18.75">
      <c r="A28" s="67" t="s">
        <v>41</v>
      </c>
      <c r="B28" s="23"/>
      <c r="C28" s="23"/>
      <c r="D28" s="127"/>
      <c r="E28" s="128"/>
      <c r="F28" s="128"/>
      <c r="G28" s="128"/>
      <c r="H28" s="129"/>
      <c r="I28" s="128"/>
      <c r="J28" s="363" t="s">
        <v>182</v>
      </c>
      <c r="K28" s="363"/>
      <c r="L28" s="363"/>
    </row>
    <row r="29" spans="1:16" ht="18.75">
      <c r="A29" s="364"/>
      <c r="B29" s="364"/>
      <c r="C29" s="364"/>
      <c r="D29" s="127"/>
      <c r="E29" s="128"/>
      <c r="F29" s="128"/>
      <c r="G29" s="128"/>
      <c r="H29" s="129"/>
      <c r="I29" s="128"/>
      <c r="J29" s="128"/>
      <c r="K29" s="118"/>
      <c r="L29" s="118"/>
    </row>
    <row r="30" spans="1:16" ht="18.75">
      <c r="A30" s="67" t="s">
        <v>40</v>
      </c>
      <c r="B30" s="67"/>
      <c r="C30" s="118"/>
      <c r="D30" s="127"/>
      <c r="E30" s="128"/>
      <c r="F30" s="128"/>
      <c r="G30" s="128"/>
      <c r="H30" s="129"/>
      <c r="I30" s="128"/>
      <c r="J30" s="128"/>
      <c r="K30" s="67" t="s">
        <v>40</v>
      </c>
      <c r="L30" s="67"/>
    </row>
    <row r="31" spans="1:16">
      <c r="A31" s="3"/>
      <c r="B31" s="3"/>
      <c r="C31" s="3"/>
      <c r="D31" s="5"/>
      <c r="E31" s="3"/>
      <c r="F31" s="3"/>
      <c r="G31" s="3"/>
      <c r="H31" s="11"/>
      <c r="I31" s="3"/>
      <c r="J31" s="3"/>
      <c r="K31" s="3"/>
      <c r="L31" s="3"/>
    </row>
  </sheetData>
  <autoFilter ref="A18:L19" xr:uid="{00000000-0009-0000-0000-000037000000}"/>
  <mergeCells count="8">
    <mergeCell ref="J28:L28"/>
    <mergeCell ref="A29:C29"/>
    <mergeCell ref="A4:L4"/>
    <mergeCell ref="A5:L5"/>
    <mergeCell ref="A8:I8"/>
    <mergeCell ref="A10:I10"/>
    <mergeCell ref="A14:L14"/>
    <mergeCell ref="J25:L25"/>
  </mergeCell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colBreaks count="1" manualBreakCount="1">
    <brk id="12" max="20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0070C0"/>
    <pageSetUpPr fitToPage="1"/>
  </sheetPr>
  <dimension ref="A1:P34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10.5703125" style="6" customWidth="1"/>
    <col min="3" max="3" width="12.85546875" style="6" customWidth="1"/>
    <col min="4" max="4" width="9.85546875" style="6" customWidth="1"/>
    <col min="5" max="5" width="50" style="59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60" customWidth="1"/>
    <col min="10" max="11" width="14.85546875" style="6" customWidth="1"/>
    <col min="12" max="12" width="20.57031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7436</v>
      </c>
      <c r="K1" s="58"/>
      <c r="L1" s="121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4920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62" t="s">
        <v>183</v>
      </c>
      <c r="B7" s="123"/>
      <c r="C7" s="123"/>
      <c r="D7" s="123"/>
      <c r="E7" s="123"/>
      <c r="F7" s="123"/>
      <c r="G7" s="123"/>
      <c r="H7" s="123"/>
      <c r="I7" s="58"/>
      <c r="J7" s="20"/>
      <c r="K7" s="20"/>
      <c r="L7" s="20"/>
    </row>
    <row r="8" spans="1:12" ht="15.75">
      <c r="A8" s="371" t="s">
        <v>178</v>
      </c>
      <c r="B8" s="371"/>
      <c r="C8" s="371"/>
      <c r="D8" s="371"/>
      <c r="E8" s="371"/>
      <c r="F8" s="371"/>
      <c r="G8" s="371"/>
      <c r="H8" s="371"/>
      <c r="I8" s="371"/>
      <c r="J8" s="20"/>
      <c r="K8" s="20"/>
      <c r="L8" s="20"/>
    </row>
    <row r="9" spans="1:12" ht="15.75">
      <c r="A9" s="62" t="s">
        <v>179</v>
      </c>
      <c r="B9" s="62"/>
      <c r="C9" s="62"/>
      <c r="D9" s="62"/>
      <c r="E9" s="62"/>
      <c r="F9" s="62"/>
      <c r="G9" s="62"/>
      <c r="H9" s="62"/>
      <c r="I9" s="58"/>
      <c r="J9" s="20"/>
      <c r="K9" s="20"/>
      <c r="L9" s="20"/>
    </row>
    <row r="10" spans="1:12" ht="15.75">
      <c r="A10" s="371" t="s">
        <v>180</v>
      </c>
      <c r="B10" s="371"/>
      <c r="C10" s="371"/>
      <c r="D10" s="371"/>
      <c r="E10" s="371"/>
      <c r="F10" s="371"/>
      <c r="G10" s="371"/>
      <c r="H10" s="371"/>
      <c r="I10" s="371"/>
      <c r="J10" s="20"/>
      <c r="K10" s="20"/>
      <c r="L10" s="20"/>
    </row>
    <row r="11" spans="1:12" ht="15.75">
      <c r="A11" s="206"/>
      <c r="B11" s="206"/>
      <c r="C11" s="206"/>
      <c r="D11" s="206"/>
      <c r="E11" s="206"/>
      <c r="F11" s="206"/>
      <c r="G11" s="206"/>
      <c r="H11" s="206"/>
      <c r="I11" s="206"/>
      <c r="J11" s="206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3.5" customHeight="1">
      <c r="A16" s="62"/>
      <c r="B16" s="62"/>
      <c r="C16" s="62"/>
      <c r="D16" s="62"/>
      <c r="E16" s="206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4910</v>
      </c>
      <c r="C19" s="221">
        <v>10026651</v>
      </c>
      <c r="D19" s="222" t="s">
        <v>4710</v>
      </c>
      <c r="E19" s="223" t="s">
        <v>4914</v>
      </c>
      <c r="F19" s="221" t="s">
        <v>57</v>
      </c>
      <c r="G19" s="266">
        <v>1</v>
      </c>
      <c r="H19" s="225">
        <v>1072477</v>
      </c>
      <c r="I19" s="226">
        <v>1072477</v>
      </c>
      <c r="J19" s="226">
        <f>ROUND(I19*0.2,2)</f>
        <v>214495.4</v>
      </c>
      <c r="K19" s="226">
        <f>ROUND(I19*1.2,2)</f>
        <v>1286972.3999999999</v>
      </c>
      <c r="L19" s="291" t="s">
        <v>4840</v>
      </c>
      <c r="M19" s="77"/>
      <c r="N19" s="77"/>
      <c r="O19" s="77"/>
      <c r="P19" s="77"/>
    </row>
    <row r="20" spans="1:16" ht="30" customHeight="1">
      <c r="A20" s="1">
        <v>2</v>
      </c>
      <c r="B20" s="221" t="s">
        <v>4911</v>
      </c>
      <c r="C20" s="221">
        <v>10026656</v>
      </c>
      <c r="D20" s="222" t="s">
        <v>4710</v>
      </c>
      <c r="E20" s="223" t="s">
        <v>4915</v>
      </c>
      <c r="F20" s="221" t="s">
        <v>57</v>
      </c>
      <c r="G20" s="266">
        <v>1</v>
      </c>
      <c r="H20" s="225">
        <v>1574138</v>
      </c>
      <c r="I20" s="226">
        <v>1574138</v>
      </c>
      <c r="J20" s="226">
        <f>ROUND(I20*0.2,2)</f>
        <v>314827.59999999998</v>
      </c>
      <c r="K20" s="226">
        <f>ROUND(I20*1.2,2)</f>
        <v>1888965.6</v>
      </c>
      <c r="L20" s="291" t="s">
        <v>4840</v>
      </c>
      <c r="M20" s="77"/>
      <c r="N20" s="77"/>
      <c r="O20" s="77"/>
      <c r="P20" s="77"/>
    </row>
    <row r="21" spans="1:16" ht="30" customHeight="1">
      <c r="A21" s="1">
        <v>3</v>
      </c>
      <c r="B21" s="221" t="s">
        <v>4912</v>
      </c>
      <c r="C21" s="221">
        <v>10026662</v>
      </c>
      <c r="D21" s="222" t="s">
        <v>4710</v>
      </c>
      <c r="E21" s="223" t="s">
        <v>4916</v>
      </c>
      <c r="F21" s="221" t="s">
        <v>57</v>
      </c>
      <c r="G21" s="266">
        <v>1</v>
      </c>
      <c r="H21" s="225">
        <v>1721833</v>
      </c>
      <c r="I21" s="226">
        <v>1721833</v>
      </c>
      <c r="J21" s="226">
        <f>ROUND(I21*0.2,2)</f>
        <v>344366.6</v>
      </c>
      <c r="K21" s="226">
        <f>ROUND(I21*1.2,2)</f>
        <v>2066199.6</v>
      </c>
      <c r="L21" s="291" t="s">
        <v>4840</v>
      </c>
      <c r="M21" s="77"/>
      <c r="N21" s="77"/>
      <c r="O21" s="77"/>
      <c r="P21" s="77"/>
    </row>
    <row r="22" spans="1:16" ht="30" customHeight="1">
      <c r="A22" s="1">
        <v>4</v>
      </c>
      <c r="B22" s="221" t="s">
        <v>4913</v>
      </c>
      <c r="C22" s="221">
        <v>10026845</v>
      </c>
      <c r="D22" s="222" t="s">
        <v>4710</v>
      </c>
      <c r="E22" s="223" t="s">
        <v>4917</v>
      </c>
      <c r="F22" s="221" t="s">
        <v>57</v>
      </c>
      <c r="G22" s="266">
        <v>1</v>
      </c>
      <c r="H22" s="225">
        <v>863084</v>
      </c>
      <c r="I22" s="226">
        <v>863084</v>
      </c>
      <c r="J22" s="226">
        <f>ROUND(I22*0.2,2)</f>
        <v>172616.8</v>
      </c>
      <c r="K22" s="226">
        <f>ROUND(I22*1.2,2)</f>
        <v>1035700.8</v>
      </c>
      <c r="L22" s="291" t="s">
        <v>4840</v>
      </c>
      <c r="M22" s="77"/>
      <c r="N22" s="77"/>
      <c r="O22" s="77"/>
      <c r="P22" s="77"/>
    </row>
    <row r="23" spans="1:16" ht="15.75">
      <c r="A23" s="96"/>
      <c r="B23" s="96"/>
      <c r="C23" s="96"/>
      <c r="D23" s="96"/>
      <c r="E23" s="97"/>
      <c r="F23" s="96"/>
      <c r="G23" s="96"/>
      <c r="H23" s="203"/>
      <c r="I23" s="98">
        <f>SUM(I19:I22)</f>
        <v>5231532</v>
      </c>
      <c r="J23" s="98">
        <f>SUM(J19:J22)</f>
        <v>1046306.3999999999</v>
      </c>
      <c r="K23" s="98">
        <f>SUM(K19:K22)</f>
        <v>6277838.3999999994</v>
      </c>
      <c r="L23" s="96"/>
    </row>
    <row r="26" spans="1:16" ht="18.75">
      <c r="A26" s="67" t="s">
        <v>34</v>
      </c>
      <c r="B26" s="220"/>
      <c r="C26" s="220"/>
      <c r="D26" s="127"/>
      <c r="E26" s="128"/>
      <c r="F26" s="128"/>
      <c r="G26" s="128"/>
      <c r="H26" s="129"/>
      <c r="I26" s="128"/>
      <c r="J26" s="67" t="s">
        <v>35</v>
      </c>
      <c r="K26" s="67"/>
      <c r="L26" s="23"/>
    </row>
    <row r="27" spans="1:16" ht="18.75">
      <c r="A27" s="67" t="s">
        <v>36</v>
      </c>
      <c r="B27" s="67"/>
      <c r="C27" s="67"/>
      <c r="D27" s="127"/>
      <c r="E27" s="128"/>
      <c r="F27" s="128"/>
      <c r="G27" s="128"/>
      <c r="H27" s="129"/>
      <c r="I27" s="128"/>
      <c r="J27" s="33" t="s">
        <v>184</v>
      </c>
      <c r="K27" s="67"/>
      <c r="L27" s="67"/>
    </row>
    <row r="28" spans="1:16" ht="18.75">
      <c r="A28" s="67" t="s">
        <v>37</v>
      </c>
      <c r="B28" s="67"/>
      <c r="C28" s="67"/>
      <c r="D28" s="127"/>
      <c r="E28" s="128"/>
      <c r="F28" s="128"/>
      <c r="G28" s="128"/>
      <c r="H28" s="129"/>
      <c r="I28" s="128"/>
      <c r="J28" s="363" t="s">
        <v>38</v>
      </c>
      <c r="K28" s="363"/>
      <c r="L28" s="363"/>
    </row>
    <row r="29" spans="1:16" ht="18.75">
      <c r="A29" s="67" t="s">
        <v>39</v>
      </c>
      <c r="B29" s="23"/>
      <c r="C29" s="23"/>
      <c r="D29" s="127"/>
      <c r="E29" s="128"/>
      <c r="F29" s="128"/>
      <c r="G29" s="128"/>
      <c r="H29" s="129"/>
      <c r="I29" s="128"/>
      <c r="J29" s="128"/>
      <c r="K29" s="118"/>
      <c r="L29" s="38"/>
    </row>
    <row r="30" spans="1:16" ht="18.75">
      <c r="A30" s="23"/>
      <c r="B30" s="23"/>
      <c r="C30" s="23"/>
      <c r="D30" s="127"/>
      <c r="E30" s="128"/>
      <c r="F30" s="128"/>
      <c r="G30" s="128"/>
      <c r="H30" s="129"/>
      <c r="I30" s="128"/>
      <c r="J30" s="128"/>
      <c r="K30" s="118"/>
      <c r="L30" s="23"/>
    </row>
    <row r="31" spans="1:16" ht="18.75">
      <c r="A31" s="67" t="s">
        <v>41</v>
      </c>
      <c r="B31" s="23"/>
      <c r="C31" s="23"/>
      <c r="D31" s="127"/>
      <c r="E31" s="128"/>
      <c r="F31" s="128"/>
      <c r="G31" s="128"/>
      <c r="H31" s="129"/>
      <c r="I31" s="128"/>
      <c r="J31" s="363" t="s">
        <v>182</v>
      </c>
      <c r="K31" s="363"/>
      <c r="L31" s="363"/>
    </row>
    <row r="32" spans="1:16" ht="18.75">
      <c r="A32" s="364"/>
      <c r="B32" s="364"/>
      <c r="C32" s="364"/>
      <c r="D32" s="127"/>
      <c r="E32" s="128"/>
      <c r="F32" s="128"/>
      <c r="G32" s="128"/>
      <c r="H32" s="129"/>
      <c r="I32" s="128"/>
      <c r="J32" s="128"/>
      <c r="K32" s="118"/>
      <c r="L32" s="118"/>
    </row>
    <row r="33" spans="1:12" ht="18.75">
      <c r="A33" s="67" t="s">
        <v>40</v>
      </c>
      <c r="B33" s="67"/>
      <c r="C33" s="118"/>
      <c r="D33" s="127"/>
      <c r="E33" s="128"/>
      <c r="F33" s="128"/>
      <c r="G33" s="128"/>
      <c r="H33" s="129"/>
      <c r="I33" s="128"/>
      <c r="J33" s="128"/>
      <c r="K33" s="67" t="s">
        <v>40</v>
      </c>
      <c r="L33" s="67"/>
    </row>
    <row r="34" spans="1:12">
      <c r="A34" s="3"/>
      <c r="B34" s="3"/>
      <c r="C34" s="3"/>
      <c r="D34" s="5"/>
      <c r="E34" s="3"/>
      <c r="F34" s="3"/>
      <c r="G34" s="3"/>
      <c r="H34" s="11"/>
      <c r="I34" s="3"/>
      <c r="J34" s="3"/>
      <c r="K34" s="3"/>
      <c r="L34" s="3"/>
    </row>
  </sheetData>
  <autoFilter ref="A18:L22" xr:uid="{00000000-0009-0000-0000-000038000000}"/>
  <mergeCells count="8">
    <mergeCell ref="J31:L31"/>
    <mergeCell ref="A32:C32"/>
    <mergeCell ref="A4:L4"/>
    <mergeCell ref="A5:L5"/>
    <mergeCell ref="A8:I8"/>
    <mergeCell ref="A10:I10"/>
    <mergeCell ref="A14:L14"/>
    <mergeCell ref="J28:L28"/>
  </mergeCell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colBreaks count="1" manualBreakCount="1">
    <brk id="12" max="20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0070C0"/>
    <pageSetUpPr fitToPage="1"/>
  </sheetPr>
  <dimension ref="A1:P33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10.5703125" style="6" customWidth="1"/>
    <col min="3" max="3" width="12.85546875" style="6" customWidth="1"/>
    <col min="4" max="4" width="9.85546875" style="6" customWidth="1"/>
    <col min="5" max="5" width="50" style="59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60" customWidth="1"/>
    <col min="10" max="11" width="14.85546875" style="6" customWidth="1"/>
    <col min="12" max="12" width="20.57031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7437</v>
      </c>
      <c r="K1" s="58"/>
      <c r="L1" s="121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4919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62" t="s">
        <v>183</v>
      </c>
      <c r="B7" s="123"/>
      <c r="C7" s="123"/>
      <c r="D7" s="123"/>
      <c r="E7" s="123"/>
      <c r="F7" s="123"/>
      <c r="G7" s="123"/>
      <c r="H7" s="123"/>
      <c r="I7" s="58"/>
      <c r="J7" s="20"/>
      <c r="K7" s="20"/>
      <c r="L7" s="20"/>
    </row>
    <row r="8" spans="1:12" ht="15.75">
      <c r="A8" s="371" t="s">
        <v>178</v>
      </c>
      <c r="B8" s="371"/>
      <c r="C8" s="371"/>
      <c r="D8" s="371"/>
      <c r="E8" s="371"/>
      <c r="F8" s="371"/>
      <c r="G8" s="371"/>
      <c r="H8" s="371"/>
      <c r="I8" s="371"/>
      <c r="J8" s="20"/>
      <c r="K8" s="20"/>
      <c r="L8" s="20"/>
    </row>
    <row r="9" spans="1:12" ht="15.75">
      <c r="A9" s="62" t="s">
        <v>179</v>
      </c>
      <c r="B9" s="62"/>
      <c r="C9" s="62"/>
      <c r="D9" s="62"/>
      <c r="E9" s="62"/>
      <c r="F9" s="62"/>
      <c r="G9" s="62"/>
      <c r="H9" s="62"/>
      <c r="I9" s="58"/>
      <c r="J9" s="20"/>
      <c r="K9" s="20"/>
      <c r="L9" s="20"/>
    </row>
    <row r="10" spans="1:12" ht="15.75">
      <c r="A10" s="371" t="s">
        <v>180</v>
      </c>
      <c r="B10" s="371"/>
      <c r="C10" s="371"/>
      <c r="D10" s="371"/>
      <c r="E10" s="371"/>
      <c r="F10" s="371"/>
      <c r="G10" s="371"/>
      <c r="H10" s="371"/>
      <c r="I10" s="371"/>
      <c r="J10" s="20"/>
      <c r="K10" s="20"/>
      <c r="L10" s="20"/>
    </row>
    <row r="11" spans="1:12" ht="15.75">
      <c r="A11" s="206"/>
      <c r="B11" s="206"/>
      <c r="C11" s="206"/>
      <c r="D11" s="206"/>
      <c r="E11" s="206"/>
      <c r="F11" s="206"/>
      <c r="G11" s="206"/>
      <c r="H11" s="206"/>
      <c r="I11" s="206"/>
      <c r="J11" s="206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3.5" customHeight="1">
      <c r="A16" s="62"/>
      <c r="B16" s="62"/>
      <c r="C16" s="62"/>
      <c r="D16" s="62"/>
      <c r="E16" s="206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4922</v>
      </c>
      <c r="C19" s="221">
        <v>20005433</v>
      </c>
      <c r="D19" s="222" t="s">
        <v>4710</v>
      </c>
      <c r="E19" s="223" t="s">
        <v>4923</v>
      </c>
      <c r="F19" s="221" t="s">
        <v>57</v>
      </c>
      <c r="G19" s="266">
        <v>2</v>
      </c>
      <c r="H19" s="225">
        <v>321138</v>
      </c>
      <c r="I19" s="226">
        <v>642276</v>
      </c>
      <c r="J19" s="226">
        <f>ROUND(I19*0.2,2)</f>
        <v>128455.2</v>
      </c>
      <c r="K19" s="226">
        <f>ROUND(I19*1.2,2)</f>
        <v>770731.2</v>
      </c>
      <c r="L19" s="291" t="s">
        <v>4840</v>
      </c>
      <c r="M19" s="77"/>
      <c r="N19" s="77"/>
      <c r="O19" s="77"/>
      <c r="P19" s="77"/>
    </row>
    <row r="20" spans="1:16" ht="30" customHeight="1">
      <c r="A20" s="1">
        <v>2</v>
      </c>
      <c r="B20" s="221" t="s">
        <v>4924</v>
      </c>
      <c r="C20" s="221">
        <v>20005444</v>
      </c>
      <c r="D20" s="222" t="s">
        <v>4710</v>
      </c>
      <c r="E20" s="223" t="s">
        <v>4926</v>
      </c>
      <c r="F20" s="221" t="s">
        <v>57</v>
      </c>
      <c r="G20" s="266">
        <v>1</v>
      </c>
      <c r="H20" s="225">
        <v>890218</v>
      </c>
      <c r="I20" s="226">
        <v>890218</v>
      </c>
      <c r="J20" s="226">
        <f>ROUND(I20*0.2,2)</f>
        <v>178043.6</v>
      </c>
      <c r="K20" s="226">
        <f>ROUND(I20*1.2,2)</f>
        <v>1068261.6000000001</v>
      </c>
      <c r="L20" s="291" t="s">
        <v>4840</v>
      </c>
      <c r="M20" s="77"/>
      <c r="N20" s="77"/>
      <c r="O20" s="77"/>
      <c r="P20" s="77"/>
    </row>
    <row r="21" spans="1:16" ht="30" customHeight="1">
      <c r="A21" s="1">
        <v>3</v>
      </c>
      <c r="B21" s="221" t="s">
        <v>4925</v>
      </c>
      <c r="C21" s="221">
        <v>20005445</v>
      </c>
      <c r="D21" s="222" t="s">
        <v>4710</v>
      </c>
      <c r="E21" s="223" t="s">
        <v>4927</v>
      </c>
      <c r="F21" s="221" t="s">
        <v>57</v>
      </c>
      <c r="G21" s="266">
        <v>1</v>
      </c>
      <c r="H21" s="225">
        <v>895545</v>
      </c>
      <c r="I21" s="226">
        <v>895545</v>
      </c>
      <c r="J21" s="226">
        <f>ROUND(I21*0.2,2)</f>
        <v>179109</v>
      </c>
      <c r="K21" s="226">
        <f>ROUND(I21*1.2,2)</f>
        <v>1074654</v>
      </c>
      <c r="L21" s="291" t="s">
        <v>4840</v>
      </c>
      <c r="M21" s="77"/>
      <c r="N21" s="77"/>
      <c r="O21" s="77"/>
      <c r="P21" s="77"/>
    </row>
    <row r="22" spans="1:16" ht="15.75">
      <c r="A22" s="96"/>
      <c r="B22" s="96"/>
      <c r="C22" s="96"/>
      <c r="D22" s="96"/>
      <c r="E22" s="97"/>
      <c r="F22" s="96"/>
      <c r="G22" s="96"/>
      <c r="H22" s="203"/>
      <c r="I22" s="98">
        <f>SUM(I19:I21)</f>
        <v>2428039</v>
      </c>
      <c r="J22" s="98">
        <f>SUM(J19:J21)</f>
        <v>485607.8</v>
      </c>
      <c r="K22" s="98">
        <f>SUM(K19:K21)</f>
        <v>2913646.8</v>
      </c>
      <c r="L22" s="96"/>
    </row>
    <row r="25" spans="1:16" ht="18.75">
      <c r="A25" s="67" t="s">
        <v>34</v>
      </c>
      <c r="B25" s="220"/>
      <c r="C25" s="220"/>
      <c r="D25" s="127"/>
      <c r="E25" s="128"/>
      <c r="F25" s="128"/>
      <c r="G25" s="128"/>
      <c r="H25" s="129"/>
      <c r="I25" s="128"/>
      <c r="J25" s="67" t="s">
        <v>35</v>
      </c>
      <c r="K25" s="67"/>
      <c r="L25" s="23"/>
    </row>
    <row r="26" spans="1:16" ht="18.75">
      <c r="A26" s="67" t="s">
        <v>36</v>
      </c>
      <c r="B26" s="67"/>
      <c r="C26" s="67"/>
      <c r="D26" s="127"/>
      <c r="E26" s="128"/>
      <c r="F26" s="128"/>
      <c r="G26" s="128"/>
      <c r="H26" s="129"/>
      <c r="I26" s="128"/>
      <c r="J26" s="33" t="s">
        <v>184</v>
      </c>
      <c r="K26" s="67"/>
      <c r="L26" s="67"/>
    </row>
    <row r="27" spans="1:16" ht="18.75">
      <c r="A27" s="67" t="s">
        <v>37</v>
      </c>
      <c r="B27" s="67"/>
      <c r="C27" s="67"/>
      <c r="D27" s="127"/>
      <c r="E27" s="128"/>
      <c r="F27" s="128"/>
      <c r="G27" s="128"/>
      <c r="H27" s="129"/>
      <c r="I27" s="128"/>
      <c r="J27" s="363" t="s">
        <v>38</v>
      </c>
      <c r="K27" s="363"/>
      <c r="L27" s="363"/>
    </row>
    <row r="28" spans="1:16" ht="18.75">
      <c r="A28" s="67" t="s">
        <v>39</v>
      </c>
      <c r="B28" s="23"/>
      <c r="C28" s="23"/>
      <c r="D28" s="127"/>
      <c r="E28" s="128"/>
      <c r="F28" s="128"/>
      <c r="G28" s="128"/>
      <c r="H28" s="129"/>
      <c r="I28" s="128"/>
      <c r="J28" s="128"/>
      <c r="K28" s="118"/>
      <c r="L28" s="38"/>
    </row>
    <row r="29" spans="1:16" ht="18.75">
      <c r="A29" s="23"/>
      <c r="B29" s="23"/>
      <c r="C29" s="23"/>
      <c r="D29" s="127"/>
      <c r="E29" s="128"/>
      <c r="F29" s="128"/>
      <c r="G29" s="128"/>
      <c r="H29" s="129"/>
      <c r="I29" s="128"/>
      <c r="J29" s="128"/>
      <c r="K29" s="118"/>
      <c r="L29" s="23"/>
    </row>
    <row r="30" spans="1:16" ht="18.75">
      <c r="A30" s="67" t="s">
        <v>41</v>
      </c>
      <c r="B30" s="23"/>
      <c r="C30" s="23"/>
      <c r="D30" s="127"/>
      <c r="E30" s="128"/>
      <c r="F30" s="128"/>
      <c r="G30" s="128"/>
      <c r="H30" s="129"/>
      <c r="I30" s="128"/>
      <c r="J30" s="363" t="s">
        <v>182</v>
      </c>
      <c r="K30" s="363"/>
      <c r="L30" s="363"/>
    </row>
    <row r="31" spans="1:16" ht="18.75">
      <c r="A31" s="364"/>
      <c r="B31" s="364"/>
      <c r="C31" s="364"/>
      <c r="D31" s="127"/>
      <c r="E31" s="128"/>
      <c r="F31" s="128"/>
      <c r="G31" s="128"/>
      <c r="H31" s="129"/>
      <c r="I31" s="128"/>
      <c r="J31" s="128"/>
      <c r="K31" s="118"/>
      <c r="L31" s="118"/>
    </row>
    <row r="32" spans="1:16" ht="18.75">
      <c r="A32" s="67" t="s">
        <v>40</v>
      </c>
      <c r="B32" s="67"/>
      <c r="C32" s="118"/>
      <c r="D32" s="127"/>
      <c r="E32" s="128"/>
      <c r="F32" s="128"/>
      <c r="G32" s="128"/>
      <c r="H32" s="129"/>
      <c r="I32" s="128"/>
      <c r="J32" s="128"/>
      <c r="K32" s="67" t="s">
        <v>40</v>
      </c>
      <c r="L32" s="67"/>
    </row>
    <row r="33" spans="1:12">
      <c r="A33" s="3"/>
      <c r="B33" s="3"/>
      <c r="C33" s="3"/>
      <c r="D33" s="5"/>
      <c r="E33" s="3"/>
      <c r="F33" s="3"/>
      <c r="G33" s="3"/>
      <c r="H33" s="11"/>
      <c r="I33" s="3"/>
      <c r="J33" s="3"/>
      <c r="K33" s="3"/>
      <c r="L33" s="3"/>
    </row>
  </sheetData>
  <autoFilter ref="A18:L21" xr:uid="{00000000-0009-0000-0000-000039000000}"/>
  <mergeCells count="8">
    <mergeCell ref="J30:L30"/>
    <mergeCell ref="A31:C31"/>
    <mergeCell ref="A4:L4"/>
    <mergeCell ref="A5:L5"/>
    <mergeCell ref="A8:I8"/>
    <mergeCell ref="A10:I10"/>
    <mergeCell ref="A14:L14"/>
    <mergeCell ref="J27:L27"/>
  </mergeCell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colBreaks count="1" manualBreakCount="1">
    <brk id="12" max="20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0070C0"/>
    <pageSetUpPr fitToPage="1"/>
  </sheetPr>
  <dimension ref="A1:P37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10.5703125" style="6" customWidth="1"/>
    <col min="3" max="3" width="12.85546875" style="6" customWidth="1"/>
    <col min="4" max="4" width="9.85546875" style="6" customWidth="1"/>
    <col min="5" max="5" width="50" style="59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60" customWidth="1"/>
    <col min="10" max="11" width="14.85546875" style="6" customWidth="1"/>
    <col min="12" max="12" width="26.57031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7438</v>
      </c>
      <c r="K1" s="58"/>
      <c r="L1" s="121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7400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62" t="s">
        <v>183</v>
      </c>
      <c r="B7" s="123"/>
      <c r="C7" s="123"/>
      <c r="D7" s="123"/>
      <c r="E7" s="123"/>
      <c r="F7" s="123"/>
      <c r="G7" s="123"/>
      <c r="H7" s="123"/>
      <c r="I7" s="58"/>
      <c r="J7" s="20"/>
      <c r="K7" s="20"/>
      <c r="L7" s="20"/>
    </row>
    <row r="8" spans="1:12" ht="15.75">
      <c r="A8" s="371" t="s">
        <v>178</v>
      </c>
      <c r="B8" s="371"/>
      <c r="C8" s="371"/>
      <c r="D8" s="371"/>
      <c r="E8" s="371"/>
      <c r="F8" s="371"/>
      <c r="G8" s="371"/>
      <c r="H8" s="371"/>
      <c r="I8" s="371"/>
      <c r="J8" s="20"/>
      <c r="K8" s="20"/>
      <c r="L8" s="20"/>
    </row>
    <row r="9" spans="1:12" ht="15.75">
      <c r="A9" s="62" t="s">
        <v>179</v>
      </c>
      <c r="B9" s="62"/>
      <c r="C9" s="62"/>
      <c r="D9" s="62"/>
      <c r="E9" s="62"/>
      <c r="F9" s="62"/>
      <c r="G9" s="62"/>
      <c r="H9" s="62"/>
      <c r="I9" s="58"/>
      <c r="J9" s="20"/>
      <c r="K9" s="20"/>
      <c r="L9" s="20"/>
    </row>
    <row r="10" spans="1:12" ht="15.75">
      <c r="A10" s="371" t="s">
        <v>180</v>
      </c>
      <c r="B10" s="371"/>
      <c r="C10" s="371"/>
      <c r="D10" s="371"/>
      <c r="E10" s="371"/>
      <c r="F10" s="371"/>
      <c r="G10" s="371"/>
      <c r="H10" s="371"/>
      <c r="I10" s="371"/>
      <c r="J10" s="20"/>
      <c r="K10" s="20"/>
      <c r="L10" s="20"/>
    </row>
    <row r="11" spans="1:12" ht="15.75">
      <c r="A11" s="206"/>
      <c r="B11" s="206"/>
      <c r="C11" s="206"/>
      <c r="D11" s="206"/>
      <c r="E11" s="206"/>
      <c r="F11" s="206"/>
      <c r="G11" s="206"/>
      <c r="H11" s="206"/>
      <c r="I11" s="206"/>
      <c r="J11" s="206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9" customHeight="1">
      <c r="A16" s="62"/>
      <c r="B16" s="62"/>
      <c r="C16" s="62"/>
      <c r="D16" s="62"/>
      <c r="E16" s="206"/>
      <c r="F16" s="62"/>
      <c r="G16" s="62"/>
      <c r="H16" s="8"/>
      <c r="I16" s="65"/>
      <c r="J16" s="66"/>
      <c r="K16" s="66"/>
      <c r="L16" s="62"/>
    </row>
    <row r="17" spans="1:16" ht="57" customHeight="1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4928</v>
      </c>
      <c r="C19" s="221">
        <v>10012044</v>
      </c>
      <c r="D19" s="222" t="s">
        <v>4710</v>
      </c>
      <c r="E19" s="223" t="s">
        <v>4930</v>
      </c>
      <c r="F19" s="221" t="s">
        <v>57</v>
      </c>
      <c r="G19" s="266">
        <v>1</v>
      </c>
      <c r="H19" s="225">
        <v>76952</v>
      </c>
      <c r="I19" s="226">
        <v>76952</v>
      </c>
      <c r="J19" s="226">
        <f t="shared" ref="J19:J25" si="0">ROUND(I19*0.2,2)</f>
        <v>15390.4</v>
      </c>
      <c r="K19" s="226">
        <f t="shared" ref="K19:K25" si="1">ROUND(I19*1.2,2)</f>
        <v>92342.399999999994</v>
      </c>
      <c r="L19" s="291" t="s">
        <v>4840</v>
      </c>
      <c r="M19" s="77"/>
      <c r="N19" s="77"/>
      <c r="O19" s="77"/>
      <c r="P19" s="77"/>
    </row>
    <row r="20" spans="1:16" ht="30" customHeight="1">
      <c r="A20" s="1">
        <v>2</v>
      </c>
      <c r="B20" s="221" t="s">
        <v>4929</v>
      </c>
      <c r="C20" s="221">
        <v>10012047</v>
      </c>
      <c r="D20" s="222" t="s">
        <v>4710</v>
      </c>
      <c r="E20" s="223" t="s">
        <v>4931</v>
      </c>
      <c r="F20" s="221" t="s">
        <v>57</v>
      </c>
      <c r="G20" s="266">
        <v>1</v>
      </c>
      <c r="H20" s="225">
        <v>144157</v>
      </c>
      <c r="I20" s="226">
        <v>144157</v>
      </c>
      <c r="J20" s="226">
        <f t="shared" si="0"/>
        <v>28831.4</v>
      </c>
      <c r="K20" s="226">
        <f t="shared" si="1"/>
        <v>172988.4</v>
      </c>
      <c r="L20" s="291" t="s">
        <v>4840</v>
      </c>
      <c r="M20" s="77"/>
      <c r="N20" s="77"/>
      <c r="O20" s="77"/>
      <c r="P20" s="77"/>
    </row>
    <row r="21" spans="1:16" ht="30" customHeight="1">
      <c r="A21" s="1">
        <v>3</v>
      </c>
      <c r="B21" s="221" t="s">
        <v>4932</v>
      </c>
      <c r="C21" s="221">
        <v>10026369</v>
      </c>
      <c r="D21" s="222" t="s">
        <v>4710</v>
      </c>
      <c r="E21" s="223" t="s">
        <v>4934</v>
      </c>
      <c r="F21" s="221" t="s">
        <v>57</v>
      </c>
      <c r="G21" s="266">
        <v>3</v>
      </c>
      <c r="H21" s="225">
        <v>62041</v>
      </c>
      <c r="I21" s="226">
        <v>186123</v>
      </c>
      <c r="J21" s="226">
        <f t="shared" si="0"/>
        <v>37224.6</v>
      </c>
      <c r="K21" s="226">
        <f t="shared" si="1"/>
        <v>223347.6</v>
      </c>
      <c r="L21" s="291" t="s">
        <v>4840</v>
      </c>
      <c r="M21" s="77"/>
      <c r="N21" s="77"/>
      <c r="O21" s="77"/>
      <c r="P21" s="77"/>
    </row>
    <row r="22" spans="1:16" ht="30" customHeight="1">
      <c r="A22" s="1">
        <v>4</v>
      </c>
      <c r="B22" s="221" t="s">
        <v>4933</v>
      </c>
      <c r="C22" s="221">
        <v>10026375</v>
      </c>
      <c r="D22" s="222" t="s">
        <v>4710</v>
      </c>
      <c r="E22" s="223" t="s">
        <v>4935</v>
      </c>
      <c r="F22" s="221" t="s">
        <v>57</v>
      </c>
      <c r="G22" s="266">
        <v>1</v>
      </c>
      <c r="H22" s="225">
        <v>78789</v>
      </c>
      <c r="I22" s="226">
        <v>78789</v>
      </c>
      <c r="J22" s="226">
        <f t="shared" si="0"/>
        <v>15757.8</v>
      </c>
      <c r="K22" s="226">
        <f t="shared" si="1"/>
        <v>94546.8</v>
      </c>
      <c r="L22" s="291" t="s">
        <v>4840</v>
      </c>
      <c r="M22" s="77"/>
      <c r="N22" s="77"/>
      <c r="O22" s="77"/>
      <c r="P22" s="77"/>
    </row>
    <row r="23" spans="1:16" ht="30" customHeight="1">
      <c r="A23" s="1">
        <v>5</v>
      </c>
      <c r="B23" s="221" t="s">
        <v>4936</v>
      </c>
      <c r="C23" s="221">
        <v>10026851</v>
      </c>
      <c r="D23" s="222" t="s">
        <v>4710</v>
      </c>
      <c r="E23" s="223" t="s">
        <v>4937</v>
      </c>
      <c r="F23" s="221" t="s">
        <v>57</v>
      </c>
      <c r="G23" s="266">
        <v>2</v>
      </c>
      <c r="H23" s="225">
        <v>76282</v>
      </c>
      <c r="I23" s="226">
        <v>152564</v>
      </c>
      <c r="J23" s="226">
        <f t="shared" si="0"/>
        <v>30512.799999999999</v>
      </c>
      <c r="K23" s="226">
        <f t="shared" si="1"/>
        <v>183076.8</v>
      </c>
      <c r="L23" s="291" t="s">
        <v>4840</v>
      </c>
      <c r="M23" s="77"/>
      <c r="N23" s="77"/>
      <c r="O23" s="77"/>
      <c r="P23" s="77"/>
    </row>
    <row r="24" spans="1:16" ht="30" customHeight="1">
      <c r="A24" s="1">
        <v>6</v>
      </c>
      <c r="B24" s="221" t="s">
        <v>4938</v>
      </c>
      <c r="C24" s="221">
        <v>20005411</v>
      </c>
      <c r="D24" s="222" t="s">
        <v>4710</v>
      </c>
      <c r="E24" s="223" t="s">
        <v>4939</v>
      </c>
      <c r="F24" s="221" t="s">
        <v>57</v>
      </c>
      <c r="G24" s="266">
        <v>4</v>
      </c>
      <c r="H24" s="225">
        <v>78789</v>
      </c>
      <c r="I24" s="226">
        <v>315156</v>
      </c>
      <c r="J24" s="226">
        <f t="shared" si="0"/>
        <v>63031.199999999997</v>
      </c>
      <c r="K24" s="226">
        <f t="shared" si="1"/>
        <v>378187.2</v>
      </c>
      <c r="L24" s="291" t="s">
        <v>4840</v>
      </c>
      <c r="M24" s="77"/>
      <c r="N24" s="77"/>
      <c r="O24" s="77"/>
      <c r="P24" s="77"/>
    </row>
    <row r="25" spans="1:16" ht="30" customHeight="1">
      <c r="A25" s="1">
        <v>7</v>
      </c>
      <c r="B25" s="221" t="s">
        <v>4940</v>
      </c>
      <c r="C25" s="221">
        <v>20005435</v>
      </c>
      <c r="D25" s="222" t="s">
        <v>4710</v>
      </c>
      <c r="E25" s="223" t="s">
        <v>4941</v>
      </c>
      <c r="F25" s="221" t="s">
        <v>57</v>
      </c>
      <c r="G25" s="266">
        <v>1</v>
      </c>
      <c r="H25" s="225">
        <v>862488</v>
      </c>
      <c r="I25" s="226">
        <v>862488</v>
      </c>
      <c r="J25" s="226">
        <f t="shared" si="0"/>
        <v>172497.6</v>
      </c>
      <c r="K25" s="226">
        <f t="shared" si="1"/>
        <v>1034985.6</v>
      </c>
      <c r="L25" s="291" t="s">
        <v>4840</v>
      </c>
      <c r="M25" s="77"/>
      <c r="N25" s="77"/>
      <c r="O25" s="77"/>
      <c r="P25" s="77"/>
    </row>
    <row r="26" spans="1:16" ht="15.75">
      <c r="A26" s="96"/>
      <c r="B26" s="96"/>
      <c r="C26" s="96"/>
      <c r="D26" s="96"/>
      <c r="E26" s="97"/>
      <c r="F26" s="96"/>
      <c r="G26" s="96"/>
      <c r="H26" s="203"/>
      <c r="I26" s="98">
        <f>SUM(I19:I25)</f>
        <v>1816229</v>
      </c>
      <c r="J26" s="98">
        <f>SUM(J19:J25)</f>
        <v>363245.80000000005</v>
      </c>
      <c r="K26" s="98">
        <f>SUM(K19:K25)</f>
        <v>2179474.7999999998</v>
      </c>
      <c r="L26" s="96"/>
    </row>
    <row r="27" spans="1:16" ht="12" customHeight="1"/>
    <row r="28" spans="1:16" ht="9.75" customHeight="1"/>
    <row r="29" spans="1:16" ht="18.75">
      <c r="A29" s="67" t="s">
        <v>34</v>
      </c>
      <c r="B29" s="220"/>
      <c r="C29" s="220"/>
      <c r="D29" s="127"/>
      <c r="E29" s="128"/>
      <c r="F29" s="128"/>
      <c r="G29" s="128"/>
      <c r="H29" s="129"/>
      <c r="I29" s="128"/>
      <c r="J29" s="67" t="s">
        <v>35</v>
      </c>
      <c r="K29" s="67"/>
      <c r="L29" s="23"/>
    </row>
    <row r="30" spans="1:16" ht="18.75">
      <c r="A30" s="67" t="s">
        <v>36</v>
      </c>
      <c r="B30" s="67"/>
      <c r="C30" s="67"/>
      <c r="D30" s="127"/>
      <c r="E30" s="128"/>
      <c r="F30" s="128"/>
      <c r="G30" s="128"/>
      <c r="H30" s="129"/>
      <c r="I30" s="128"/>
      <c r="J30" s="33" t="s">
        <v>184</v>
      </c>
      <c r="K30" s="67"/>
      <c r="L30" s="67"/>
    </row>
    <row r="31" spans="1:16" ht="18.75">
      <c r="A31" s="67" t="s">
        <v>37</v>
      </c>
      <c r="B31" s="67"/>
      <c r="C31" s="67"/>
      <c r="D31" s="127"/>
      <c r="E31" s="128"/>
      <c r="F31" s="128"/>
      <c r="G31" s="128"/>
      <c r="H31" s="129"/>
      <c r="I31" s="128"/>
      <c r="J31" s="363" t="s">
        <v>38</v>
      </c>
      <c r="K31" s="363"/>
      <c r="L31" s="363"/>
    </row>
    <row r="32" spans="1:16" ht="18.75">
      <c r="A32" s="67" t="s">
        <v>39</v>
      </c>
      <c r="B32" s="23"/>
      <c r="C32" s="23"/>
      <c r="D32" s="127"/>
      <c r="E32" s="128"/>
      <c r="F32" s="128"/>
      <c r="G32" s="128"/>
      <c r="H32" s="129"/>
      <c r="I32" s="128"/>
      <c r="J32" s="128"/>
      <c r="K32" s="118"/>
      <c r="L32" s="38"/>
    </row>
    <row r="33" spans="1:12" ht="18" customHeight="1">
      <c r="A33" s="23"/>
      <c r="B33" s="23"/>
      <c r="C33" s="23"/>
      <c r="D33" s="127"/>
      <c r="E33" s="128"/>
      <c r="F33" s="128"/>
      <c r="G33" s="128"/>
      <c r="H33" s="129"/>
      <c r="I33" s="128"/>
      <c r="J33" s="128"/>
      <c r="K33" s="118"/>
      <c r="L33" s="23"/>
    </row>
    <row r="34" spans="1:12" ht="18.75">
      <c r="A34" s="67" t="s">
        <v>41</v>
      </c>
      <c r="B34" s="23"/>
      <c r="C34" s="23"/>
      <c r="D34" s="127"/>
      <c r="E34" s="128"/>
      <c r="F34" s="128"/>
      <c r="G34" s="128"/>
      <c r="H34" s="129"/>
      <c r="I34" s="128"/>
      <c r="J34" s="363" t="s">
        <v>182</v>
      </c>
      <c r="K34" s="363"/>
      <c r="L34" s="363"/>
    </row>
    <row r="35" spans="1:12" ht="18.75">
      <c r="A35" s="364"/>
      <c r="B35" s="364"/>
      <c r="C35" s="364"/>
      <c r="D35" s="127"/>
      <c r="E35" s="128"/>
      <c r="F35" s="128"/>
      <c r="G35" s="128"/>
      <c r="H35" s="129"/>
      <c r="I35" s="128"/>
      <c r="J35" s="128"/>
      <c r="K35" s="118"/>
      <c r="L35" s="118"/>
    </row>
    <row r="36" spans="1:12" ht="18.75">
      <c r="A36" s="67" t="s">
        <v>40</v>
      </c>
      <c r="B36" s="67"/>
      <c r="C36" s="118"/>
      <c r="D36" s="127"/>
      <c r="E36" s="128"/>
      <c r="F36" s="128"/>
      <c r="G36" s="128"/>
      <c r="H36" s="129"/>
      <c r="I36" s="128"/>
      <c r="J36" s="128"/>
      <c r="K36" s="67" t="s">
        <v>40</v>
      </c>
      <c r="L36" s="67"/>
    </row>
    <row r="37" spans="1:12">
      <c r="A37" s="3"/>
      <c r="B37" s="3"/>
      <c r="C37" s="3"/>
      <c r="D37" s="5"/>
      <c r="E37" s="3"/>
      <c r="F37" s="3"/>
      <c r="G37" s="3"/>
      <c r="H37" s="11"/>
      <c r="I37" s="3"/>
      <c r="J37" s="3"/>
      <c r="K37" s="3"/>
      <c r="L37" s="3"/>
    </row>
  </sheetData>
  <autoFilter ref="A18:L25" xr:uid="{00000000-0009-0000-0000-00003A000000}"/>
  <mergeCells count="8">
    <mergeCell ref="J34:L34"/>
    <mergeCell ref="A35:C35"/>
    <mergeCell ref="A4:L4"/>
    <mergeCell ref="A5:L5"/>
    <mergeCell ref="A8:I8"/>
    <mergeCell ref="A10:I10"/>
    <mergeCell ref="A14:L14"/>
    <mergeCell ref="J31:L31"/>
  </mergeCells>
  <pageMargins left="0.70866141732283472" right="0.70866141732283472" top="0.74803149606299213" bottom="0.74803149606299213" header="0.31496062992125984" footer="0.31496062992125984"/>
  <pageSetup paperSize="9" scale="68" fitToHeight="0" orientation="landscape" r:id="rId1"/>
  <colBreaks count="1" manualBreakCount="1">
    <brk id="12" max="2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  <pageSetUpPr fitToPage="1"/>
  </sheetPr>
  <dimension ref="A1:P32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3" customWidth="1"/>
    <col min="2" max="2" width="7.7109375" style="3" customWidth="1"/>
    <col min="3" max="3" width="12.140625" style="3" customWidth="1"/>
    <col min="4" max="4" width="10.85546875" style="3" customWidth="1"/>
    <col min="5" max="5" width="34" style="5" customWidth="1"/>
    <col min="6" max="6" width="6.85546875" style="3" customWidth="1"/>
    <col min="7" max="7" width="12" style="55" customWidth="1"/>
    <col min="8" max="8" width="15.5703125" style="3" customWidth="1"/>
    <col min="9" max="9" width="15.5703125" style="11" customWidth="1"/>
    <col min="10" max="11" width="15.5703125" style="3" customWidth="1"/>
    <col min="12" max="12" width="21" style="3" customWidth="1"/>
    <col min="13" max="16384" width="9.140625" style="3"/>
  </cols>
  <sheetData>
    <row r="1" spans="1:12" ht="15" customHeight="1">
      <c r="A1" s="20"/>
      <c r="B1" s="23"/>
      <c r="C1" s="23"/>
      <c r="D1" s="23"/>
      <c r="E1" s="23"/>
      <c r="F1" s="23"/>
      <c r="G1" s="51"/>
      <c r="H1" s="23"/>
      <c r="I1" s="24"/>
      <c r="J1" s="121" t="s">
        <v>7429</v>
      </c>
      <c r="K1" s="25"/>
      <c r="L1" s="24"/>
    </row>
    <row r="2" spans="1:12" ht="14.25" customHeight="1">
      <c r="A2" s="20"/>
      <c r="B2" s="26"/>
      <c r="C2" s="26"/>
      <c r="D2" s="26"/>
      <c r="E2" s="26"/>
      <c r="F2" s="26"/>
      <c r="G2" s="28"/>
      <c r="H2" s="26"/>
      <c r="I2" s="27"/>
      <c r="J2" s="125" t="s">
        <v>7592</v>
      </c>
      <c r="K2" s="27"/>
      <c r="L2" s="27"/>
    </row>
    <row r="3" spans="1:12" ht="8.25" customHeight="1">
      <c r="A3" s="20"/>
      <c r="B3" s="26"/>
      <c r="C3" s="26"/>
      <c r="D3" s="26"/>
      <c r="E3" s="26"/>
      <c r="F3" s="26"/>
      <c r="G3" s="28"/>
      <c r="H3" s="26"/>
      <c r="I3" s="27"/>
      <c r="J3" s="27"/>
      <c r="K3" s="25"/>
      <c r="L3" s="20"/>
    </row>
    <row r="4" spans="1:12" ht="17.25" customHeight="1">
      <c r="A4" s="365" t="s">
        <v>140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.75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8.75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18" t="s">
        <v>177</v>
      </c>
      <c r="B7" s="115"/>
      <c r="C7" s="115"/>
      <c r="D7" s="115"/>
      <c r="E7" s="115"/>
      <c r="F7" s="115"/>
      <c r="G7" s="115"/>
      <c r="H7" s="115"/>
      <c r="I7" s="116"/>
      <c r="J7" s="20"/>
      <c r="K7" s="20"/>
      <c r="L7" s="20"/>
    </row>
    <row r="8" spans="1:12" ht="15.75">
      <c r="A8" s="367" t="s">
        <v>178</v>
      </c>
      <c r="B8" s="367"/>
      <c r="C8" s="367"/>
      <c r="D8" s="367"/>
      <c r="E8" s="367"/>
      <c r="F8" s="367"/>
      <c r="G8" s="367"/>
      <c r="H8" s="367"/>
      <c r="I8" s="367"/>
      <c r="J8" s="20"/>
      <c r="K8" s="20"/>
      <c r="L8" s="20"/>
    </row>
    <row r="9" spans="1:12" ht="15.75">
      <c r="A9" s="18" t="s">
        <v>179</v>
      </c>
      <c r="B9" s="18"/>
      <c r="C9" s="18"/>
      <c r="D9" s="18"/>
      <c r="E9" s="18"/>
      <c r="F9" s="18"/>
      <c r="G9" s="18"/>
      <c r="H9" s="18"/>
      <c r="I9" s="116"/>
      <c r="J9" s="20"/>
      <c r="K9" s="20"/>
      <c r="L9" s="20"/>
    </row>
    <row r="10" spans="1:12" ht="15.75">
      <c r="A10" s="367" t="s">
        <v>180</v>
      </c>
      <c r="B10" s="367"/>
      <c r="C10" s="367"/>
      <c r="D10" s="367"/>
      <c r="E10" s="367"/>
      <c r="F10" s="367"/>
      <c r="G10" s="367"/>
      <c r="H10" s="367"/>
      <c r="I10" s="367"/>
      <c r="J10" s="20"/>
      <c r="K10" s="20"/>
      <c r="L10" s="20"/>
    </row>
    <row r="11" spans="1:12" ht="11.25" customHeight="1">
      <c r="A11" s="17"/>
      <c r="B11" s="17"/>
      <c r="C11" s="17"/>
      <c r="D11" s="17"/>
      <c r="E11" s="17"/>
      <c r="F11" s="17"/>
      <c r="G11" s="53"/>
      <c r="H11" s="17"/>
      <c r="I11" s="17"/>
      <c r="J11" s="17"/>
      <c r="K11" s="29"/>
      <c r="L11" s="20"/>
    </row>
    <row r="12" spans="1:12" ht="15.75">
      <c r="A12" s="7" t="s">
        <v>30</v>
      </c>
      <c r="B12" s="76"/>
      <c r="C12" s="76"/>
      <c r="D12" s="76"/>
      <c r="E12" s="76"/>
      <c r="F12" s="76"/>
      <c r="G12" s="52"/>
      <c r="H12" s="76"/>
      <c r="I12" s="76"/>
      <c r="J12" s="76"/>
      <c r="K12" s="29"/>
      <c r="L12" s="20"/>
    </row>
    <row r="13" spans="1:12" ht="15.75">
      <c r="A13" s="7" t="s">
        <v>31</v>
      </c>
      <c r="B13" s="76"/>
      <c r="C13" s="76"/>
      <c r="D13" s="76"/>
      <c r="E13" s="76"/>
      <c r="F13" s="76"/>
      <c r="G13" s="52"/>
      <c r="H13" s="76"/>
      <c r="I13" s="76"/>
      <c r="J13" s="76"/>
      <c r="K13" s="30"/>
      <c r="L13" s="7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54"/>
      <c r="H15" s="31"/>
      <c r="I15" s="31"/>
      <c r="J15" s="31"/>
      <c r="K15" s="32"/>
      <c r="L15" s="31"/>
    </row>
    <row r="16" spans="1:12" ht="12" customHeight="1"/>
    <row r="17" spans="1:16" ht="7.5" customHeight="1">
      <c r="A17" s="7"/>
      <c r="B17" s="7"/>
      <c r="C17" s="7"/>
      <c r="D17" s="7"/>
      <c r="E17" s="76"/>
      <c r="F17" s="7"/>
      <c r="G17" s="52"/>
      <c r="H17" s="8"/>
      <c r="I17" s="13"/>
      <c r="J17" s="9"/>
      <c r="K17" s="9"/>
      <c r="L17" s="7"/>
    </row>
    <row r="18" spans="1:16" ht="71.25">
      <c r="A18" s="10" t="s">
        <v>0</v>
      </c>
      <c r="B18" s="14" t="s">
        <v>9</v>
      </c>
      <c r="C18" s="14" t="s">
        <v>10</v>
      </c>
      <c r="D18" s="14" t="s">
        <v>11</v>
      </c>
      <c r="E18" s="14" t="s">
        <v>1</v>
      </c>
      <c r="F18" s="14" t="s">
        <v>12</v>
      </c>
      <c r="G18" s="14" t="s">
        <v>2</v>
      </c>
      <c r="H18" s="2" t="s">
        <v>7</v>
      </c>
      <c r="I18" s="2" t="s">
        <v>186</v>
      </c>
      <c r="J18" s="2" t="s">
        <v>696</v>
      </c>
      <c r="K18" s="2" t="s">
        <v>185</v>
      </c>
      <c r="L18" s="10" t="s">
        <v>3</v>
      </c>
    </row>
    <row r="19" spans="1:16" ht="15.75">
      <c r="A19" s="10">
        <v>1</v>
      </c>
      <c r="B19" s="10">
        <v>2</v>
      </c>
      <c r="C19" s="10">
        <v>3</v>
      </c>
      <c r="D19" s="10">
        <v>4</v>
      </c>
      <c r="E19" s="10">
        <v>5</v>
      </c>
      <c r="F19" s="10">
        <v>6</v>
      </c>
      <c r="G19" s="10">
        <v>7</v>
      </c>
      <c r="H19" s="10">
        <v>8</v>
      </c>
      <c r="I19" s="10">
        <v>9</v>
      </c>
      <c r="J19" s="10">
        <v>10</v>
      </c>
      <c r="K19" s="10">
        <v>11</v>
      </c>
      <c r="L19" s="10">
        <v>12</v>
      </c>
    </row>
    <row r="20" spans="1:16" s="6" customFormat="1" ht="32.25" customHeight="1">
      <c r="A20" s="46">
        <v>1</v>
      </c>
      <c r="B20" s="182" t="s">
        <v>857</v>
      </c>
      <c r="C20" s="161">
        <v>10006846</v>
      </c>
      <c r="D20" s="161" t="s">
        <v>123</v>
      </c>
      <c r="E20" s="183" t="s">
        <v>858</v>
      </c>
      <c r="F20" s="182" t="s">
        <v>57</v>
      </c>
      <c r="G20" s="184">
        <v>8</v>
      </c>
      <c r="H20" s="145">
        <v>834205</v>
      </c>
      <c r="I20" s="186">
        <v>6673640</v>
      </c>
      <c r="J20" s="189">
        <f>ROUND(I20*0.2,2)</f>
        <v>1334728</v>
      </c>
      <c r="K20" s="189">
        <f>I20*1.2</f>
        <v>8008368</v>
      </c>
      <c r="L20" s="46" t="s">
        <v>8</v>
      </c>
      <c r="M20" s="77"/>
      <c r="N20" s="77"/>
      <c r="O20" s="77"/>
      <c r="P20" s="77"/>
    </row>
    <row r="21" spans="1:16" ht="20.25" customHeight="1">
      <c r="A21" s="104"/>
      <c r="B21" s="104"/>
      <c r="C21" s="104"/>
      <c r="D21" s="104"/>
      <c r="E21" s="106"/>
      <c r="F21" s="104"/>
      <c r="G21" s="136"/>
      <c r="H21" s="137"/>
      <c r="I21" s="188">
        <f>SUM(I20:I20)</f>
        <v>6673640</v>
      </c>
      <c r="J21" s="188">
        <f>SUM(J20:J20)</f>
        <v>1334728</v>
      </c>
      <c r="K21" s="188">
        <f>SUM(K20:K20)</f>
        <v>8008368</v>
      </c>
      <c r="L21" s="104"/>
    </row>
    <row r="24" spans="1:16" ht="18.75">
      <c r="A24" s="67" t="s">
        <v>34</v>
      </c>
      <c r="B24" s="126"/>
      <c r="C24" s="126"/>
      <c r="D24" s="127"/>
      <c r="E24" s="128"/>
      <c r="H24" s="129"/>
      <c r="I24" s="128"/>
      <c r="J24" s="68" t="s">
        <v>35</v>
      </c>
      <c r="K24" s="23"/>
    </row>
    <row r="25" spans="1:16" ht="18.75">
      <c r="A25" s="67" t="s">
        <v>36</v>
      </c>
      <c r="B25" s="67"/>
      <c r="C25" s="67"/>
      <c r="D25" s="127"/>
      <c r="E25" s="128"/>
      <c r="H25" s="129"/>
      <c r="I25" s="128"/>
      <c r="J25" s="363" t="s">
        <v>181</v>
      </c>
      <c r="K25" s="363"/>
    </row>
    <row r="26" spans="1:16" ht="18.75">
      <c r="A26" s="141" t="s">
        <v>37</v>
      </c>
      <c r="B26" s="141"/>
      <c r="C26" s="141"/>
      <c r="D26" s="127"/>
      <c r="E26" s="128"/>
      <c r="H26" s="129"/>
      <c r="I26" s="128"/>
      <c r="J26" s="363" t="s">
        <v>38</v>
      </c>
      <c r="K26" s="363"/>
    </row>
    <row r="27" spans="1:16" ht="18.75">
      <c r="A27" s="68" t="s">
        <v>39</v>
      </c>
      <c r="B27" s="23"/>
      <c r="C27" s="23"/>
      <c r="D27" s="127"/>
      <c r="E27" s="128"/>
      <c r="H27" s="129"/>
      <c r="I27" s="128"/>
      <c r="J27" s="118"/>
      <c r="K27" s="38"/>
    </row>
    <row r="28" spans="1:16" ht="18.75">
      <c r="A28" s="23"/>
      <c r="B28" s="23"/>
      <c r="C28" s="23"/>
      <c r="D28" s="127"/>
      <c r="E28" s="128"/>
      <c r="H28" s="129"/>
      <c r="I28" s="128"/>
      <c r="J28" s="118"/>
      <c r="K28" s="23"/>
    </row>
    <row r="29" spans="1:16" ht="18.75">
      <c r="A29" s="67" t="s">
        <v>41</v>
      </c>
      <c r="B29" s="23"/>
      <c r="C29" s="23"/>
      <c r="D29" s="127"/>
      <c r="E29" s="128"/>
      <c r="H29" s="129"/>
      <c r="I29" s="128"/>
      <c r="J29" s="67" t="s">
        <v>182</v>
      </c>
      <c r="K29" s="67"/>
    </row>
    <row r="30" spans="1:16" ht="18.75">
      <c r="A30" s="364"/>
      <c r="B30" s="364"/>
      <c r="C30" s="364"/>
      <c r="D30" s="127"/>
      <c r="E30" s="128"/>
      <c r="H30" s="129"/>
      <c r="I30" s="128"/>
      <c r="J30" s="118"/>
      <c r="K30" s="118"/>
    </row>
    <row r="31" spans="1:16" ht="18.75">
      <c r="A31" s="67" t="s">
        <v>40</v>
      </c>
      <c r="B31" s="67"/>
      <c r="C31" s="118"/>
      <c r="D31" s="127"/>
      <c r="E31" s="128"/>
      <c r="H31" s="129"/>
      <c r="I31" s="128"/>
      <c r="J31" s="67" t="s">
        <v>40</v>
      </c>
      <c r="K31" s="67"/>
    </row>
    <row r="32" spans="1:16">
      <c r="D32" s="5"/>
      <c r="E32" s="3"/>
      <c r="G32" s="3"/>
      <c r="H32" s="11"/>
      <c r="I32" s="3"/>
    </row>
  </sheetData>
  <customSheetViews>
    <customSheetView guid="{19774D5F-68EA-4399-BCA1-E2CE392B5002}" showPageBreaks="1" printArea="1" view="pageBreakPreview" topLeftCell="A10">
      <selection activeCell="M24" sqref="M24"/>
      <colBreaks count="1" manualBreakCount="1">
        <brk id="13" max="86" man="1"/>
      </colBreaks>
      <pageMargins left="0.70866141732283472" right="0.51181102362204722" top="0.94488188976377963" bottom="0.55118110236220474" header="0.31496062992125984" footer="0.31496062992125984"/>
      <pageSetup scale="67" orientation="landscape" r:id="rId1"/>
    </customSheetView>
    <customSheetView guid="{31AE1515-CC7D-4C1F-9174-673DDAC973ED}" showPageBreaks="1" printArea="1" hiddenColumns="1" view="pageBreakPreview">
      <selection activeCell="P25" sqref="P25"/>
      <colBreaks count="1" manualBreakCount="1">
        <brk id="15" max="29" man="1"/>
      </colBreaks>
      <pageMargins left="0.70866141732283472" right="0.51181102362204722" top="0.94488188976377963" bottom="0.55118110236220474" header="0.31496062992125984" footer="0.31496062992125984"/>
      <pageSetup scale="67" orientation="landscape" r:id="rId2"/>
    </customSheetView>
  </customSheetViews>
  <mergeCells count="8">
    <mergeCell ref="J25:K25"/>
    <mergeCell ref="J26:K26"/>
    <mergeCell ref="A30:C30"/>
    <mergeCell ref="A4:L4"/>
    <mergeCell ref="A5:L5"/>
    <mergeCell ref="A14:L14"/>
    <mergeCell ref="A8:I8"/>
    <mergeCell ref="A10:I10"/>
  </mergeCells>
  <pageMargins left="0.70866141732283472" right="0.51181102362204722" top="0.94488188976377963" bottom="0.55118110236220474" header="0.31496062992125984" footer="0.31496062992125984"/>
  <pageSetup paperSize="9" scale="77" fitToHeight="0" orientation="landscape" r:id="rId3"/>
  <colBreaks count="1" manualBreakCount="1">
    <brk id="12" max="31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0070C0"/>
    <pageSetUpPr fitToPage="1"/>
  </sheetPr>
  <dimension ref="A1:P42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10.5703125" style="6" customWidth="1"/>
    <col min="3" max="3" width="12.85546875" style="6" customWidth="1"/>
    <col min="4" max="4" width="9.85546875" style="6" customWidth="1"/>
    <col min="5" max="5" width="50" style="59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60" customWidth="1"/>
    <col min="10" max="11" width="14.85546875" style="6" customWidth="1"/>
    <col min="12" max="12" width="20.57031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7439</v>
      </c>
      <c r="K1" s="58"/>
      <c r="L1" s="121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7401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62" t="s">
        <v>183</v>
      </c>
      <c r="B7" s="123"/>
      <c r="C7" s="123"/>
      <c r="D7" s="123"/>
      <c r="E7" s="123"/>
      <c r="F7" s="123"/>
      <c r="G7" s="123"/>
      <c r="H7" s="123"/>
      <c r="I7" s="58"/>
      <c r="J7" s="20"/>
      <c r="K7" s="20"/>
      <c r="L7" s="20"/>
    </row>
    <row r="8" spans="1:12" ht="15.75">
      <c r="A8" s="371" t="s">
        <v>178</v>
      </c>
      <c r="B8" s="371"/>
      <c r="C8" s="371"/>
      <c r="D8" s="371"/>
      <c r="E8" s="371"/>
      <c r="F8" s="371"/>
      <c r="G8" s="371"/>
      <c r="H8" s="371"/>
      <c r="I8" s="371"/>
      <c r="J8" s="20"/>
      <c r="K8" s="20"/>
      <c r="L8" s="20"/>
    </row>
    <row r="9" spans="1:12" ht="15.75">
      <c r="A9" s="62" t="s">
        <v>179</v>
      </c>
      <c r="B9" s="62"/>
      <c r="C9" s="62"/>
      <c r="D9" s="62"/>
      <c r="E9" s="62"/>
      <c r="F9" s="62"/>
      <c r="G9" s="62"/>
      <c r="H9" s="62"/>
      <c r="I9" s="58"/>
      <c r="J9" s="20"/>
      <c r="K9" s="20"/>
      <c r="L9" s="20"/>
    </row>
    <row r="10" spans="1:12" ht="15.75">
      <c r="A10" s="371" t="s">
        <v>180</v>
      </c>
      <c r="B10" s="371"/>
      <c r="C10" s="371"/>
      <c r="D10" s="371"/>
      <c r="E10" s="371"/>
      <c r="F10" s="371"/>
      <c r="G10" s="371"/>
      <c r="H10" s="371"/>
      <c r="I10" s="371"/>
      <c r="J10" s="20"/>
      <c r="K10" s="20"/>
      <c r="L10" s="20"/>
    </row>
    <row r="11" spans="1:12" ht="15.75">
      <c r="A11" s="206"/>
      <c r="B11" s="206"/>
      <c r="C11" s="206"/>
      <c r="D11" s="206"/>
      <c r="E11" s="206"/>
      <c r="F11" s="206"/>
      <c r="G11" s="206"/>
      <c r="H11" s="206"/>
      <c r="I11" s="206"/>
      <c r="J11" s="206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3.5" customHeight="1">
      <c r="A16" s="62"/>
      <c r="B16" s="62"/>
      <c r="C16" s="62"/>
      <c r="D16" s="62"/>
      <c r="E16" s="206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4942</v>
      </c>
      <c r="C19" s="221">
        <v>10002349</v>
      </c>
      <c r="D19" s="222" t="s">
        <v>4949</v>
      </c>
      <c r="E19" s="223" t="s">
        <v>4950</v>
      </c>
      <c r="F19" s="221" t="s">
        <v>2811</v>
      </c>
      <c r="G19" s="266">
        <v>3628</v>
      </c>
      <c r="H19" s="225">
        <v>58</v>
      </c>
      <c r="I19" s="226">
        <v>210424</v>
      </c>
      <c r="J19" s="226">
        <f t="shared" ref="J19:J26" si="0">ROUND(I19*0.2,2)</f>
        <v>42084.800000000003</v>
      </c>
      <c r="K19" s="226">
        <f t="shared" ref="K19:K26" si="1">ROUND(I19*1.2,2)</f>
        <v>252508.79999999999</v>
      </c>
      <c r="L19" s="291" t="s">
        <v>4840</v>
      </c>
      <c r="M19" s="77"/>
      <c r="N19" s="77"/>
      <c r="O19" s="77"/>
      <c r="P19" s="77"/>
    </row>
    <row r="20" spans="1:16" ht="30" customHeight="1">
      <c r="A20" s="1">
        <v>2</v>
      </c>
      <c r="B20" s="221" t="s">
        <v>4943</v>
      </c>
      <c r="C20" s="221">
        <v>10002366</v>
      </c>
      <c r="D20" s="222" t="s">
        <v>4949</v>
      </c>
      <c r="E20" s="223" t="s">
        <v>4951</v>
      </c>
      <c r="F20" s="221" t="s">
        <v>2811</v>
      </c>
      <c r="G20" s="266">
        <v>240</v>
      </c>
      <c r="H20" s="225">
        <v>40</v>
      </c>
      <c r="I20" s="226">
        <v>9600</v>
      </c>
      <c r="J20" s="226">
        <f t="shared" si="0"/>
        <v>1920</v>
      </c>
      <c r="K20" s="226">
        <f t="shared" si="1"/>
        <v>11520</v>
      </c>
      <c r="L20" s="291" t="s">
        <v>4840</v>
      </c>
      <c r="M20" s="77"/>
      <c r="N20" s="77"/>
      <c r="O20" s="77"/>
      <c r="P20" s="77"/>
    </row>
    <row r="21" spans="1:16" ht="30" customHeight="1">
      <c r="A21" s="1">
        <v>3</v>
      </c>
      <c r="B21" s="221" t="s">
        <v>4944</v>
      </c>
      <c r="C21" s="221">
        <v>10002429</v>
      </c>
      <c r="D21" s="222" t="s">
        <v>4949</v>
      </c>
      <c r="E21" s="223" t="s">
        <v>4952</v>
      </c>
      <c r="F21" s="221" t="s">
        <v>2811</v>
      </c>
      <c r="G21" s="266">
        <v>500</v>
      </c>
      <c r="H21" s="225">
        <v>53</v>
      </c>
      <c r="I21" s="226">
        <v>26500</v>
      </c>
      <c r="J21" s="226">
        <f t="shared" si="0"/>
        <v>5300</v>
      </c>
      <c r="K21" s="226">
        <f t="shared" si="1"/>
        <v>31800</v>
      </c>
      <c r="L21" s="291" t="s">
        <v>4840</v>
      </c>
      <c r="M21" s="77"/>
      <c r="N21" s="77"/>
      <c r="O21" s="77"/>
      <c r="P21" s="77"/>
    </row>
    <row r="22" spans="1:16" ht="30" customHeight="1">
      <c r="A22" s="1">
        <v>4</v>
      </c>
      <c r="B22" s="221" t="s">
        <v>4945</v>
      </c>
      <c r="C22" s="221">
        <v>10002442</v>
      </c>
      <c r="D22" s="222" t="s">
        <v>4949</v>
      </c>
      <c r="E22" s="223" t="s">
        <v>4953</v>
      </c>
      <c r="F22" s="221" t="s">
        <v>2811</v>
      </c>
      <c r="G22" s="266">
        <v>1500</v>
      </c>
      <c r="H22" s="225">
        <v>81</v>
      </c>
      <c r="I22" s="226">
        <v>121500</v>
      </c>
      <c r="J22" s="226">
        <f t="shared" si="0"/>
        <v>24300</v>
      </c>
      <c r="K22" s="226">
        <f t="shared" si="1"/>
        <v>145800</v>
      </c>
      <c r="L22" s="291" t="s">
        <v>4840</v>
      </c>
      <c r="M22" s="77"/>
      <c r="N22" s="77"/>
      <c r="O22" s="77"/>
      <c r="P22" s="77"/>
    </row>
    <row r="23" spans="1:16" ht="30" customHeight="1">
      <c r="A23" s="1">
        <v>5</v>
      </c>
      <c r="B23" s="221" t="s">
        <v>4946</v>
      </c>
      <c r="C23" s="221">
        <v>10002467</v>
      </c>
      <c r="D23" s="222" t="s">
        <v>4949</v>
      </c>
      <c r="E23" s="223" t="s">
        <v>3395</v>
      </c>
      <c r="F23" s="221" t="s">
        <v>2811</v>
      </c>
      <c r="G23" s="266">
        <v>1200</v>
      </c>
      <c r="H23" s="225">
        <v>90</v>
      </c>
      <c r="I23" s="226">
        <v>108000</v>
      </c>
      <c r="J23" s="226">
        <f t="shared" si="0"/>
        <v>21600</v>
      </c>
      <c r="K23" s="226">
        <f t="shared" si="1"/>
        <v>129600</v>
      </c>
      <c r="L23" s="291" t="s">
        <v>4840</v>
      </c>
      <c r="M23" s="77"/>
      <c r="N23" s="77"/>
      <c r="O23" s="77"/>
      <c r="P23" s="77"/>
    </row>
    <row r="24" spans="1:16" ht="30" customHeight="1">
      <c r="A24" s="1">
        <v>6</v>
      </c>
      <c r="B24" s="221" t="s">
        <v>4947</v>
      </c>
      <c r="C24" s="221">
        <v>10002479</v>
      </c>
      <c r="D24" s="222" t="s">
        <v>4949</v>
      </c>
      <c r="E24" s="223" t="s">
        <v>4954</v>
      </c>
      <c r="F24" s="221" t="s">
        <v>2811</v>
      </c>
      <c r="G24" s="266">
        <v>1950</v>
      </c>
      <c r="H24" s="225">
        <v>93</v>
      </c>
      <c r="I24" s="226">
        <v>181350</v>
      </c>
      <c r="J24" s="226">
        <f t="shared" si="0"/>
        <v>36270</v>
      </c>
      <c r="K24" s="226">
        <f t="shared" si="1"/>
        <v>217620</v>
      </c>
      <c r="L24" s="291" t="s">
        <v>4840</v>
      </c>
      <c r="M24" s="77"/>
      <c r="N24" s="77"/>
      <c r="O24" s="77"/>
      <c r="P24" s="77"/>
    </row>
    <row r="25" spans="1:16" ht="30" customHeight="1">
      <c r="A25" s="1">
        <v>7</v>
      </c>
      <c r="B25" s="221" t="s">
        <v>4948</v>
      </c>
      <c r="C25" s="221">
        <v>10002479</v>
      </c>
      <c r="D25" s="222" t="s">
        <v>4949</v>
      </c>
      <c r="E25" s="223" t="s">
        <v>4954</v>
      </c>
      <c r="F25" s="221" t="s">
        <v>2811</v>
      </c>
      <c r="G25" s="266">
        <v>850</v>
      </c>
      <c r="H25" s="225">
        <v>93</v>
      </c>
      <c r="I25" s="226">
        <v>79050</v>
      </c>
      <c r="J25" s="226">
        <f t="shared" si="0"/>
        <v>15810</v>
      </c>
      <c r="K25" s="226">
        <f t="shared" si="1"/>
        <v>94860</v>
      </c>
      <c r="L25" s="291" t="s">
        <v>4840</v>
      </c>
      <c r="M25" s="77"/>
      <c r="N25" s="77"/>
      <c r="O25" s="77"/>
      <c r="P25" s="77"/>
    </row>
    <row r="26" spans="1:16" ht="30" customHeight="1">
      <c r="A26" s="1">
        <v>8</v>
      </c>
      <c r="B26" s="221" t="s">
        <v>4955</v>
      </c>
      <c r="C26" s="221">
        <v>10034835</v>
      </c>
      <c r="D26" s="222" t="s">
        <v>4949</v>
      </c>
      <c r="E26" s="223" t="s">
        <v>4960</v>
      </c>
      <c r="F26" s="221" t="s">
        <v>57</v>
      </c>
      <c r="G26" s="266">
        <v>300</v>
      </c>
      <c r="H26" s="225">
        <v>397</v>
      </c>
      <c r="I26" s="226">
        <v>119100</v>
      </c>
      <c r="J26" s="226">
        <f t="shared" si="0"/>
        <v>23820</v>
      </c>
      <c r="K26" s="226">
        <f t="shared" si="1"/>
        <v>142920</v>
      </c>
      <c r="L26" s="291" t="s">
        <v>4840</v>
      </c>
      <c r="M26" s="77"/>
      <c r="N26" s="77"/>
      <c r="O26" s="77"/>
      <c r="P26" s="77"/>
    </row>
    <row r="27" spans="1:16" ht="30" customHeight="1">
      <c r="A27" s="1">
        <v>9</v>
      </c>
      <c r="B27" s="221" t="s">
        <v>4956</v>
      </c>
      <c r="C27" s="221">
        <v>10034840</v>
      </c>
      <c r="D27" s="222" t="s">
        <v>4949</v>
      </c>
      <c r="E27" s="223" t="s">
        <v>4961</v>
      </c>
      <c r="F27" s="221" t="s">
        <v>57</v>
      </c>
      <c r="G27" s="266">
        <v>300</v>
      </c>
      <c r="H27" s="225">
        <v>629</v>
      </c>
      <c r="I27" s="226">
        <v>188700</v>
      </c>
      <c r="J27" s="226">
        <f>ROUND(I27*0.2,2)</f>
        <v>37740</v>
      </c>
      <c r="K27" s="226">
        <f>ROUND(I27*1.2,2)</f>
        <v>226440</v>
      </c>
      <c r="L27" s="291" t="s">
        <v>4840</v>
      </c>
      <c r="M27" s="77"/>
      <c r="N27" s="77"/>
      <c r="O27" s="77"/>
      <c r="P27" s="77"/>
    </row>
    <row r="28" spans="1:16" ht="30" customHeight="1">
      <c r="A28" s="1">
        <v>10</v>
      </c>
      <c r="B28" s="221" t="s">
        <v>4957</v>
      </c>
      <c r="C28" s="221">
        <v>10034846</v>
      </c>
      <c r="D28" s="222" t="s">
        <v>4949</v>
      </c>
      <c r="E28" s="223" t="s">
        <v>4962</v>
      </c>
      <c r="F28" s="221" t="s">
        <v>57</v>
      </c>
      <c r="G28" s="266">
        <v>20</v>
      </c>
      <c r="H28" s="225">
        <v>6689</v>
      </c>
      <c r="I28" s="226">
        <v>133780</v>
      </c>
      <c r="J28" s="226">
        <f>ROUND(I28*0.2,2)</f>
        <v>26756</v>
      </c>
      <c r="K28" s="226">
        <f>ROUND(I28*1.2,2)</f>
        <v>160536</v>
      </c>
      <c r="L28" s="291" t="s">
        <v>4840</v>
      </c>
      <c r="M28" s="77"/>
      <c r="N28" s="77"/>
      <c r="O28" s="77"/>
      <c r="P28" s="77"/>
    </row>
    <row r="29" spans="1:16" ht="30" customHeight="1">
      <c r="A29" s="1">
        <v>11</v>
      </c>
      <c r="B29" s="221" t="s">
        <v>4958</v>
      </c>
      <c r="C29" s="221">
        <v>10034852</v>
      </c>
      <c r="D29" s="222" t="s">
        <v>4949</v>
      </c>
      <c r="E29" s="223" t="s">
        <v>4963</v>
      </c>
      <c r="F29" s="221" t="s">
        <v>57</v>
      </c>
      <c r="G29" s="266">
        <v>500</v>
      </c>
      <c r="H29" s="225">
        <v>841</v>
      </c>
      <c r="I29" s="226">
        <v>420500</v>
      </c>
      <c r="J29" s="226">
        <f>ROUND(I29*0.2,2)</f>
        <v>84100</v>
      </c>
      <c r="K29" s="226">
        <f>ROUND(I29*1.2,2)</f>
        <v>504600</v>
      </c>
      <c r="L29" s="291" t="s">
        <v>4840</v>
      </c>
      <c r="M29" s="77"/>
      <c r="N29" s="77"/>
      <c r="O29" s="77"/>
      <c r="P29" s="77"/>
    </row>
    <row r="30" spans="1:16" ht="30" customHeight="1">
      <c r="A30" s="1">
        <v>12</v>
      </c>
      <c r="B30" s="221" t="s">
        <v>4959</v>
      </c>
      <c r="C30" s="221">
        <v>10034859</v>
      </c>
      <c r="D30" s="222" t="s">
        <v>4949</v>
      </c>
      <c r="E30" s="223" t="s">
        <v>4964</v>
      </c>
      <c r="F30" s="221" t="s">
        <v>57</v>
      </c>
      <c r="G30" s="266">
        <v>300</v>
      </c>
      <c r="H30" s="225">
        <v>2485</v>
      </c>
      <c r="I30" s="226">
        <v>745500</v>
      </c>
      <c r="J30" s="226">
        <f>ROUND(I30*0.2,2)</f>
        <v>149100</v>
      </c>
      <c r="K30" s="226">
        <f>ROUND(I30*1.2,2)</f>
        <v>894600</v>
      </c>
      <c r="L30" s="291" t="s">
        <v>4840</v>
      </c>
      <c r="M30" s="77"/>
      <c r="N30" s="77"/>
      <c r="O30" s="77"/>
      <c r="P30" s="77"/>
    </row>
    <row r="31" spans="1:16" ht="15.75">
      <c r="A31" s="96"/>
      <c r="B31" s="96"/>
      <c r="C31" s="96"/>
      <c r="D31" s="96"/>
      <c r="E31" s="97"/>
      <c r="F31" s="96"/>
      <c r="G31" s="96"/>
      <c r="H31" s="203"/>
      <c r="I31" s="98">
        <f>SUM(I19:I30)</f>
        <v>2344004</v>
      </c>
      <c r="J31" s="98">
        <f>SUM(J19:J30)</f>
        <v>468800.8</v>
      </c>
      <c r="K31" s="98">
        <f>SUM(K19:K30)</f>
        <v>2812804.8</v>
      </c>
      <c r="L31" s="96"/>
    </row>
    <row r="34" spans="1:12" ht="18.75">
      <c r="A34" s="67" t="s">
        <v>34</v>
      </c>
      <c r="B34" s="220"/>
      <c r="C34" s="220"/>
      <c r="D34" s="127"/>
      <c r="E34" s="128"/>
      <c r="F34" s="128"/>
      <c r="G34" s="128"/>
      <c r="H34" s="129"/>
      <c r="I34" s="128"/>
      <c r="J34" s="67" t="s">
        <v>35</v>
      </c>
      <c r="K34" s="67"/>
      <c r="L34" s="23"/>
    </row>
    <row r="35" spans="1:12" ht="18.75">
      <c r="A35" s="67" t="s">
        <v>36</v>
      </c>
      <c r="B35" s="67"/>
      <c r="C35" s="67"/>
      <c r="D35" s="127"/>
      <c r="E35" s="128"/>
      <c r="F35" s="128"/>
      <c r="G35" s="128"/>
      <c r="H35" s="129"/>
      <c r="I35" s="128"/>
      <c r="J35" s="33" t="s">
        <v>184</v>
      </c>
      <c r="K35" s="67"/>
      <c r="L35" s="67"/>
    </row>
    <row r="36" spans="1:12" ht="18.75">
      <c r="A36" s="67" t="s">
        <v>37</v>
      </c>
      <c r="B36" s="67"/>
      <c r="C36" s="67"/>
      <c r="D36" s="127"/>
      <c r="E36" s="128"/>
      <c r="F36" s="128"/>
      <c r="G36" s="128"/>
      <c r="H36" s="129"/>
      <c r="I36" s="128"/>
      <c r="J36" s="363" t="s">
        <v>38</v>
      </c>
      <c r="K36" s="363"/>
      <c r="L36" s="363"/>
    </row>
    <row r="37" spans="1:12" ht="18.75">
      <c r="A37" s="67" t="s">
        <v>39</v>
      </c>
      <c r="B37" s="23"/>
      <c r="C37" s="23"/>
      <c r="D37" s="127"/>
      <c r="E37" s="128"/>
      <c r="F37" s="128"/>
      <c r="G37" s="128"/>
      <c r="H37" s="129"/>
      <c r="I37" s="128"/>
      <c r="J37" s="128"/>
      <c r="K37" s="118"/>
      <c r="L37" s="38"/>
    </row>
    <row r="38" spans="1:12" ht="18.75">
      <c r="A38" s="23"/>
      <c r="B38" s="23"/>
      <c r="C38" s="23"/>
      <c r="D38" s="127"/>
      <c r="E38" s="128"/>
      <c r="F38" s="128"/>
      <c r="G38" s="128"/>
      <c r="H38" s="129"/>
      <c r="I38" s="128"/>
      <c r="J38" s="128"/>
      <c r="K38" s="118"/>
      <c r="L38" s="23"/>
    </row>
    <row r="39" spans="1:12" ht="18.75">
      <c r="A39" s="67" t="s">
        <v>41</v>
      </c>
      <c r="B39" s="23"/>
      <c r="C39" s="23"/>
      <c r="D39" s="127"/>
      <c r="E39" s="128"/>
      <c r="F39" s="128"/>
      <c r="G39" s="128"/>
      <c r="H39" s="129"/>
      <c r="I39" s="128"/>
      <c r="J39" s="363" t="s">
        <v>182</v>
      </c>
      <c r="K39" s="363"/>
      <c r="L39" s="363"/>
    </row>
    <row r="40" spans="1:12" ht="18.75">
      <c r="A40" s="364"/>
      <c r="B40" s="364"/>
      <c r="C40" s="364"/>
      <c r="D40" s="127"/>
      <c r="E40" s="128"/>
      <c r="F40" s="128"/>
      <c r="G40" s="128"/>
      <c r="H40" s="129"/>
      <c r="I40" s="128"/>
      <c r="J40" s="128"/>
      <c r="K40" s="118"/>
      <c r="L40" s="118"/>
    </row>
    <row r="41" spans="1:12" ht="18.75">
      <c r="A41" s="67" t="s">
        <v>40</v>
      </c>
      <c r="B41" s="67"/>
      <c r="C41" s="118"/>
      <c r="D41" s="127"/>
      <c r="E41" s="128"/>
      <c r="F41" s="128"/>
      <c r="G41" s="128"/>
      <c r="H41" s="129"/>
      <c r="I41" s="128"/>
      <c r="J41" s="128"/>
      <c r="K41" s="67" t="s">
        <v>40</v>
      </c>
      <c r="L41" s="67"/>
    </row>
    <row r="42" spans="1:12">
      <c r="A42" s="3"/>
      <c r="B42" s="3"/>
      <c r="C42" s="3"/>
      <c r="D42" s="5"/>
      <c r="E42" s="3"/>
      <c r="F42" s="3"/>
      <c r="G42" s="3"/>
      <c r="H42" s="11"/>
      <c r="I42" s="3"/>
      <c r="J42" s="3"/>
      <c r="K42" s="3"/>
      <c r="L42" s="3"/>
    </row>
  </sheetData>
  <autoFilter ref="A18:L26" xr:uid="{00000000-0009-0000-0000-00003B000000}"/>
  <mergeCells count="8">
    <mergeCell ref="J39:L39"/>
    <mergeCell ref="A40:C40"/>
    <mergeCell ref="A4:L4"/>
    <mergeCell ref="A5:L5"/>
    <mergeCell ref="A8:I8"/>
    <mergeCell ref="A10:I10"/>
    <mergeCell ref="A14:L14"/>
    <mergeCell ref="J36:L36"/>
  </mergeCell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rowBreaks count="1" manualBreakCount="1">
    <brk id="29" max="11" man="1"/>
  </rowBreaks>
  <colBreaks count="1" manualBreakCount="1">
    <brk id="12" max="20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0070C0"/>
    <pageSetUpPr fitToPage="1"/>
  </sheetPr>
  <dimension ref="A1:P69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9.85546875" style="6" customWidth="1"/>
    <col min="3" max="3" width="12.42578125" style="6" customWidth="1"/>
    <col min="4" max="4" width="9.85546875" style="6" customWidth="1"/>
    <col min="5" max="5" width="48.140625" style="59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60" customWidth="1"/>
    <col min="10" max="11" width="14.85546875" style="6" customWidth="1"/>
    <col min="12" max="12" width="20.57031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7440</v>
      </c>
      <c r="K1" s="58"/>
      <c r="L1" s="121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7402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62" t="s">
        <v>183</v>
      </c>
      <c r="B7" s="123"/>
      <c r="C7" s="123"/>
      <c r="D7" s="123"/>
      <c r="E7" s="123"/>
      <c r="F7" s="123"/>
      <c r="G7" s="123"/>
      <c r="H7" s="123"/>
      <c r="I7" s="58"/>
      <c r="J7" s="20"/>
      <c r="K7" s="20"/>
      <c r="L7" s="20"/>
    </row>
    <row r="8" spans="1:12" ht="15.75">
      <c r="A8" s="371" t="s">
        <v>178</v>
      </c>
      <c r="B8" s="371"/>
      <c r="C8" s="371"/>
      <c r="D8" s="371"/>
      <c r="E8" s="371"/>
      <c r="F8" s="371"/>
      <c r="G8" s="371"/>
      <c r="H8" s="371"/>
      <c r="I8" s="371"/>
      <c r="J8" s="20"/>
      <c r="K8" s="20"/>
      <c r="L8" s="20"/>
    </row>
    <row r="9" spans="1:12" ht="15.75">
      <c r="A9" s="62" t="s">
        <v>179</v>
      </c>
      <c r="B9" s="62"/>
      <c r="C9" s="62"/>
      <c r="D9" s="62"/>
      <c r="E9" s="62"/>
      <c r="F9" s="62"/>
      <c r="G9" s="62"/>
      <c r="H9" s="62"/>
      <c r="I9" s="58"/>
      <c r="J9" s="20"/>
      <c r="K9" s="20"/>
      <c r="L9" s="20"/>
    </row>
    <row r="10" spans="1:12" ht="15.75">
      <c r="A10" s="371" t="s">
        <v>180</v>
      </c>
      <c r="B10" s="371"/>
      <c r="C10" s="371"/>
      <c r="D10" s="371"/>
      <c r="E10" s="371"/>
      <c r="F10" s="371"/>
      <c r="G10" s="371"/>
      <c r="H10" s="371"/>
      <c r="I10" s="371"/>
      <c r="J10" s="20"/>
      <c r="K10" s="20"/>
      <c r="L10" s="20"/>
    </row>
    <row r="11" spans="1:12" ht="15.75">
      <c r="A11" s="206"/>
      <c r="B11" s="206"/>
      <c r="C11" s="206"/>
      <c r="D11" s="206"/>
      <c r="E11" s="206"/>
      <c r="F11" s="206"/>
      <c r="G11" s="206"/>
      <c r="H11" s="206"/>
      <c r="I11" s="206"/>
      <c r="J11" s="206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3.5" customHeight="1">
      <c r="A16" s="62"/>
      <c r="B16" s="62"/>
      <c r="C16" s="62"/>
      <c r="D16" s="62"/>
      <c r="E16" s="206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4966</v>
      </c>
      <c r="C19" s="221">
        <v>10004544</v>
      </c>
      <c r="D19" s="222" t="s">
        <v>4949</v>
      </c>
      <c r="E19" s="223" t="s">
        <v>1984</v>
      </c>
      <c r="F19" s="221" t="s">
        <v>210</v>
      </c>
      <c r="G19" s="266">
        <v>0.52600000000000002</v>
      </c>
      <c r="H19" s="225">
        <v>25660</v>
      </c>
      <c r="I19" s="226">
        <v>13497.16</v>
      </c>
      <c r="J19" s="226">
        <f t="shared" ref="J19:J57" si="0">ROUND(I19*0.2,2)</f>
        <v>2699.43</v>
      </c>
      <c r="K19" s="226">
        <f>ROUND(J19+I19,2)</f>
        <v>16196.59</v>
      </c>
      <c r="L19" s="291" t="s">
        <v>4840</v>
      </c>
      <c r="M19" s="77"/>
      <c r="N19" s="77"/>
      <c r="O19" s="77"/>
      <c r="P19" s="77"/>
    </row>
    <row r="20" spans="1:16" ht="30" customHeight="1">
      <c r="A20" s="1">
        <v>2</v>
      </c>
      <c r="B20" s="221" t="s">
        <v>4967</v>
      </c>
      <c r="C20" s="221">
        <v>10004554</v>
      </c>
      <c r="D20" s="222" t="s">
        <v>4949</v>
      </c>
      <c r="E20" s="223" t="s">
        <v>5004</v>
      </c>
      <c r="F20" s="221" t="s">
        <v>210</v>
      </c>
      <c r="G20" s="266">
        <v>0.28799999999999998</v>
      </c>
      <c r="H20" s="225">
        <v>15242</v>
      </c>
      <c r="I20" s="226">
        <v>4389.7</v>
      </c>
      <c r="J20" s="226">
        <f t="shared" si="0"/>
        <v>877.94</v>
      </c>
      <c r="K20" s="226">
        <f t="shared" ref="K20:K57" si="1">ROUND(J20+I20,2)</f>
        <v>5267.64</v>
      </c>
      <c r="L20" s="291" t="s">
        <v>4840</v>
      </c>
      <c r="M20" s="77"/>
      <c r="N20" s="77"/>
      <c r="O20" s="77"/>
      <c r="P20" s="77"/>
    </row>
    <row r="21" spans="1:16" ht="30" customHeight="1">
      <c r="A21" s="1">
        <v>3</v>
      </c>
      <c r="B21" s="221" t="s">
        <v>4968</v>
      </c>
      <c r="C21" s="221">
        <v>10004586</v>
      </c>
      <c r="D21" s="222" t="s">
        <v>4949</v>
      </c>
      <c r="E21" s="223" t="s">
        <v>5005</v>
      </c>
      <c r="F21" s="221" t="s">
        <v>210</v>
      </c>
      <c r="G21" s="266">
        <v>1.53</v>
      </c>
      <c r="H21" s="225">
        <v>14074</v>
      </c>
      <c r="I21" s="226">
        <v>21533.22</v>
      </c>
      <c r="J21" s="226">
        <f t="shared" si="0"/>
        <v>4306.6400000000003</v>
      </c>
      <c r="K21" s="226">
        <f t="shared" si="1"/>
        <v>25839.86</v>
      </c>
      <c r="L21" s="291" t="s">
        <v>4840</v>
      </c>
      <c r="M21" s="77"/>
      <c r="N21" s="77"/>
      <c r="O21" s="77"/>
      <c r="P21" s="77"/>
    </row>
    <row r="22" spans="1:16" ht="30" customHeight="1">
      <c r="A22" s="1">
        <v>4</v>
      </c>
      <c r="B22" s="221" t="s">
        <v>4969</v>
      </c>
      <c r="C22" s="221">
        <v>10004596</v>
      </c>
      <c r="D22" s="222" t="s">
        <v>4949</v>
      </c>
      <c r="E22" s="223" t="s">
        <v>5006</v>
      </c>
      <c r="F22" s="221" t="s">
        <v>210</v>
      </c>
      <c r="G22" s="266">
        <v>0.06</v>
      </c>
      <c r="H22" s="225">
        <v>18910</v>
      </c>
      <c r="I22" s="226">
        <v>1134.5999999999999</v>
      </c>
      <c r="J22" s="226">
        <f t="shared" si="0"/>
        <v>226.92</v>
      </c>
      <c r="K22" s="226">
        <f t="shared" si="1"/>
        <v>1361.52</v>
      </c>
      <c r="L22" s="291" t="s">
        <v>4840</v>
      </c>
      <c r="M22" s="77"/>
      <c r="N22" s="77"/>
      <c r="O22" s="77"/>
      <c r="P22" s="77"/>
    </row>
    <row r="23" spans="1:16" ht="30" customHeight="1">
      <c r="A23" s="1">
        <v>5</v>
      </c>
      <c r="B23" s="221" t="s">
        <v>4970</v>
      </c>
      <c r="C23" s="221">
        <v>10004607</v>
      </c>
      <c r="D23" s="222" t="s">
        <v>4949</v>
      </c>
      <c r="E23" s="223" t="s">
        <v>5007</v>
      </c>
      <c r="F23" s="221" t="s">
        <v>210</v>
      </c>
      <c r="G23" s="266">
        <v>0.34499999999999997</v>
      </c>
      <c r="H23" s="225">
        <v>23634</v>
      </c>
      <c r="I23" s="226">
        <v>8153.73</v>
      </c>
      <c r="J23" s="226">
        <f t="shared" si="0"/>
        <v>1630.75</v>
      </c>
      <c r="K23" s="226">
        <f t="shared" si="1"/>
        <v>9784.48</v>
      </c>
      <c r="L23" s="291" t="s">
        <v>4840</v>
      </c>
      <c r="M23" s="77"/>
      <c r="N23" s="77"/>
      <c r="O23" s="77"/>
      <c r="P23" s="77"/>
    </row>
    <row r="24" spans="1:16" ht="30" customHeight="1">
      <c r="A24" s="1">
        <v>6</v>
      </c>
      <c r="B24" s="221" t="s">
        <v>4971</v>
      </c>
      <c r="C24" s="221">
        <v>10004644</v>
      </c>
      <c r="D24" s="222" t="s">
        <v>4949</v>
      </c>
      <c r="E24" s="223" t="s">
        <v>5008</v>
      </c>
      <c r="F24" s="221" t="s">
        <v>210</v>
      </c>
      <c r="G24" s="266">
        <v>0.33500000000000002</v>
      </c>
      <c r="H24" s="225">
        <v>18742</v>
      </c>
      <c r="I24" s="226">
        <v>6278.57</v>
      </c>
      <c r="J24" s="226">
        <f t="shared" si="0"/>
        <v>1255.71</v>
      </c>
      <c r="K24" s="226">
        <f t="shared" si="1"/>
        <v>7534.28</v>
      </c>
      <c r="L24" s="291" t="s">
        <v>4840</v>
      </c>
      <c r="M24" s="77"/>
      <c r="N24" s="77"/>
      <c r="O24" s="77"/>
      <c r="P24" s="77"/>
    </row>
    <row r="25" spans="1:16" ht="30" customHeight="1">
      <c r="A25" s="1">
        <v>7</v>
      </c>
      <c r="B25" s="221" t="s">
        <v>4972</v>
      </c>
      <c r="C25" s="221">
        <v>10004674</v>
      </c>
      <c r="D25" s="222" t="s">
        <v>4949</v>
      </c>
      <c r="E25" s="223" t="s">
        <v>5009</v>
      </c>
      <c r="F25" s="221" t="s">
        <v>210</v>
      </c>
      <c r="G25" s="266">
        <v>2.3E-2</v>
      </c>
      <c r="H25" s="225">
        <v>39141</v>
      </c>
      <c r="I25" s="226">
        <v>900.24</v>
      </c>
      <c r="J25" s="226">
        <f t="shared" si="0"/>
        <v>180.05</v>
      </c>
      <c r="K25" s="226">
        <f t="shared" si="1"/>
        <v>1080.29</v>
      </c>
      <c r="L25" s="291" t="s">
        <v>4840</v>
      </c>
      <c r="M25" s="77"/>
      <c r="N25" s="77"/>
      <c r="O25" s="77"/>
      <c r="P25" s="77"/>
    </row>
    <row r="26" spans="1:16" ht="30" customHeight="1">
      <c r="A26" s="1">
        <v>8</v>
      </c>
      <c r="B26" s="221" t="s">
        <v>4973</v>
      </c>
      <c r="C26" s="221">
        <v>10004832</v>
      </c>
      <c r="D26" s="222" t="s">
        <v>4949</v>
      </c>
      <c r="E26" s="223" t="s">
        <v>5010</v>
      </c>
      <c r="F26" s="221" t="s">
        <v>210</v>
      </c>
      <c r="G26" s="266">
        <v>7.0999999999999994E-2</v>
      </c>
      <c r="H26" s="225">
        <v>13856</v>
      </c>
      <c r="I26" s="226">
        <v>983.78</v>
      </c>
      <c r="J26" s="226">
        <f t="shared" si="0"/>
        <v>196.76</v>
      </c>
      <c r="K26" s="226">
        <f t="shared" si="1"/>
        <v>1180.54</v>
      </c>
      <c r="L26" s="291" t="s">
        <v>4840</v>
      </c>
      <c r="M26" s="77"/>
      <c r="N26" s="77"/>
      <c r="O26" s="77"/>
      <c r="P26" s="77"/>
    </row>
    <row r="27" spans="1:16" ht="30" customHeight="1">
      <c r="A27" s="1">
        <v>9</v>
      </c>
      <c r="B27" s="221" t="s">
        <v>4974</v>
      </c>
      <c r="C27" s="221">
        <v>10004836</v>
      </c>
      <c r="D27" s="222" t="s">
        <v>4949</v>
      </c>
      <c r="E27" s="223" t="s">
        <v>5011</v>
      </c>
      <c r="F27" s="221" t="s">
        <v>210</v>
      </c>
      <c r="G27" s="266">
        <v>1.175</v>
      </c>
      <c r="H27" s="225">
        <v>10660</v>
      </c>
      <c r="I27" s="226">
        <v>12525.5</v>
      </c>
      <c r="J27" s="226">
        <f t="shared" si="0"/>
        <v>2505.1</v>
      </c>
      <c r="K27" s="226">
        <f t="shared" si="1"/>
        <v>15030.6</v>
      </c>
      <c r="L27" s="291" t="s">
        <v>4840</v>
      </c>
      <c r="M27" s="77"/>
      <c r="N27" s="77"/>
      <c r="O27" s="77"/>
      <c r="P27" s="77"/>
    </row>
    <row r="28" spans="1:16" ht="30" customHeight="1">
      <c r="A28" s="1">
        <v>10</v>
      </c>
      <c r="B28" s="221" t="s">
        <v>4975</v>
      </c>
      <c r="C28" s="221">
        <v>10004842</v>
      </c>
      <c r="D28" s="222" t="s">
        <v>4949</v>
      </c>
      <c r="E28" s="223" t="s">
        <v>5012</v>
      </c>
      <c r="F28" s="221" t="s">
        <v>210</v>
      </c>
      <c r="G28" s="266">
        <v>0.53300000000000003</v>
      </c>
      <c r="H28" s="225">
        <v>11062</v>
      </c>
      <c r="I28" s="226">
        <v>5896.05</v>
      </c>
      <c r="J28" s="226">
        <f t="shared" si="0"/>
        <v>1179.21</v>
      </c>
      <c r="K28" s="226">
        <f t="shared" si="1"/>
        <v>7075.26</v>
      </c>
      <c r="L28" s="291" t="s">
        <v>4840</v>
      </c>
      <c r="M28" s="77"/>
      <c r="N28" s="77"/>
      <c r="O28" s="77"/>
      <c r="P28" s="77"/>
    </row>
    <row r="29" spans="1:16" ht="30" customHeight="1">
      <c r="A29" s="1">
        <v>11</v>
      </c>
      <c r="B29" s="221" t="s">
        <v>4976</v>
      </c>
      <c r="C29" s="221">
        <v>10004846</v>
      </c>
      <c r="D29" s="222" t="s">
        <v>4949</v>
      </c>
      <c r="E29" s="223" t="s">
        <v>5013</v>
      </c>
      <c r="F29" s="221" t="s">
        <v>210</v>
      </c>
      <c r="G29" s="266">
        <v>0.73299999999999998</v>
      </c>
      <c r="H29" s="225">
        <v>11324</v>
      </c>
      <c r="I29" s="226">
        <v>8300.49</v>
      </c>
      <c r="J29" s="226">
        <f t="shared" si="0"/>
        <v>1660.1</v>
      </c>
      <c r="K29" s="226">
        <f t="shared" si="1"/>
        <v>9960.59</v>
      </c>
      <c r="L29" s="291" t="s">
        <v>4840</v>
      </c>
      <c r="M29" s="77"/>
      <c r="N29" s="77"/>
      <c r="O29" s="77"/>
      <c r="P29" s="77"/>
    </row>
    <row r="30" spans="1:16" ht="30" customHeight="1">
      <c r="A30" s="1">
        <v>12</v>
      </c>
      <c r="B30" s="221" t="s">
        <v>4977</v>
      </c>
      <c r="C30" s="221">
        <v>10004850</v>
      </c>
      <c r="D30" s="222" t="s">
        <v>4949</v>
      </c>
      <c r="E30" s="223" t="s">
        <v>5014</v>
      </c>
      <c r="F30" s="221" t="s">
        <v>210</v>
      </c>
      <c r="G30" s="266">
        <v>1.1839999999999999</v>
      </c>
      <c r="H30" s="225">
        <v>9717</v>
      </c>
      <c r="I30" s="226">
        <v>11504.93</v>
      </c>
      <c r="J30" s="226">
        <f t="shared" si="0"/>
        <v>2300.9899999999998</v>
      </c>
      <c r="K30" s="226">
        <f t="shared" si="1"/>
        <v>13805.92</v>
      </c>
      <c r="L30" s="291" t="s">
        <v>4840</v>
      </c>
      <c r="M30" s="77"/>
      <c r="N30" s="77"/>
      <c r="O30" s="77"/>
      <c r="P30" s="77"/>
    </row>
    <row r="31" spans="1:16" ht="30" customHeight="1">
      <c r="A31" s="1">
        <v>13</v>
      </c>
      <c r="B31" s="221" t="s">
        <v>4978</v>
      </c>
      <c r="C31" s="221">
        <v>10004972</v>
      </c>
      <c r="D31" s="222" t="s">
        <v>4949</v>
      </c>
      <c r="E31" s="223" t="s">
        <v>5015</v>
      </c>
      <c r="F31" s="221" t="s">
        <v>210</v>
      </c>
      <c r="G31" s="266">
        <v>2.69</v>
      </c>
      <c r="H31" s="225">
        <v>18194</v>
      </c>
      <c r="I31" s="226">
        <v>48941.86</v>
      </c>
      <c r="J31" s="226">
        <f t="shared" si="0"/>
        <v>9788.3700000000008</v>
      </c>
      <c r="K31" s="226">
        <f t="shared" si="1"/>
        <v>58730.23</v>
      </c>
      <c r="L31" s="291" t="s">
        <v>4840</v>
      </c>
      <c r="M31" s="77"/>
      <c r="N31" s="77"/>
      <c r="O31" s="77"/>
      <c r="P31" s="77"/>
    </row>
    <row r="32" spans="1:16" ht="30" customHeight="1">
      <c r="A32" s="1">
        <v>14</v>
      </c>
      <c r="B32" s="221" t="s">
        <v>4979</v>
      </c>
      <c r="C32" s="221">
        <v>10005158</v>
      </c>
      <c r="D32" s="222" t="s">
        <v>4949</v>
      </c>
      <c r="E32" s="223" t="s">
        <v>5016</v>
      </c>
      <c r="F32" s="221" t="s">
        <v>210</v>
      </c>
      <c r="G32" s="266">
        <v>1.4999999999999999E-2</v>
      </c>
      <c r="H32" s="225">
        <v>19640</v>
      </c>
      <c r="I32" s="226">
        <v>294.60000000000002</v>
      </c>
      <c r="J32" s="226">
        <f t="shared" si="0"/>
        <v>58.92</v>
      </c>
      <c r="K32" s="226">
        <f t="shared" si="1"/>
        <v>353.52</v>
      </c>
      <c r="L32" s="291" t="s">
        <v>4840</v>
      </c>
      <c r="M32" s="77"/>
      <c r="N32" s="77"/>
      <c r="O32" s="77"/>
      <c r="P32" s="77"/>
    </row>
    <row r="33" spans="1:16" ht="30" customHeight="1">
      <c r="A33" s="1">
        <v>15</v>
      </c>
      <c r="B33" s="221" t="s">
        <v>4980</v>
      </c>
      <c r="C33" s="221">
        <v>10005163</v>
      </c>
      <c r="D33" s="222" t="s">
        <v>4949</v>
      </c>
      <c r="E33" s="223" t="s">
        <v>5017</v>
      </c>
      <c r="F33" s="221" t="s">
        <v>210</v>
      </c>
      <c r="G33" s="266">
        <v>0.01</v>
      </c>
      <c r="H33" s="225">
        <v>23920</v>
      </c>
      <c r="I33" s="226">
        <v>239.2</v>
      </c>
      <c r="J33" s="226">
        <f t="shared" si="0"/>
        <v>47.84</v>
      </c>
      <c r="K33" s="226">
        <f t="shared" si="1"/>
        <v>287.04000000000002</v>
      </c>
      <c r="L33" s="291" t="s">
        <v>4840</v>
      </c>
      <c r="M33" s="77"/>
      <c r="N33" s="77"/>
      <c r="O33" s="77"/>
      <c r="P33" s="77"/>
    </row>
    <row r="34" spans="1:16" ht="30" customHeight="1">
      <c r="A34" s="1">
        <v>16</v>
      </c>
      <c r="B34" s="221" t="s">
        <v>4981</v>
      </c>
      <c r="C34" s="221">
        <v>10005178</v>
      </c>
      <c r="D34" s="222" t="s">
        <v>4949</v>
      </c>
      <c r="E34" s="223" t="s">
        <v>5018</v>
      </c>
      <c r="F34" s="221" t="s">
        <v>210</v>
      </c>
      <c r="G34" s="266">
        <v>0.01</v>
      </c>
      <c r="H34" s="225">
        <v>23291</v>
      </c>
      <c r="I34" s="226">
        <v>232.91</v>
      </c>
      <c r="J34" s="226">
        <f t="shared" si="0"/>
        <v>46.58</v>
      </c>
      <c r="K34" s="226">
        <f t="shared" si="1"/>
        <v>279.49</v>
      </c>
      <c r="L34" s="291" t="s">
        <v>4840</v>
      </c>
      <c r="M34" s="77"/>
      <c r="N34" s="77"/>
      <c r="O34" s="77"/>
      <c r="P34" s="77"/>
    </row>
    <row r="35" spans="1:16" ht="30" customHeight="1">
      <c r="A35" s="1">
        <v>17</v>
      </c>
      <c r="B35" s="221" t="s">
        <v>4982</v>
      </c>
      <c r="C35" s="221">
        <v>10005184</v>
      </c>
      <c r="D35" s="222" t="s">
        <v>4949</v>
      </c>
      <c r="E35" s="223" t="s">
        <v>5019</v>
      </c>
      <c r="F35" s="221" t="s">
        <v>210</v>
      </c>
      <c r="G35" s="266">
        <v>0.03</v>
      </c>
      <c r="H35" s="225">
        <v>22974</v>
      </c>
      <c r="I35" s="226">
        <v>689.22</v>
      </c>
      <c r="J35" s="226">
        <f t="shared" si="0"/>
        <v>137.84</v>
      </c>
      <c r="K35" s="226">
        <f t="shared" si="1"/>
        <v>827.06</v>
      </c>
      <c r="L35" s="291" t="s">
        <v>4840</v>
      </c>
      <c r="M35" s="77"/>
      <c r="N35" s="77"/>
      <c r="O35" s="77"/>
      <c r="P35" s="77"/>
    </row>
    <row r="36" spans="1:16" ht="30" customHeight="1">
      <c r="A36" s="1">
        <v>18</v>
      </c>
      <c r="B36" s="221" t="s">
        <v>4983</v>
      </c>
      <c r="C36" s="221">
        <v>10005804</v>
      </c>
      <c r="D36" s="222" t="s">
        <v>4949</v>
      </c>
      <c r="E36" s="223" t="s">
        <v>5020</v>
      </c>
      <c r="F36" s="221" t="s">
        <v>210</v>
      </c>
      <c r="G36" s="266">
        <v>0.98199999999999998</v>
      </c>
      <c r="H36" s="225">
        <v>31303</v>
      </c>
      <c r="I36" s="226">
        <v>30739.55</v>
      </c>
      <c r="J36" s="226">
        <f t="shared" si="0"/>
        <v>6147.91</v>
      </c>
      <c r="K36" s="226">
        <f t="shared" si="1"/>
        <v>36887.46</v>
      </c>
      <c r="L36" s="291" t="s">
        <v>4840</v>
      </c>
      <c r="M36" s="77"/>
      <c r="N36" s="77"/>
      <c r="O36" s="77"/>
      <c r="P36" s="77"/>
    </row>
    <row r="37" spans="1:16" ht="30" customHeight="1">
      <c r="A37" s="1">
        <v>19</v>
      </c>
      <c r="B37" s="221" t="s">
        <v>4984</v>
      </c>
      <c r="C37" s="221">
        <v>10005814</v>
      </c>
      <c r="D37" s="222" t="s">
        <v>4949</v>
      </c>
      <c r="E37" s="223" t="s">
        <v>5021</v>
      </c>
      <c r="F37" s="221" t="s">
        <v>210</v>
      </c>
      <c r="G37" s="266">
        <v>0.14000000000000001</v>
      </c>
      <c r="H37" s="225">
        <v>34479</v>
      </c>
      <c r="I37" s="226">
        <v>4827.0600000000004</v>
      </c>
      <c r="J37" s="226">
        <f t="shared" si="0"/>
        <v>965.41</v>
      </c>
      <c r="K37" s="226">
        <f t="shared" si="1"/>
        <v>5792.47</v>
      </c>
      <c r="L37" s="291" t="s">
        <v>4840</v>
      </c>
      <c r="M37" s="77"/>
      <c r="N37" s="77"/>
      <c r="O37" s="77"/>
      <c r="P37" s="77"/>
    </row>
    <row r="38" spans="1:16" ht="30" customHeight="1">
      <c r="A38" s="1">
        <v>20</v>
      </c>
      <c r="B38" s="221" t="s">
        <v>4985</v>
      </c>
      <c r="C38" s="221">
        <v>10005824</v>
      </c>
      <c r="D38" s="222" t="s">
        <v>4949</v>
      </c>
      <c r="E38" s="223" t="s">
        <v>5022</v>
      </c>
      <c r="F38" s="221" t="s">
        <v>210</v>
      </c>
      <c r="G38" s="266">
        <v>3.7999999999999999E-2</v>
      </c>
      <c r="H38" s="225">
        <v>20299</v>
      </c>
      <c r="I38" s="226">
        <v>771.36</v>
      </c>
      <c r="J38" s="226">
        <f t="shared" si="0"/>
        <v>154.27000000000001</v>
      </c>
      <c r="K38" s="226">
        <f t="shared" si="1"/>
        <v>925.63</v>
      </c>
      <c r="L38" s="291" t="s">
        <v>4840</v>
      </c>
      <c r="M38" s="77"/>
      <c r="N38" s="77"/>
      <c r="O38" s="77"/>
      <c r="P38" s="77"/>
    </row>
    <row r="39" spans="1:16" ht="30" customHeight="1">
      <c r="A39" s="1">
        <v>21</v>
      </c>
      <c r="B39" s="221" t="s">
        <v>4986</v>
      </c>
      <c r="C39" s="221">
        <v>10005835</v>
      </c>
      <c r="D39" s="222" t="s">
        <v>4949</v>
      </c>
      <c r="E39" s="223" t="s">
        <v>5023</v>
      </c>
      <c r="F39" s="221" t="s">
        <v>210</v>
      </c>
      <c r="G39" s="266">
        <v>0.36299999999999999</v>
      </c>
      <c r="H39" s="225">
        <v>18684</v>
      </c>
      <c r="I39" s="226">
        <v>6782.29</v>
      </c>
      <c r="J39" s="226">
        <f t="shared" si="0"/>
        <v>1356.46</v>
      </c>
      <c r="K39" s="226">
        <f t="shared" si="1"/>
        <v>8138.75</v>
      </c>
      <c r="L39" s="291" t="s">
        <v>4840</v>
      </c>
      <c r="M39" s="77"/>
      <c r="N39" s="77"/>
      <c r="O39" s="77"/>
      <c r="P39" s="77"/>
    </row>
    <row r="40" spans="1:16" ht="30" customHeight="1">
      <c r="A40" s="1">
        <v>22</v>
      </c>
      <c r="B40" s="221" t="s">
        <v>4987</v>
      </c>
      <c r="C40" s="221">
        <v>10005840</v>
      </c>
      <c r="D40" s="222" t="s">
        <v>4949</v>
      </c>
      <c r="E40" s="223" t="s">
        <v>5024</v>
      </c>
      <c r="F40" s="221" t="s">
        <v>210</v>
      </c>
      <c r="G40" s="266">
        <v>0.45300000000000001</v>
      </c>
      <c r="H40" s="225">
        <v>16195</v>
      </c>
      <c r="I40" s="226">
        <v>7336.34</v>
      </c>
      <c r="J40" s="226">
        <f t="shared" si="0"/>
        <v>1467.27</v>
      </c>
      <c r="K40" s="226">
        <f t="shared" si="1"/>
        <v>8803.61</v>
      </c>
      <c r="L40" s="291" t="s">
        <v>4840</v>
      </c>
      <c r="M40" s="77"/>
      <c r="N40" s="77"/>
      <c r="O40" s="77"/>
      <c r="P40" s="77"/>
    </row>
    <row r="41" spans="1:16" ht="30" customHeight="1">
      <c r="A41" s="1">
        <v>23</v>
      </c>
      <c r="B41" s="221" t="s">
        <v>4988</v>
      </c>
      <c r="C41" s="221">
        <v>10005861</v>
      </c>
      <c r="D41" s="222" t="s">
        <v>4949</v>
      </c>
      <c r="E41" s="223" t="s">
        <v>5025</v>
      </c>
      <c r="F41" s="221" t="s">
        <v>210</v>
      </c>
      <c r="G41" s="266">
        <v>0.67400000000000004</v>
      </c>
      <c r="H41" s="225">
        <v>26221</v>
      </c>
      <c r="I41" s="226">
        <v>17672.95</v>
      </c>
      <c r="J41" s="226">
        <f t="shared" si="0"/>
        <v>3534.59</v>
      </c>
      <c r="K41" s="226">
        <f t="shared" si="1"/>
        <v>21207.54</v>
      </c>
      <c r="L41" s="291" t="s">
        <v>4840</v>
      </c>
      <c r="M41" s="77"/>
      <c r="N41" s="77"/>
      <c r="O41" s="77"/>
      <c r="P41" s="77"/>
    </row>
    <row r="42" spans="1:16" ht="30" customHeight="1">
      <c r="A42" s="1">
        <v>24</v>
      </c>
      <c r="B42" s="221" t="s">
        <v>4989</v>
      </c>
      <c r="C42" s="221">
        <v>10005873</v>
      </c>
      <c r="D42" s="222" t="s">
        <v>4949</v>
      </c>
      <c r="E42" s="223" t="s">
        <v>2000</v>
      </c>
      <c r="F42" s="221" t="s">
        <v>210</v>
      </c>
      <c r="G42" s="266">
        <v>0.69</v>
      </c>
      <c r="H42" s="225">
        <v>16633</v>
      </c>
      <c r="I42" s="226">
        <v>11476.77</v>
      </c>
      <c r="J42" s="226">
        <f t="shared" si="0"/>
        <v>2295.35</v>
      </c>
      <c r="K42" s="226">
        <f t="shared" si="1"/>
        <v>13772.12</v>
      </c>
      <c r="L42" s="291" t="s">
        <v>4840</v>
      </c>
      <c r="M42" s="77"/>
      <c r="N42" s="77"/>
      <c r="O42" s="77"/>
      <c r="P42" s="77"/>
    </row>
    <row r="43" spans="1:16" ht="30" customHeight="1">
      <c r="A43" s="1">
        <v>25</v>
      </c>
      <c r="B43" s="221" t="s">
        <v>4990</v>
      </c>
      <c r="C43" s="221">
        <v>10005878</v>
      </c>
      <c r="D43" s="222" t="s">
        <v>4949</v>
      </c>
      <c r="E43" s="223" t="s">
        <v>2001</v>
      </c>
      <c r="F43" s="221" t="s">
        <v>210</v>
      </c>
      <c r="G43" s="266">
        <v>3.7869999999999999</v>
      </c>
      <c r="H43" s="225">
        <v>16380</v>
      </c>
      <c r="I43" s="226">
        <v>62031.06</v>
      </c>
      <c r="J43" s="226">
        <f t="shared" si="0"/>
        <v>12406.21</v>
      </c>
      <c r="K43" s="226">
        <f t="shared" si="1"/>
        <v>74437.27</v>
      </c>
      <c r="L43" s="291" t="s">
        <v>4840</v>
      </c>
      <c r="M43" s="77"/>
      <c r="N43" s="77"/>
      <c r="O43" s="77"/>
      <c r="P43" s="77"/>
    </row>
    <row r="44" spans="1:16" ht="30" customHeight="1">
      <c r="A44" s="1">
        <v>26</v>
      </c>
      <c r="B44" s="221" t="s">
        <v>4991</v>
      </c>
      <c r="C44" s="221">
        <v>10005883</v>
      </c>
      <c r="D44" s="222" t="s">
        <v>4949</v>
      </c>
      <c r="E44" s="223" t="s">
        <v>5026</v>
      </c>
      <c r="F44" s="221" t="s">
        <v>210</v>
      </c>
      <c r="G44" s="266">
        <v>4.6440000000000001</v>
      </c>
      <c r="H44" s="225">
        <v>18155</v>
      </c>
      <c r="I44" s="226">
        <v>84311.82</v>
      </c>
      <c r="J44" s="226">
        <f t="shared" si="0"/>
        <v>16862.36</v>
      </c>
      <c r="K44" s="226">
        <f t="shared" si="1"/>
        <v>101174.18</v>
      </c>
      <c r="L44" s="291" t="s">
        <v>4840</v>
      </c>
      <c r="M44" s="77"/>
      <c r="N44" s="77"/>
      <c r="O44" s="77"/>
      <c r="P44" s="77"/>
    </row>
    <row r="45" spans="1:16" ht="30" customHeight="1">
      <c r="A45" s="1">
        <v>27</v>
      </c>
      <c r="B45" s="221" t="s">
        <v>4992</v>
      </c>
      <c r="C45" s="221">
        <v>10005903</v>
      </c>
      <c r="D45" s="222" t="s">
        <v>4949</v>
      </c>
      <c r="E45" s="223" t="s">
        <v>2003</v>
      </c>
      <c r="F45" s="221" t="s">
        <v>210</v>
      </c>
      <c r="G45" s="266">
        <v>3.0409999999999999</v>
      </c>
      <c r="H45" s="225">
        <v>30199</v>
      </c>
      <c r="I45" s="226">
        <v>91835.16</v>
      </c>
      <c r="J45" s="226">
        <f t="shared" si="0"/>
        <v>18367.03</v>
      </c>
      <c r="K45" s="226">
        <f t="shared" si="1"/>
        <v>110202.19</v>
      </c>
      <c r="L45" s="291" t="s">
        <v>4840</v>
      </c>
      <c r="M45" s="77"/>
      <c r="N45" s="77"/>
      <c r="O45" s="77"/>
      <c r="P45" s="77"/>
    </row>
    <row r="46" spans="1:16" ht="30" customHeight="1">
      <c r="A46" s="1">
        <v>28</v>
      </c>
      <c r="B46" s="221" t="s">
        <v>4993</v>
      </c>
      <c r="C46" s="221">
        <v>10005918</v>
      </c>
      <c r="D46" s="222" t="s">
        <v>4949</v>
      </c>
      <c r="E46" s="223" t="s">
        <v>5027</v>
      </c>
      <c r="F46" s="221" t="s">
        <v>210</v>
      </c>
      <c r="G46" s="266">
        <v>0.13200000000000001</v>
      </c>
      <c r="H46" s="225">
        <v>73706</v>
      </c>
      <c r="I46" s="226">
        <v>9729.19</v>
      </c>
      <c r="J46" s="226">
        <f t="shared" si="0"/>
        <v>1945.84</v>
      </c>
      <c r="K46" s="226">
        <f t="shared" si="1"/>
        <v>11675.03</v>
      </c>
      <c r="L46" s="291" t="s">
        <v>4840</v>
      </c>
      <c r="M46" s="77"/>
      <c r="N46" s="77"/>
      <c r="O46" s="77"/>
      <c r="P46" s="77"/>
    </row>
    <row r="47" spans="1:16" ht="30" customHeight="1">
      <c r="A47" s="1">
        <v>29</v>
      </c>
      <c r="B47" s="221" t="s">
        <v>4994</v>
      </c>
      <c r="C47" s="221">
        <v>10005924</v>
      </c>
      <c r="D47" s="222" t="s">
        <v>4949</v>
      </c>
      <c r="E47" s="223" t="s">
        <v>2045</v>
      </c>
      <c r="F47" s="221" t="s">
        <v>1916</v>
      </c>
      <c r="G47" s="266">
        <v>20</v>
      </c>
      <c r="H47" s="225">
        <v>45</v>
      </c>
      <c r="I47" s="226">
        <v>900</v>
      </c>
      <c r="J47" s="226">
        <f t="shared" si="0"/>
        <v>180</v>
      </c>
      <c r="K47" s="226">
        <f t="shared" si="1"/>
        <v>1080</v>
      </c>
      <c r="L47" s="291" t="s">
        <v>4840</v>
      </c>
      <c r="M47" s="77"/>
      <c r="N47" s="77"/>
      <c r="O47" s="77"/>
      <c r="P47" s="77"/>
    </row>
    <row r="48" spans="1:16" ht="30" customHeight="1">
      <c r="A48" s="1">
        <v>30</v>
      </c>
      <c r="B48" s="221" t="s">
        <v>4995</v>
      </c>
      <c r="C48" s="221">
        <v>10005929</v>
      </c>
      <c r="D48" s="222" t="s">
        <v>4949</v>
      </c>
      <c r="E48" s="223" t="s">
        <v>2005</v>
      </c>
      <c r="F48" s="221" t="s">
        <v>210</v>
      </c>
      <c r="G48" s="266">
        <v>3.5000000000000003E-2</v>
      </c>
      <c r="H48" s="225">
        <v>40195</v>
      </c>
      <c r="I48" s="226">
        <v>1406.83</v>
      </c>
      <c r="J48" s="226">
        <f t="shared" si="0"/>
        <v>281.37</v>
      </c>
      <c r="K48" s="226">
        <f t="shared" si="1"/>
        <v>1688.2</v>
      </c>
      <c r="L48" s="291" t="s">
        <v>4840</v>
      </c>
      <c r="M48" s="77"/>
      <c r="N48" s="77"/>
      <c r="O48" s="77"/>
      <c r="P48" s="77"/>
    </row>
    <row r="49" spans="1:16" ht="30" customHeight="1">
      <c r="A49" s="1">
        <v>31</v>
      </c>
      <c r="B49" s="221" t="s">
        <v>4996</v>
      </c>
      <c r="C49" s="221">
        <v>10005934</v>
      </c>
      <c r="D49" s="222" t="s">
        <v>4949</v>
      </c>
      <c r="E49" s="223" t="s">
        <v>5028</v>
      </c>
      <c r="F49" s="221" t="s">
        <v>210</v>
      </c>
      <c r="G49" s="266">
        <v>0.6</v>
      </c>
      <c r="H49" s="225">
        <v>36363</v>
      </c>
      <c r="I49" s="226">
        <v>21817.8</v>
      </c>
      <c r="J49" s="226">
        <f t="shared" si="0"/>
        <v>4363.5600000000004</v>
      </c>
      <c r="K49" s="226">
        <f t="shared" si="1"/>
        <v>26181.360000000001</v>
      </c>
      <c r="L49" s="291" t="s">
        <v>4840</v>
      </c>
      <c r="M49" s="77"/>
      <c r="N49" s="77"/>
      <c r="O49" s="77"/>
      <c r="P49" s="77"/>
    </row>
    <row r="50" spans="1:16" ht="30" customHeight="1">
      <c r="A50" s="1">
        <v>32</v>
      </c>
      <c r="B50" s="221" t="s">
        <v>4997</v>
      </c>
      <c r="C50" s="221">
        <v>10005939</v>
      </c>
      <c r="D50" s="222" t="s">
        <v>4949</v>
      </c>
      <c r="E50" s="223" t="s">
        <v>2006</v>
      </c>
      <c r="F50" s="221" t="s">
        <v>210</v>
      </c>
      <c r="G50" s="266">
        <v>1.9950000000000001</v>
      </c>
      <c r="H50" s="225">
        <v>28147</v>
      </c>
      <c r="I50" s="226">
        <v>56153.27</v>
      </c>
      <c r="J50" s="226">
        <f t="shared" si="0"/>
        <v>11230.65</v>
      </c>
      <c r="K50" s="226">
        <f t="shared" si="1"/>
        <v>67383.92</v>
      </c>
      <c r="L50" s="291" t="s">
        <v>4840</v>
      </c>
      <c r="M50" s="77"/>
      <c r="N50" s="77"/>
      <c r="O50" s="77"/>
      <c r="P50" s="77"/>
    </row>
    <row r="51" spans="1:16" ht="30" customHeight="1">
      <c r="A51" s="1">
        <v>33</v>
      </c>
      <c r="B51" s="221" t="s">
        <v>4998</v>
      </c>
      <c r="C51" s="221">
        <v>10006498</v>
      </c>
      <c r="D51" s="222" t="s">
        <v>4949</v>
      </c>
      <c r="E51" s="223" t="s">
        <v>5029</v>
      </c>
      <c r="F51" s="221" t="s">
        <v>210</v>
      </c>
      <c r="G51" s="266">
        <v>0.69799999999999995</v>
      </c>
      <c r="H51" s="225">
        <v>44725</v>
      </c>
      <c r="I51" s="226">
        <v>31218.05</v>
      </c>
      <c r="J51" s="226">
        <f t="shared" si="0"/>
        <v>6243.61</v>
      </c>
      <c r="K51" s="226">
        <f t="shared" si="1"/>
        <v>37461.660000000003</v>
      </c>
      <c r="L51" s="291" t="s">
        <v>4840</v>
      </c>
      <c r="M51" s="77"/>
      <c r="N51" s="77"/>
      <c r="O51" s="77"/>
      <c r="P51" s="77"/>
    </row>
    <row r="52" spans="1:16" ht="30" customHeight="1">
      <c r="A52" s="1">
        <v>34</v>
      </c>
      <c r="B52" s="221" t="s">
        <v>4999</v>
      </c>
      <c r="C52" s="221">
        <v>10006504</v>
      </c>
      <c r="D52" s="222" t="s">
        <v>4949</v>
      </c>
      <c r="E52" s="223" t="s">
        <v>5030</v>
      </c>
      <c r="F52" s="221" t="s">
        <v>210</v>
      </c>
      <c r="G52" s="266">
        <v>0.10299999999999999</v>
      </c>
      <c r="H52" s="225">
        <v>23852</v>
      </c>
      <c r="I52" s="226">
        <v>2456.7600000000002</v>
      </c>
      <c r="J52" s="226">
        <f t="shared" si="0"/>
        <v>491.35</v>
      </c>
      <c r="K52" s="226">
        <f t="shared" si="1"/>
        <v>2948.11</v>
      </c>
      <c r="L52" s="291" t="s">
        <v>4840</v>
      </c>
      <c r="M52" s="77"/>
      <c r="N52" s="77"/>
      <c r="O52" s="77"/>
      <c r="P52" s="77"/>
    </row>
    <row r="53" spans="1:16" ht="30" customHeight="1">
      <c r="A53" s="1">
        <v>35</v>
      </c>
      <c r="B53" s="221" t="s">
        <v>5000</v>
      </c>
      <c r="C53" s="221">
        <v>10006613</v>
      </c>
      <c r="D53" s="222" t="s">
        <v>4949</v>
      </c>
      <c r="E53" s="223" t="s">
        <v>5031</v>
      </c>
      <c r="F53" s="221" t="s">
        <v>210</v>
      </c>
      <c r="G53" s="266">
        <v>8.9999999999999993E-3</v>
      </c>
      <c r="H53" s="225">
        <v>24007</v>
      </c>
      <c r="I53" s="226">
        <v>216.06</v>
      </c>
      <c r="J53" s="226">
        <f t="shared" si="0"/>
        <v>43.21</v>
      </c>
      <c r="K53" s="226">
        <f t="shared" si="1"/>
        <v>259.27</v>
      </c>
      <c r="L53" s="291" t="s">
        <v>4840</v>
      </c>
      <c r="M53" s="77"/>
      <c r="N53" s="77"/>
      <c r="O53" s="77"/>
      <c r="P53" s="77"/>
    </row>
    <row r="54" spans="1:16" ht="30" customHeight="1">
      <c r="A54" s="1">
        <v>36</v>
      </c>
      <c r="B54" s="221" t="s">
        <v>5001</v>
      </c>
      <c r="C54" s="221">
        <v>10006635</v>
      </c>
      <c r="D54" s="222" t="s">
        <v>4949</v>
      </c>
      <c r="E54" s="223" t="s">
        <v>5032</v>
      </c>
      <c r="F54" s="221" t="s">
        <v>210</v>
      </c>
      <c r="G54" s="266">
        <v>4.9000000000000002E-2</v>
      </c>
      <c r="H54" s="225">
        <v>64022</v>
      </c>
      <c r="I54" s="226">
        <v>3137.08</v>
      </c>
      <c r="J54" s="226">
        <f t="shared" si="0"/>
        <v>627.41999999999996</v>
      </c>
      <c r="K54" s="226">
        <f t="shared" si="1"/>
        <v>3764.5</v>
      </c>
      <c r="L54" s="291" t="s">
        <v>4840</v>
      </c>
      <c r="M54" s="77"/>
      <c r="N54" s="77"/>
      <c r="O54" s="77"/>
      <c r="P54" s="77"/>
    </row>
    <row r="55" spans="1:16" ht="30" customHeight="1">
      <c r="A55" s="1">
        <v>37</v>
      </c>
      <c r="B55" s="221" t="s">
        <v>5002</v>
      </c>
      <c r="C55" s="221">
        <v>10006640</v>
      </c>
      <c r="D55" s="222" t="s">
        <v>4949</v>
      </c>
      <c r="E55" s="223" t="s">
        <v>5033</v>
      </c>
      <c r="F55" s="221" t="s">
        <v>210</v>
      </c>
      <c r="G55" s="266">
        <v>0.129</v>
      </c>
      <c r="H55" s="225">
        <v>16489</v>
      </c>
      <c r="I55" s="226">
        <v>2127.08</v>
      </c>
      <c r="J55" s="226">
        <f t="shared" si="0"/>
        <v>425.42</v>
      </c>
      <c r="K55" s="226">
        <f t="shared" si="1"/>
        <v>2552.5</v>
      </c>
      <c r="L55" s="291" t="s">
        <v>4840</v>
      </c>
      <c r="M55" s="77"/>
      <c r="N55" s="77"/>
      <c r="O55" s="77"/>
      <c r="P55" s="77"/>
    </row>
    <row r="56" spans="1:16" ht="30" customHeight="1">
      <c r="A56" s="1">
        <v>38</v>
      </c>
      <c r="B56" s="221" t="s">
        <v>5003</v>
      </c>
      <c r="C56" s="221">
        <v>10009951</v>
      </c>
      <c r="D56" s="222" t="s">
        <v>4949</v>
      </c>
      <c r="E56" s="223" t="s">
        <v>2036</v>
      </c>
      <c r="F56" s="221" t="s">
        <v>210</v>
      </c>
      <c r="G56" s="266">
        <v>2.9000000000000001E-2</v>
      </c>
      <c r="H56" s="225">
        <v>47700</v>
      </c>
      <c r="I56" s="226">
        <v>1383.3</v>
      </c>
      <c r="J56" s="226">
        <f t="shared" si="0"/>
        <v>276.66000000000003</v>
      </c>
      <c r="K56" s="226">
        <f t="shared" si="1"/>
        <v>1659.96</v>
      </c>
      <c r="L56" s="291" t="s">
        <v>4840</v>
      </c>
      <c r="M56" s="77"/>
      <c r="N56" s="77"/>
      <c r="O56" s="77"/>
      <c r="P56" s="77"/>
    </row>
    <row r="57" spans="1:16" ht="30" customHeight="1">
      <c r="A57" s="1">
        <v>39</v>
      </c>
      <c r="B57" s="221" t="s">
        <v>5034</v>
      </c>
      <c r="C57" s="221">
        <v>10051436</v>
      </c>
      <c r="D57" s="222" t="s">
        <v>4949</v>
      </c>
      <c r="E57" s="223" t="s">
        <v>5035</v>
      </c>
      <c r="F57" s="221" t="s">
        <v>5036</v>
      </c>
      <c r="G57" s="266">
        <v>60</v>
      </c>
      <c r="H57" s="225">
        <v>921</v>
      </c>
      <c r="I57" s="226">
        <v>55260</v>
      </c>
      <c r="J57" s="226">
        <f t="shared" si="0"/>
        <v>11052</v>
      </c>
      <c r="K57" s="226">
        <f t="shared" si="1"/>
        <v>66312</v>
      </c>
      <c r="L57" s="291" t="s">
        <v>4840</v>
      </c>
      <c r="M57" s="77"/>
      <c r="N57" s="77"/>
      <c r="O57" s="77"/>
      <c r="P57" s="77"/>
    </row>
    <row r="58" spans="1:16" ht="15.75">
      <c r="A58" s="96"/>
      <c r="B58" s="96"/>
      <c r="C58" s="96"/>
      <c r="D58" s="96"/>
      <c r="E58" s="97"/>
      <c r="F58" s="96"/>
      <c r="G58" s="96"/>
      <c r="H58" s="203"/>
      <c r="I58" s="98">
        <f>SUM(I19:I57)</f>
        <v>649085.54</v>
      </c>
      <c r="J58" s="98">
        <f>SUM(J19:J57)</f>
        <v>129817.09999999999</v>
      </c>
      <c r="K58" s="98">
        <f>SUM(K19:K57)</f>
        <v>778902.64</v>
      </c>
      <c r="L58" s="96"/>
    </row>
    <row r="61" spans="1:16" ht="18.75">
      <c r="A61" s="67" t="s">
        <v>34</v>
      </c>
      <c r="B61" s="220"/>
      <c r="C61" s="220"/>
      <c r="D61" s="127"/>
      <c r="E61" s="128"/>
      <c r="F61" s="128"/>
      <c r="G61" s="128"/>
      <c r="H61" s="129"/>
      <c r="I61" s="128"/>
      <c r="J61" s="67" t="s">
        <v>35</v>
      </c>
      <c r="K61" s="67"/>
      <c r="L61" s="23"/>
    </row>
    <row r="62" spans="1:16" ht="18.75">
      <c r="A62" s="67" t="s">
        <v>36</v>
      </c>
      <c r="B62" s="67"/>
      <c r="C62" s="67"/>
      <c r="D62" s="127"/>
      <c r="E62" s="128"/>
      <c r="F62" s="128"/>
      <c r="G62" s="128"/>
      <c r="H62" s="129"/>
      <c r="I62" s="128"/>
      <c r="J62" s="33" t="s">
        <v>184</v>
      </c>
      <c r="K62" s="67"/>
      <c r="L62" s="67"/>
    </row>
    <row r="63" spans="1:16" ht="18.75">
      <c r="A63" s="67" t="s">
        <v>37</v>
      </c>
      <c r="B63" s="67"/>
      <c r="C63" s="67"/>
      <c r="D63" s="127"/>
      <c r="E63" s="128"/>
      <c r="F63" s="128"/>
      <c r="G63" s="128"/>
      <c r="H63" s="129"/>
      <c r="I63" s="128"/>
      <c r="J63" s="363" t="s">
        <v>38</v>
      </c>
      <c r="K63" s="363"/>
      <c r="L63" s="363"/>
    </row>
    <row r="64" spans="1:16" ht="18.75">
      <c r="A64" s="67" t="s">
        <v>39</v>
      </c>
      <c r="B64" s="23"/>
      <c r="C64" s="23"/>
      <c r="D64" s="127"/>
      <c r="E64" s="128"/>
      <c r="F64" s="128"/>
      <c r="G64" s="128"/>
      <c r="H64" s="129"/>
      <c r="I64" s="128"/>
      <c r="J64" s="128"/>
      <c r="K64" s="118"/>
      <c r="L64" s="38"/>
    </row>
    <row r="65" spans="1:12" ht="18.75">
      <c r="A65" s="23"/>
      <c r="B65" s="23"/>
      <c r="C65" s="23"/>
      <c r="D65" s="127"/>
      <c r="E65" s="128"/>
      <c r="F65" s="128"/>
      <c r="G65" s="128"/>
      <c r="H65" s="129"/>
      <c r="I65" s="128"/>
      <c r="J65" s="128"/>
      <c r="K65" s="118"/>
      <c r="L65" s="23"/>
    </row>
    <row r="66" spans="1:12" ht="18.75">
      <c r="A66" s="67" t="s">
        <v>41</v>
      </c>
      <c r="B66" s="23"/>
      <c r="C66" s="23"/>
      <c r="D66" s="127"/>
      <c r="E66" s="128"/>
      <c r="F66" s="128"/>
      <c r="G66" s="128"/>
      <c r="H66" s="129"/>
      <c r="I66" s="128"/>
      <c r="J66" s="363" t="s">
        <v>182</v>
      </c>
      <c r="K66" s="363"/>
      <c r="L66" s="363"/>
    </row>
    <row r="67" spans="1:12" ht="18.75">
      <c r="A67" s="364"/>
      <c r="B67" s="364"/>
      <c r="C67" s="364"/>
      <c r="D67" s="127"/>
      <c r="E67" s="128"/>
      <c r="F67" s="128"/>
      <c r="G67" s="128"/>
      <c r="H67" s="129"/>
      <c r="I67" s="128"/>
      <c r="J67" s="128"/>
      <c r="K67" s="118"/>
      <c r="L67" s="118"/>
    </row>
    <row r="68" spans="1:12" ht="18.75">
      <c r="A68" s="67" t="s">
        <v>40</v>
      </c>
      <c r="B68" s="67"/>
      <c r="C68" s="118"/>
      <c r="D68" s="127"/>
      <c r="E68" s="128"/>
      <c r="F68" s="128"/>
      <c r="G68" s="128"/>
      <c r="H68" s="129"/>
      <c r="I68" s="128"/>
      <c r="J68" s="128"/>
      <c r="K68" s="67" t="s">
        <v>40</v>
      </c>
      <c r="L68" s="67"/>
    </row>
    <row r="69" spans="1:12">
      <c r="A69" s="3"/>
      <c r="B69" s="3"/>
      <c r="C69" s="3"/>
      <c r="D69" s="5"/>
      <c r="E69" s="3"/>
      <c r="F69" s="3"/>
      <c r="G69" s="3"/>
      <c r="H69" s="11"/>
      <c r="I69" s="3"/>
      <c r="J69" s="3"/>
      <c r="K69" s="3"/>
      <c r="L69" s="3"/>
    </row>
  </sheetData>
  <autoFilter ref="A18:L55" xr:uid="{00000000-0009-0000-0000-00003C000000}"/>
  <mergeCells count="8">
    <mergeCell ref="J66:L66"/>
    <mergeCell ref="A67:C67"/>
    <mergeCell ref="A4:L4"/>
    <mergeCell ref="A5:L5"/>
    <mergeCell ref="A8:I8"/>
    <mergeCell ref="A10:I10"/>
    <mergeCell ref="A14:L14"/>
    <mergeCell ref="J63:L63"/>
  </mergeCells>
  <pageMargins left="0.70866141732283472" right="0.70866141732283472" top="0.74803149606299213" bottom="0.74803149606299213" header="0.31496062992125984" footer="0.31496062992125984"/>
  <pageSetup paperSize="9" scale="71" fitToHeight="0" orientation="landscape" r:id="rId1"/>
  <colBreaks count="1" manualBreakCount="1">
    <brk id="12" max="20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0070C0"/>
    <pageSetUpPr fitToPage="1"/>
  </sheetPr>
  <dimension ref="A1:P70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9.85546875" style="6" customWidth="1"/>
    <col min="3" max="3" width="12.42578125" style="6" customWidth="1"/>
    <col min="4" max="4" width="9.85546875" style="6" customWidth="1"/>
    <col min="5" max="5" width="48.140625" style="59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60" customWidth="1"/>
    <col min="10" max="11" width="14.85546875" style="6" customWidth="1"/>
    <col min="12" max="12" width="20.57031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7441</v>
      </c>
      <c r="K1" s="58"/>
      <c r="L1" s="121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7403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62" t="s">
        <v>183</v>
      </c>
      <c r="B7" s="123"/>
      <c r="C7" s="123"/>
      <c r="D7" s="123"/>
      <c r="E7" s="123"/>
      <c r="F7" s="123"/>
      <c r="G7" s="123"/>
      <c r="H7" s="123"/>
      <c r="I7" s="58"/>
      <c r="J7" s="20"/>
      <c r="K7" s="20"/>
      <c r="L7" s="20"/>
    </row>
    <row r="8" spans="1:12" ht="15.75">
      <c r="A8" s="371" t="s">
        <v>178</v>
      </c>
      <c r="B8" s="371"/>
      <c r="C8" s="371"/>
      <c r="D8" s="371"/>
      <c r="E8" s="371"/>
      <c r="F8" s="371"/>
      <c r="G8" s="371"/>
      <c r="H8" s="371"/>
      <c r="I8" s="371"/>
      <c r="J8" s="20"/>
      <c r="K8" s="20"/>
      <c r="L8" s="20"/>
    </row>
    <row r="9" spans="1:12" ht="15.75">
      <c r="A9" s="62" t="s">
        <v>179</v>
      </c>
      <c r="B9" s="62"/>
      <c r="C9" s="62"/>
      <c r="D9" s="62"/>
      <c r="E9" s="62"/>
      <c r="F9" s="62"/>
      <c r="G9" s="62"/>
      <c r="H9" s="62"/>
      <c r="I9" s="58"/>
      <c r="J9" s="20"/>
      <c r="K9" s="20"/>
      <c r="L9" s="20"/>
    </row>
    <row r="10" spans="1:12" ht="15.75">
      <c r="A10" s="371" t="s">
        <v>180</v>
      </c>
      <c r="B10" s="371"/>
      <c r="C10" s="371"/>
      <c r="D10" s="371"/>
      <c r="E10" s="371"/>
      <c r="F10" s="371"/>
      <c r="G10" s="371"/>
      <c r="H10" s="371"/>
      <c r="I10" s="371"/>
      <c r="J10" s="20"/>
      <c r="K10" s="20"/>
      <c r="L10" s="20"/>
    </row>
    <row r="11" spans="1:12" ht="15.75">
      <c r="A11" s="206"/>
      <c r="B11" s="206"/>
      <c r="C11" s="206"/>
      <c r="D11" s="206"/>
      <c r="E11" s="206"/>
      <c r="F11" s="206"/>
      <c r="G11" s="206"/>
      <c r="H11" s="206"/>
      <c r="I11" s="206"/>
      <c r="J11" s="206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3.5" customHeight="1">
      <c r="A16" s="62"/>
      <c r="B16" s="62"/>
      <c r="C16" s="62"/>
      <c r="D16" s="62"/>
      <c r="E16" s="206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5038</v>
      </c>
      <c r="C19" s="221">
        <v>10013042</v>
      </c>
      <c r="D19" s="222" t="s">
        <v>5039</v>
      </c>
      <c r="E19" s="223" t="s">
        <v>5040</v>
      </c>
      <c r="F19" s="221" t="s">
        <v>695</v>
      </c>
      <c r="G19" s="266">
        <v>0.39900000000000002</v>
      </c>
      <c r="H19" s="225">
        <v>176153</v>
      </c>
      <c r="I19" s="226">
        <v>70285.05</v>
      </c>
      <c r="J19" s="226">
        <f t="shared" ref="J19:J58" si="0">ROUND(I19*0.2,2)</f>
        <v>14057.01</v>
      </c>
      <c r="K19" s="226">
        <f>J19+I19</f>
        <v>84342.06</v>
      </c>
      <c r="L19" s="291" t="s">
        <v>4840</v>
      </c>
      <c r="M19" s="77"/>
      <c r="N19" s="77"/>
      <c r="O19" s="77"/>
      <c r="P19" s="77"/>
    </row>
    <row r="20" spans="1:16" ht="30" customHeight="1">
      <c r="A20" s="1">
        <v>2</v>
      </c>
      <c r="B20" s="221" t="s">
        <v>5041</v>
      </c>
      <c r="C20" s="221">
        <v>10014124</v>
      </c>
      <c r="D20" s="222" t="s">
        <v>5039</v>
      </c>
      <c r="E20" s="223" t="s">
        <v>5045</v>
      </c>
      <c r="F20" s="221" t="s">
        <v>695</v>
      </c>
      <c r="G20" s="266">
        <v>0.11899999999999999</v>
      </c>
      <c r="H20" s="225">
        <v>65225</v>
      </c>
      <c r="I20" s="226">
        <v>7761.78</v>
      </c>
      <c r="J20" s="226">
        <f t="shared" si="0"/>
        <v>1552.36</v>
      </c>
      <c r="K20" s="226">
        <f t="shared" ref="K20:K58" si="1">J20+I20</f>
        <v>9314.14</v>
      </c>
      <c r="L20" s="291" t="s">
        <v>4840</v>
      </c>
      <c r="M20" s="77"/>
      <c r="N20" s="77"/>
      <c r="O20" s="77"/>
      <c r="P20" s="77"/>
    </row>
    <row r="21" spans="1:16" ht="30" customHeight="1">
      <c r="A21" s="1">
        <v>3</v>
      </c>
      <c r="B21" s="221" t="s">
        <v>5042</v>
      </c>
      <c r="C21" s="221">
        <v>10014124</v>
      </c>
      <c r="D21" s="222" t="s">
        <v>5039</v>
      </c>
      <c r="E21" s="223" t="s">
        <v>5045</v>
      </c>
      <c r="F21" s="221" t="s">
        <v>695</v>
      </c>
      <c r="G21" s="266">
        <v>0.3</v>
      </c>
      <c r="H21" s="225">
        <v>65225</v>
      </c>
      <c r="I21" s="226">
        <v>19567.5</v>
      </c>
      <c r="J21" s="226">
        <f t="shared" si="0"/>
        <v>3913.5</v>
      </c>
      <c r="K21" s="226">
        <f t="shared" si="1"/>
        <v>23481</v>
      </c>
      <c r="L21" s="291" t="s">
        <v>4840</v>
      </c>
      <c r="M21" s="77"/>
      <c r="N21" s="77"/>
      <c r="O21" s="77"/>
      <c r="P21" s="77"/>
    </row>
    <row r="22" spans="1:16" ht="30" customHeight="1">
      <c r="A22" s="1">
        <v>4</v>
      </c>
      <c r="B22" s="221" t="s">
        <v>5043</v>
      </c>
      <c r="C22" s="221">
        <v>10014124</v>
      </c>
      <c r="D22" s="222" t="s">
        <v>5039</v>
      </c>
      <c r="E22" s="223" t="s">
        <v>5045</v>
      </c>
      <c r="F22" s="221" t="s">
        <v>695</v>
      </c>
      <c r="G22" s="266">
        <v>0.51</v>
      </c>
      <c r="H22" s="225">
        <v>65225</v>
      </c>
      <c r="I22" s="226">
        <v>33264.75</v>
      </c>
      <c r="J22" s="226">
        <f t="shared" si="0"/>
        <v>6652.95</v>
      </c>
      <c r="K22" s="226">
        <f t="shared" si="1"/>
        <v>39917.699999999997</v>
      </c>
      <c r="L22" s="291" t="s">
        <v>4840</v>
      </c>
      <c r="M22" s="77"/>
      <c r="N22" s="77"/>
      <c r="O22" s="77"/>
      <c r="P22" s="77"/>
    </row>
    <row r="23" spans="1:16" ht="30" customHeight="1">
      <c r="A23" s="1">
        <v>5</v>
      </c>
      <c r="B23" s="221" t="s">
        <v>5044</v>
      </c>
      <c r="C23" s="221">
        <v>10014124</v>
      </c>
      <c r="D23" s="222" t="s">
        <v>5039</v>
      </c>
      <c r="E23" s="223" t="s">
        <v>5045</v>
      </c>
      <c r="F23" s="221" t="s">
        <v>695</v>
      </c>
      <c r="G23" s="266">
        <v>9.0999999999999998E-2</v>
      </c>
      <c r="H23" s="225">
        <v>65225</v>
      </c>
      <c r="I23" s="226">
        <v>5935.48</v>
      </c>
      <c r="J23" s="226">
        <f t="shared" si="0"/>
        <v>1187.0999999999999</v>
      </c>
      <c r="K23" s="226">
        <f t="shared" si="1"/>
        <v>7122.58</v>
      </c>
      <c r="L23" s="291" t="s">
        <v>4840</v>
      </c>
      <c r="M23" s="77"/>
      <c r="N23" s="77"/>
      <c r="O23" s="77"/>
      <c r="P23" s="77"/>
    </row>
    <row r="24" spans="1:16" ht="30" customHeight="1">
      <c r="A24" s="1">
        <v>6</v>
      </c>
      <c r="B24" s="221" t="s">
        <v>5046</v>
      </c>
      <c r="C24" s="221">
        <v>10014263</v>
      </c>
      <c r="D24" s="222" t="s">
        <v>5039</v>
      </c>
      <c r="E24" s="223" t="s">
        <v>5053</v>
      </c>
      <c r="F24" s="221" t="s">
        <v>695</v>
      </c>
      <c r="G24" s="266">
        <v>0.01</v>
      </c>
      <c r="H24" s="225">
        <v>81722</v>
      </c>
      <c r="I24" s="226">
        <v>817.22</v>
      </c>
      <c r="J24" s="226">
        <f t="shared" si="0"/>
        <v>163.44</v>
      </c>
      <c r="K24" s="226">
        <f t="shared" si="1"/>
        <v>980.66000000000008</v>
      </c>
      <c r="L24" s="291" t="s">
        <v>4840</v>
      </c>
      <c r="M24" s="77"/>
      <c r="N24" s="77"/>
      <c r="O24" s="77"/>
      <c r="P24" s="77"/>
    </row>
    <row r="25" spans="1:16" ht="30" customHeight="1">
      <c r="A25" s="1">
        <v>7</v>
      </c>
      <c r="B25" s="221" t="s">
        <v>5047</v>
      </c>
      <c r="C25" s="221">
        <v>10014263</v>
      </c>
      <c r="D25" s="222" t="s">
        <v>5039</v>
      </c>
      <c r="E25" s="223" t="s">
        <v>5053</v>
      </c>
      <c r="F25" s="221" t="s">
        <v>695</v>
      </c>
      <c r="G25" s="266">
        <v>6.3E-2</v>
      </c>
      <c r="H25" s="225">
        <v>81722</v>
      </c>
      <c r="I25" s="226">
        <v>5148.49</v>
      </c>
      <c r="J25" s="226">
        <f t="shared" si="0"/>
        <v>1029.7</v>
      </c>
      <c r="K25" s="226">
        <f t="shared" si="1"/>
        <v>6178.19</v>
      </c>
      <c r="L25" s="291" t="s">
        <v>4840</v>
      </c>
      <c r="M25" s="77"/>
      <c r="N25" s="77"/>
      <c r="O25" s="77"/>
      <c r="P25" s="77"/>
    </row>
    <row r="26" spans="1:16" ht="30" customHeight="1">
      <c r="A26" s="1">
        <v>8</v>
      </c>
      <c r="B26" s="221" t="s">
        <v>5048</v>
      </c>
      <c r="C26" s="221">
        <v>10014270</v>
      </c>
      <c r="D26" s="222" t="s">
        <v>5039</v>
      </c>
      <c r="E26" s="223" t="s">
        <v>109</v>
      </c>
      <c r="F26" s="221" t="s">
        <v>695</v>
      </c>
      <c r="G26" s="266">
        <v>0.06</v>
      </c>
      <c r="H26" s="225">
        <v>119062</v>
      </c>
      <c r="I26" s="226">
        <v>7143.72</v>
      </c>
      <c r="J26" s="226">
        <f t="shared" si="0"/>
        <v>1428.74</v>
      </c>
      <c r="K26" s="226">
        <f t="shared" si="1"/>
        <v>8572.4600000000009</v>
      </c>
      <c r="L26" s="291" t="s">
        <v>4840</v>
      </c>
      <c r="M26" s="77"/>
      <c r="N26" s="77"/>
      <c r="O26" s="77"/>
      <c r="P26" s="77"/>
    </row>
    <row r="27" spans="1:16" ht="30" customHeight="1">
      <c r="A27" s="1">
        <v>9</v>
      </c>
      <c r="B27" s="221" t="s">
        <v>5049</v>
      </c>
      <c r="C27" s="221">
        <v>10014270</v>
      </c>
      <c r="D27" s="222" t="s">
        <v>5039</v>
      </c>
      <c r="E27" s="223" t="s">
        <v>109</v>
      </c>
      <c r="F27" s="221" t="s">
        <v>695</v>
      </c>
      <c r="G27" s="266">
        <v>0.3</v>
      </c>
      <c r="H27" s="225">
        <v>119062</v>
      </c>
      <c r="I27" s="226">
        <v>35718.6</v>
      </c>
      <c r="J27" s="226">
        <f t="shared" si="0"/>
        <v>7143.72</v>
      </c>
      <c r="K27" s="226">
        <f t="shared" si="1"/>
        <v>42862.32</v>
      </c>
      <c r="L27" s="291" t="s">
        <v>4840</v>
      </c>
      <c r="M27" s="77"/>
      <c r="N27" s="77"/>
      <c r="O27" s="77"/>
      <c r="P27" s="77"/>
    </row>
    <row r="28" spans="1:16" ht="30" customHeight="1">
      <c r="A28" s="1">
        <v>10</v>
      </c>
      <c r="B28" s="221" t="s">
        <v>5050</v>
      </c>
      <c r="C28" s="221">
        <v>10014270</v>
      </c>
      <c r="D28" s="222" t="s">
        <v>5039</v>
      </c>
      <c r="E28" s="223" t="s">
        <v>109</v>
      </c>
      <c r="F28" s="221" t="s">
        <v>695</v>
      </c>
      <c r="G28" s="266">
        <v>0.16</v>
      </c>
      <c r="H28" s="225">
        <v>119062</v>
      </c>
      <c r="I28" s="226">
        <v>19049.919999999998</v>
      </c>
      <c r="J28" s="226">
        <f t="shared" si="0"/>
        <v>3809.98</v>
      </c>
      <c r="K28" s="226">
        <f t="shared" si="1"/>
        <v>22859.899999999998</v>
      </c>
      <c r="L28" s="291" t="s">
        <v>4840</v>
      </c>
      <c r="M28" s="77"/>
      <c r="N28" s="77"/>
      <c r="O28" s="77"/>
      <c r="P28" s="77"/>
    </row>
    <row r="29" spans="1:16" ht="30" customHeight="1">
      <c r="A29" s="1">
        <v>11</v>
      </c>
      <c r="B29" s="221" t="s">
        <v>5051</v>
      </c>
      <c r="C29" s="221">
        <v>10014273</v>
      </c>
      <c r="D29" s="222" t="s">
        <v>5039</v>
      </c>
      <c r="E29" s="223" t="s">
        <v>5054</v>
      </c>
      <c r="F29" s="221" t="s">
        <v>695</v>
      </c>
      <c r="G29" s="266">
        <v>0.12</v>
      </c>
      <c r="H29" s="225">
        <v>88057</v>
      </c>
      <c r="I29" s="226">
        <v>10566.84</v>
      </c>
      <c r="J29" s="226">
        <f t="shared" si="0"/>
        <v>2113.37</v>
      </c>
      <c r="K29" s="226">
        <f t="shared" si="1"/>
        <v>12680.21</v>
      </c>
      <c r="L29" s="291" t="s">
        <v>4840</v>
      </c>
      <c r="M29" s="77"/>
      <c r="N29" s="77"/>
      <c r="O29" s="77"/>
      <c r="P29" s="77"/>
    </row>
    <row r="30" spans="1:16" ht="30" customHeight="1">
      <c r="A30" s="1">
        <v>12</v>
      </c>
      <c r="B30" s="221" t="s">
        <v>5052</v>
      </c>
      <c r="C30" s="221">
        <v>10014273</v>
      </c>
      <c r="D30" s="222" t="s">
        <v>5039</v>
      </c>
      <c r="E30" s="223" t="s">
        <v>5054</v>
      </c>
      <c r="F30" s="221" t="s">
        <v>695</v>
      </c>
      <c r="G30" s="266">
        <v>0.17499999999999999</v>
      </c>
      <c r="H30" s="225">
        <v>88057</v>
      </c>
      <c r="I30" s="226">
        <v>15409.98</v>
      </c>
      <c r="J30" s="226">
        <f t="shared" si="0"/>
        <v>3082</v>
      </c>
      <c r="K30" s="226">
        <f t="shared" si="1"/>
        <v>18491.98</v>
      </c>
      <c r="L30" s="291" t="s">
        <v>4840</v>
      </c>
      <c r="M30" s="77"/>
      <c r="N30" s="77"/>
      <c r="O30" s="77"/>
      <c r="P30" s="77"/>
    </row>
    <row r="31" spans="1:16" ht="30" customHeight="1">
      <c r="A31" s="1">
        <v>13</v>
      </c>
      <c r="B31" s="221" t="s">
        <v>5055</v>
      </c>
      <c r="C31" s="221">
        <v>10014359</v>
      </c>
      <c r="D31" s="222" t="s">
        <v>5039</v>
      </c>
      <c r="E31" s="223" t="s">
        <v>5056</v>
      </c>
      <c r="F31" s="221" t="s">
        <v>695</v>
      </c>
      <c r="G31" s="266">
        <v>0.36899999999999999</v>
      </c>
      <c r="H31" s="225">
        <v>68637</v>
      </c>
      <c r="I31" s="226">
        <v>25327.05</v>
      </c>
      <c r="J31" s="226">
        <f t="shared" si="0"/>
        <v>5065.41</v>
      </c>
      <c r="K31" s="226">
        <f t="shared" si="1"/>
        <v>30392.46</v>
      </c>
      <c r="L31" s="291" t="s">
        <v>4840</v>
      </c>
      <c r="M31" s="77"/>
      <c r="N31" s="77"/>
      <c r="O31" s="77"/>
      <c r="P31" s="77"/>
    </row>
    <row r="32" spans="1:16" ht="30" customHeight="1">
      <c r="A32" s="1">
        <v>14</v>
      </c>
      <c r="B32" s="221" t="s">
        <v>5057</v>
      </c>
      <c r="C32" s="221">
        <v>10014376</v>
      </c>
      <c r="D32" s="222" t="s">
        <v>5039</v>
      </c>
      <c r="E32" s="223" t="s">
        <v>5058</v>
      </c>
      <c r="F32" s="221" t="s">
        <v>695</v>
      </c>
      <c r="G32" s="266">
        <v>0.12</v>
      </c>
      <c r="H32" s="225">
        <v>56297</v>
      </c>
      <c r="I32" s="226">
        <v>6755.64</v>
      </c>
      <c r="J32" s="226">
        <f t="shared" si="0"/>
        <v>1351.13</v>
      </c>
      <c r="K32" s="226">
        <f t="shared" si="1"/>
        <v>8106.77</v>
      </c>
      <c r="L32" s="291" t="s">
        <v>4840</v>
      </c>
      <c r="M32" s="77"/>
      <c r="N32" s="77"/>
      <c r="O32" s="77"/>
      <c r="P32" s="77"/>
    </row>
    <row r="33" spans="1:16" ht="30" customHeight="1">
      <c r="A33" s="1">
        <v>15</v>
      </c>
      <c r="B33" s="221" t="s">
        <v>5059</v>
      </c>
      <c r="C33" s="221">
        <v>10014726</v>
      </c>
      <c r="D33" s="222" t="s">
        <v>5039</v>
      </c>
      <c r="E33" s="223" t="s">
        <v>5063</v>
      </c>
      <c r="F33" s="221" t="s">
        <v>695</v>
      </c>
      <c r="G33" s="266">
        <v>0.1</v>
      </c>
      <c r="H33" s="225">
        <v>92445</v>
      </c>
      <c r="I33" s="226">
        <v>9244.5</v>
      </c>
      <c r="J33" s="226">
        <f t="shared" si="0"/>
        <v>1848.9</v>
      </c>
      <c r="K33" s="226">
        <f t="shared" si="1"/>
        <v>11093.4</v>
      </c>
      <c r="L33" s="291" t="s">
        <v>4840</v>
      </c>
      <c r="M33" s="77"/>
      <c r="N33" s="77"/>
      <c r="O33" s="77"/>
      <c r="P33" s="77"/>
    </row>
    <row r="34" spans="1:16" ht="30" customHeight="1">
      <c r="A34" s="1">
        <v>16</v>
      </c>
      <c r="B34" s="221" t="s">
        <v>5060</v>
      </c>
      <c r="C34" s="221">
        <v>10014726</v>
      </c>
      <c r="D34" s="222" t="s">
        <v>5039</v>
      </c>
      <c r="E34" s="223" t="s">
        <v>5063</v>
      </c>
      <c r="F34" s="221" t="s">
        <v>695</v>
      </c>
      <c r="G34" s="266">
        <v>9.4E-2</v>
      </c>
      <c r="H34" s="225">
        <v>92445</v>
      </c>
      <c r="I34" s="226">
        <v>8689.83</v>
      </c>
      <c r="J34" s="226">
        <f t="shared" si="0"/>
        <v>1737.97</v>
      </c>
      <c r="K34" s="226">
        <f t="shared" si="1"/>
        <v>10427.799999999999</v>
      </c>
      <c r="L34" s="291" t="s">
        <v>4840</v>
      </c>
      <c r="M34" s="77"/>
      <c r="N34" s="77"/>
      <c r="O34" s="77"/>
      <c r="P34" s="77"/>
    </row>
    <row r="35" spans="1:16" ht="30" customHeight="1">
      <c r="A35" s="1">
        <v>17</v>
      </c>
      <c r="B35" s="221" t="s">
        <v>5061</v>
      </c>
      <c r="C35" s="221">
        <v>10014726</v>
      </c>
      <c r="D35" s="222" t="s">
        <v>5039</v>
      </c>
      <c r="E35" s="223" t="s">
        <v>5063</v>
      </c>
      <c r="F35" s="221" t="s">
        <v>695</v>
      </c>
      <c r="G35" s="266">
        <v>0.5</v>
      </c>
      <c r="H35" s="225">
        <v>92445</v>
      </c>
      <c r="I35" s="226">
        <v>46222.5</v>
      </c>
      <c r="J35" s="226">
        <f t="shared" si="0"/>
        <v>9244.5</v>
      </c>
      <c r="K35" s="226">
        <f t="shared" si="1"/>
        <v>55467</v>
      </c>
      <c r="L35" s="291" t="s">
        <v>4840</v>
      </c>
      <c r="M35" s="77"/>
      <c r="N35" s="77"/>
      <c r="O35" s="77"/>
      <c r="P35" s="77"/>
    </row>
    <row r="36" spans="1:16" ht="30" customHeight="1">
      <c r="A36" s="1">
        <v>18</v>
      </c>
      <c r="B36" s="221" t="s">
        <v>5062</v>
      </c>
      <c r="C36" s="221">
        <v>10014739</v>
      </c>
      <c r="D36" s="222" t="s">
        <v>5039</v>
      </c>
      <c r="E36" s="223" t="s">
        <v>5064</v>
      </c>
      <c r="F36" s="221" t="s">
        <v>695</v>
      </c>
      <c r="G36" s="266">
        <v>0.18</v>
      </c>
      <c r="H36" s="225">
        <v>47092</v>
      </c>
      <c r="I36" s="226">
        <v>8476.56</v>
      </c>
      <c r="J36" s="226">
        <f t="shared" si="0"/>
        <v>1695.31</v>
      </c>
      <c r="K36" s="226">
        <f t="shared" si="1"/>
        <v>10171.869999999999</v>
      </c>
      <c r="L36" s="291" t="s">
        <v>4840</v>
      </c>
      <c r="M36" s="77"/>
      <c r="N36" s="77"/>
      <c r="O36" s="77"/>
      <c r="P36" s="77"/>
    </row>
    <row r="37" spans="1:16" ht="30" customHeight="1">
      <c r="A37" s="1">
        <v>19</v>
      </c>
      <c r="B37" s="221" t="s">
        <v>5065</v>
      </c>
      <c r="C37" s="221">
        <v>10014784</v>
      </c>
      <c r="D37" s="222" t="s">
        <v>5039</v>
      </c>
      <c r="E37" s="223" t="s">
        <v>5069</v>
      </c>
      <c r="F37" s="221" t="s">
        <v>695</v>
      </c>
      <c r="G37" s="266">
        <v>0.1</v>
      </c>
      <c r="H37" s="225">
        <v>58119</v>
      </c>
      <c r="I37" s="226">
        <v>5811.9</v>
      </c>
      <c r="J37" s="226">
        <f t="shared" si="0"/>
        <v>1162.3800000000001</v>
      </c>
      <c r="K37" s="226">
        <f t="shared" si="1"/>
        <v>6974.28</v>
      </c>
      <c r="L37" s="291" t="s">
        <v>4840</v>
      </c>
      <c r="M37" s="77"/>
      <c r="N37" s="77"/>
      <c r="O37" s="77"/>
      <c r="P37" s="77"/>
    </row>
    <row r="38" spans="1:16" ht="30" customHeight="1">
      <c r="A38" s="1">
        <v>20</v>
      </c>
      <c r="B38" s="221" t="s">
        <v>5066</v>
      </c>
      <c r="C38" s="221">
        <v>10014784</v>
      </c>
      <c r="D38" s="222" t="s">
        <v>5039</v>
      </c>
      <c r="E38" s="223" t="s">
        <v>5069</v>
      </c>
      <c r="F38" s="221" t="s">
        <v>695</v>
      </c>
      <c r="G38" s="266">
        <v>0.01</v>
      </c>
      <c r="H38" s="225">
        <v>58119</v>
      </c>
      <c r="I38" s="226">
        <v>581.19000000000005</v>
      </c>
      <c r="J38" s="226">
        <f t="shared" si="0"/>
        <v>116.24</v>
      </c>
      <c r="K38" s="226">
        <f t="shared" si="1"/>
        <v>697.43000000000006</v>
      </c>
      <c r="L38" s="291" t="s">
        <v>4840</v>
      </c>
      <c r="M38" s="77"/>
      <c r="N38" s="77"/>
      <c r="O38" s="77"/>
      <c r="P38" s="77"/>
    </row>
    <row r="39" spans="1:16" ht="30" customHeight="1">
      <c r="A39" s="1">
        <v>21</v>
      </c>
      <c r="B39" s="221" t="s">
        <v>5067</v>
      </c>
      <c r="C39" s="221">
        <v>10014784</v>
      </c>
      <c r="D39" s="222" t="s">
        <v>5039</v>
      </c>
      <c r="E39" s="223" t="s">
        <v>5069</v>
      </c>
      <c r="F39" s="221" t="s">
        <v>695</v>
      </c>
      <c r="G39" s="266">
        <v>0.01</v>
      </c>
      <c r="H39" s="225">
        <v>58119</v>
      </c>
      <c r="I39" s="226">
        <v>581.19000000000005</v>
      </c>
      <c r="J39" s="226">
        <f t="shared" si="0"/>
        <v>116.24</v>
      </c>
      <c r="K39" s="226">
        <f t="shared" si="1"/>
        <v>697.43000000000006</v>
      </c>
      <c r="L39" s="291" t="s">
        <v>4840</v>
      </c>
      <c r="M39" s="77"/>
      <c r="N39" s="77"/>
      <c r="O39" s="77"/>
      <c r="P39" s="77"/>
    </row>
    <row r="40" spans="1:16" ht="30" customHeight="1">
      <c r="A40" s="1">
        <v>22</v>
      </c>
      <c r="B40" s="221" t="s">
        <v>5068</v>
      </c>
      <c r="C40" s="221">
        <v>10014793</v>
      </c>
      <c r="D40" s="222" t="s">
        <v>5039</v>
      </c>
      <c r="E40" s="223" t="s">
        <v>5064</v>
      </c>
      <c r="F40" s="221" t="s">
        <v>695</v>
      </c>
      <c r="G40" s="266">
        <v>0.27</v>
      </c>
      <c r="H40" s="225">
        <v>51303</v>
      </c>
      <c r="I40" s="226">
        <v>13851.81</v>
      </c>
      <c r="J40" s="226">
        <f t="shared" si="0"/>
        <v>2770.36</v>
      </c>
      <c r="K40" s="226">
        <f t="shared" si="1"/>
        <v>16622.169999999998</v>
      </c>
      <c r="L40" s="291" t="s">
        <v>4840</v>
      </c>
      <c r="M40" s="77"/>
      <c r="N40" s="77"/>
      <c r="O40" s="77"/>
      <c r="P40" s="77"/>
    </row>
    <row r="41" spans="1:16" ht="30" customHeight="1">
      <c r="A41" s="1">
        <v>23</v>
      </c>
      <c r="B41" s="221" t="s">
        <v>5070</v>
      </c>
      <c r="C41" s="221">
        <v>10014801</v>
      </c>
      <c r="D41" s="222" t="s">
        <v>5039</v>
      </c>
      <c r="E41" s="223" t="s">
        <v>5072</v>
      </c>
      <c r="F41" s="221" t="s">
        <v>695</v>
      </c>
      <c r="G41" s="266">
        <v>0.27</v>
      </c>
      <c r="H41" s="225">
        <v>97613</v>
      </c>
      <c r="I41" s="226">
        <v>26355.51</v>
      </c>
      <c r="J41" s="226">
        <f t="shared" si="0"/>
        <v>5271.1</v>
      </c>
      <c r="K41" s="226">
        <f t="shared" si="1"/>
        <v>31626.61</v>
      </c>
      <c r="L41" s="291" t="s">
        <v>4840</v>
      </c>
      <c r="M41" s="77"/>
      <c r="N41" s="77"/>
      <c r="O41" s="77"/>
      <c r="P41" s="77"/>
    </row>
    <row r="42" spans="1:16" ht="30" customHeight="1">
      <c r="A42" s="1">
        <v>24</v>
      </c>
      <c r="B42" s="221" t="s">
        <v>5071</v>
      </c>
      <c r="C42" s="221">
        <v>10014801</v>
      </c>
      <c r="D42" s="222" t="s">
        <v>5039</v>
      </c>
      <c r="E42" s="223" t="s">
        <v>5072</v>
      </c>
      <c r="F42" s="221" t="s">
        <v>695</v>
      </c>
      <c r="G42" s="266">
        <v>0.3</v>
      </c>
      <c r="H42" s="225">
        <v>97613</v>
      </c>
      <c r="I42" s="226">
        <v>29283.9</v>
      </c>
      <c r="J42" s="226">
        <f t="shared" si="0"/>
        <v>5856.78</v>
      </c>
      <c r="K42" s="226">
        <f t="shared" si="1"/>
        <v>35140.68</v>
      </c>
      <c r="L42" s="291" t="s">
        <v>4840</v>
      </c>
      <c r="M42" s="77"/>
      <c r="N42" s="77"/>
      <c r="O42" s="77"/>
      <c r="P42" s="77"/>
    </row>
    <row r="43" spans="1:16" ht="30" customHeight="1">
      <c r="A43" s="1">
        <v>25</v>
      </c>
      <c r="B43" s="221" t="s">
        <v>5073</v>
      </c>
      <c r="C43" s="221">
        <v>10015279</v>
      </c>
      <c r="D43" s="222" t="s">
        <v>5039</v>
      </c>
      <c r="E43" s="223" t="s">
        <v>5075</v>
      </c>
      <c r="F43" s="221" t="s">
        <v>695</v>
      </c>
      <c r="G43" s="266">
        <v>8.2000000000000003E-2</v>
      </c>
      <c r="H43" s="225">
        <v>63743</v>
      </c>
      <c r="I43" s="226">
        <v>5226.93</v>
      </c>
      <c r="J43" s="226">
        <f t="shared" si="0"/>
        <v>1045.3900000000001</v>
      </c>
      <c r="K43" s="226">
        <f t="shared" si="1"/>
        <v>6272.3200000000006</v>
      </c>
      <c r="L43" s="291" t="s">
        <v>4840</v>
      </c>
      <c r="M43" s="77"/>
      <c r="N43" s="77"/>
      <c r="O43" s="77"/>
      <c r="P43" s="77"/>
    </row>
    <row r="44" spans="1:16" ht="30" customHeight="1">
      <c r="A44" s="1">
        <v>26</v>
      </c>
      <c r="B44" s="221" t="s">
        <v>5074</v>
      </c>
      <c r="C44" s="221">
        <v>10015279</v>
      </c>
      <c r="D44" s="222" t="s">
        <v>5039</v>
      </c>
      <c r="E44" s="223" t="s">
        <v>5075</v>
      </c>
      <c r="F44" s="221" t="s">
        <v>695</v>
      </c>
      <c r="G44" s="266">
        <v>0.4</v>
      </c>
      <c r="H44" s="225">
        <v>63743</v>
      </c>
      <c r="I44" s="226">
        <v>25497.200000000001</v>
      </c>
      <c r="J44" s="226">
        <f t="shared" si="0"/>
        <v>5099.4399999999996</v>
      </c>
      <c r="K44" s="226">
        <f t="shared" si="1"/>
        <v>30596.639999999999</v>
      </c>
      <c r="L44" s="291" t="s">
        <v>4840</v>
      </c>
      <c r="M44" s="77"/>
      <c r="N44" s="77"/>
      <c r="O44" s="77"/>
      <c r="P44" s="77"/>
    </row>
    <row r="45" spans="1:16" ht="30" customHeight="1">
      <c r="A45" s="1">
        <v>27</v>
      </c>
      <c r="B45" s="221" t="s">
        <v>5076</v>
      </c>
      <c r="C45" s="221">
        <v>10016671</v>
      </c>
      <c r="D45" s="222" t="s">
        <v>5039</v>
      </c>
      <c r="E45" s="223" t="s">
        <v>5077</v>
      </c>
      <c r="F45" s="221" t="s">
        <v>695</v>
      </c>
      <c r="G45" s="266">
        <v>0.03</v>
      </c>
      <c r="H45" s="225">
        <v>233459</v>
      </c>
      <c r="I45" s="226">
        <v>7003.77</v>
      </c>
      <c r="J45" s="226">
        <f t="shared" si="0"/>
        <v>1400.75</v>
      </c>
      <c r="K45" s="226">
        <f t="shared" si="1"/>
        <v>8404.52</v>
      </c>
      <c r="L45" s="291" t="s">
        <v>4840</v>
      </c>
      <c r="M45" s="77"/>
      <c r="N45" s="77"/>
      <c r="O45" s="77"/>
      <c r="P45" s="77"/>
    </row>
    <row r="46" spans="1:16" ht="30" customHeight="1">
      <c r="A46" s="1">
        <v>28</v>
      </c>
      <c r="B46" s="221" t="s">
        <v>5078</v>
      </c>
      <c r="C46" s="221">
        <v>10017077</v>
      </c>
      <c r="D46" s="222" t="s">
        <v>5039</v>
      </c>
      <c r="E46" s="223" t="s">
        <v>5082</v>
      </c>
      <c r="F46" s="221" t="s">
        <v>695</v>
      </c>
      <c r="G46" s="266">
        <v>0.5</v>
      </c>
      <c r="H46" s="225">
        <v>10540</v>
      </c>
      <c r="I46" s="226">
        <v>5270</v>
      </c>
      <c r="J46" s="226">
        <f t="shared" si="0"/>
        <v>1054</v>
      </c>
      <c r="K46" s="226">
        <f t="shared" si="1"/>
        <v>6324</v>
      </c>
      <c r="L46" s="291" t="s">
        <v>4840</v>
      </c>
      <c r="M46" s="77"/>
      <c r="N46" s="77"/>
      <c r="O46" s="77"/>
      <c r="P46" s="77"/>
    </row>
    <row r="47" spans="1:16" ht="30" customHeight="1">
      <c r="A47" s="1">
        <v>29</v>
      </c>
      <c r="B47" s="221" t="s">
        <v>5079</v>
      </c>
      <c r="C47" s="221">
        <v>10017080</v>
      </c>
      <c r="D47" s="222" t="s">
        <v>5039</v>
      </c>
      <c r="E47" s="223" t="s">
        <v>91</v>
      </c>
      <c r="F47" s="221" t="s">
        <v>695</v>
      </c>
      <c r="G47" s="266">
        <v>0.97399999999999998</v>
      </c>
      <c r="H47" s="225">
        <v>51271</v>
      </c>
      <c r="I47" s="226">
        <v>49937.95</v>
      </c>
      <c r="J47" s="226">
        <f t="shared" si="0"/>
        <v>9987.59</v>
      </c>
      <c r="K47" s="226">
        <f t="shared" si="1"/>
        <v>59925.539999999994</v>
      </c>
      <c r="L47" s="291" t="s">
        <v>4840</v>
      </c>
      <c r="M47" s="77"/>
      <c r="N47" s="77"/>
      <c r="O47" s="77"/>
      <c r="P47" s="77"/>
    </row>
    <row r="48" spans="1:16" ht="30" customHeight="1">
      <c r="A48" s="1">
        <v>30</v>
      </c>
      <c r="B48" s="221" t="s">
        <v>5080</v>
      </c>
      <c r="C48" s="221">
        <v>10017080</v>
      </c>
      <c r="D48" s="222" t="s">
        <v>5039</v>
      </c>
      <c r="E48" s="223" t="s">
        <v>91</v>
      </c>
      <c r="F48" s="221" t="s">
        <v>695</v>
      </c>
      <c r="G48" s="266">
        <v>0.5</v>
      </c>
      <c r="H48" s="225">
        <v>51271</v>
      </c>
      <c r="I48" s="226">
        <v>25635.5</v>
      </c>
      <c r="J48" s="226">
        <f t="shared" si="0"/>
        <v>5127.1000000000004</v>
      </c>
      <c r="K48" s="226">
        <f t="shared" si="1"/>
        <v>30762.6</v>
      </c>
      <c r="L48" s="291" t="s">
        <v>4840</v>
      </c>
      <c r="M48" s="77"/>
      <c r="N48" s="77"/>
      <c r="O48" s="77"/>
      <c r="P48" s="77"/>
    </row>
    <row r="49" spans="1:16" ht="30" customHeight="1">
      <c r="A49" s="1">
        <v>31</v>
      </c>
      <c r="B49" s="221" t="s">
        <v>5081</v>
      </c>
      <c r="C49" s="221">
        <v>10017080</v>
      </c>
      <c r="D49" s="222" t="s">
        <v>5039</v>
      </c>
      <c r="E49" s="223" t="s">
        <v>91</v>
      </c>
      <c r="F49" s="221" t="s">
        <v>695</v>
      </c>
      <c r="G49" s="266">
        <v>0.93700000000000006</v>
      </c>
      <c r="H49" s="225">
        <v>51271</v>
      </c>
      <c r="I49" s="226">
        <v>48040.93</v>
      </c>
      <c r="J49" s="226">
        <v>9608.18</v>
      </c>
      <c r="K49" s="226">
        <f t="shared" si="1"/>
        <v>57649.11</v>
      </c>
      <c r="L49" s="291" t="s">
        <v>4840</v>
      </c>
      <c r="M49" s="77"/>
      <c r="N49" s="77"/>
      <c r="O49" s="77"/>
      <c r="P49" s="77"/>
    </row>
    <row r="50" spans="1:16" ht="30" customHeight="1">
      <c r="A50" s="1">
        <v>32</v>
      </c>
      <c r="B50" s="221" t="s">
        <v>5083</v>
      </c>
      <c r="C50" s="221">
        <v>10017118</v>
      </c>
      <c r="D50" s="222" t="s">
        <v>5039</v>
      </c>
      <c r="E50" s="223" t="s">
        <v>5084</v>
      </c>
      <c r="F50" s="221" t="s">
        <v>695</v>
      </c>
      <c r="G50" s="266">
        <v>0.98699999999999999</v>
      </c>
      <c r="H50" s="225">
        <v>31769</v>
      </c>
      <c r="I50" s="226">
        <v>31356</v>
      </c>
      <c r="J50" s="226">
        <f t="shared" si="0"/>
        <v>6271.2</v>
      </c>
      <c r="K50" s="226">
        <f t="shared" si="1"/>
        <v>37627.199999999997</v>
      </c>
      <c r="L50" s="291" t="s">
        <v>4840</v>
      </c>
      <c r="M50" s="77"/>
      <c r="N50" s="77"/>
      <c r="O50" s="77"/>
      <c r="P50" s="77"/>
    </row>
    <row r="51" spans="1:16" ht="30" customHeight="1">
      <c r="A51" s="1">
        <v>33</v>
      </c>
      <c r="B51" s="221" t="s">
        <v>5085</v>
      </c>
      <c r="C51" s="221">
        <v>10017324</v>
      </c>
      <c r="D51" s="222" t="s">
        <v>5039</v>
      </c>
      <c r="E51" s="223" t="s">
        <v>5087</v>
      </c>
      <c r="F51" s="221" t="s">
        <v>695</v>
      </c>
      <c r="G51" s="266">
        <v>7.4999999999999997E-2</v>
      </c>
      <c r="H51" s="225">
        <v>148689</v>
      </c>
      <c r="I51" s="226">
        <v>11151.68</v>
      </c>
      <c r="J51" s="226">
        <v>2230.33</v>
      </c>
      <c r="K51" s="226">
        <f t="shared" si="1"/>
        <v>13382.01</v>
      </c>
      <c r="L51" s="291" t="s">
        <v>4840</v>
      </c>
      <c r="M51" s="77"/>
      <c r="N51" s="77"/>
      <c r="O51" s="77"/>
      <c r="P51" s="77"/>
    </row>
    <row r="52" spans="1:16" ht="30" customHeight="1">
      <c r="A52" s="1">
        <v>34</v>
      </c>
      <c r="B52" s="221" t="s">
        <v>5086</v>
      </c>
      <c r="C52" s="221">
        <v>10017324</v>
      </c>
      <c r="D52" s="222" t="s">
        <v>5039</v>
      </c>
      <c r="E52" s="223" t="s">
        <v>5087</v>
      </c>
      <c r="F52" s="221" t="s">
        <v>695</v>
      </c>
      <c r="G52" s="266">
        <v>0.17100000000000001</v>
      </c>
      <c r="H52" s="225">
        <v>148689</v>
      </c>
      <c r="I52" s="226">
        <v>25425.82</v>
      </c>
      <c r="J52" s="226">
        <f t="shared" si="0"/>
        <v>5085.16</v>
      </c>
      <c r="K52" s="226">
        <f t="shared" si="1"/>
        <v>30510.98</v>
      </c>
      <c r="L52" s="291" t="s">
        <v>4840</v>
      </c>
      <c r="M52" s="77"/>
      <c r="N52" s="77"/>
      <c r="O52" s="77"/>
      <c r="P52" s="77"/>
    </row>
    <row r="53" spans="1:16" ht="30" customHeight="1">
      <c r="A53" s="1">
        <v>35</v>
      </c>
      <c r="B53" s="221" t="s">
        <v>5088</v>
      </c>
      <c r="C53" s="221">
        <v>10017363</v>
      </c>
      <c r="D53" s="222" t="s">
        <v>5039</v>
      </c>
      <c r="E53" s="223" t="s">
        <v>5094</v>
      </c>
      <c r="F53" s="221" t="s">
        <v>695</v>
      </c>
      <c r="G53" s="266">
        <v>0.16200000000000001</v>
      </c>
      <c r="H53" s="225">
        <v>30077</v>
      </c>
      <c r="I53" s="226">
        <v>4872.47</v>
      </c>
      <c r="J53" s="226">
        <f t="shared" si="0"/>
        <v>974.49</v>
      </c>
      <c r="K53" s="226">
        <f t="shared" si="1"/>
        <v>5846.96</v>
      </c>
      <c r="L53" s="291" t="s">
        <v>4840</v>
      </c>
      <c r="M53" s="77"/>
      <c r="N53" s="77"/>
      <c r="O53" s="77"/>
      <c r="P53" s="77"/>
    </row>
    <row r="54" spans="1:16" ht="30" customHeight="1">
      <c r="A54" s="1">
        <v>36</v>
      </c>
      <c r="B54" s="221" t="s">
        <v>5089</v>
      </c>
      <c r="C54" s="221">
        <v>10017363</v>
      </c>
      <c r="D54" s="222" t="s">
        <v>5039</v>
      </c>
      <c r="E54" s="223" t="s">
        <v>5094</v>
      </c>
      <c r="F54" s="221" t="s">
        <v>695</v>
      </c>
      <c r="G54" s="266">
        <v>0.1</v>
      </c>
      <c r="H54" s="225">
        <v>30077</v>
      </c>
      <c r="I54" s="226">
        <v>3007.7</v>
      </c>
      <c r="J54" s="226">
        <f t="shared" si="0"/>
        <v>601.54</v>
      </c>
      <c r="K54" s="226">
        <f t="shared" si="1"/>
        <v>3609.24</v>
      </c>
      <c r="L54" s="291" t="s">
        <v>4840</v>
      </c>
      <c r="M54" s="77"/>
      <c r="N54" s="77"/>
      <c r="O54" s="77"/>
      <c r="P54" s="77"/>
    </row>
    <row r="55" spans="1:16" ht="30" customHeight="1">
      <c r="A55" s="1">
        <v>37</v>
      </c>
      <c r="B55" s="221" t="s">
        <v>5090</v>
      </c>
      <c r="C55" s="221">
        <v>10017363</v>
      </c>
      <c r="D55" s="222" t="s">
        <v>5039</v>
      </c>
      <c r="E55" s="223" t="s">
        <v>5094</v>
      </c>
      <c r="F55" s="221" t="s">
        <v>695</v>
      </c>
      <c r="G55" s="266">
        <v>0.6</v>
      </c>
      <c r="H55" s="225">
        <v>30077</v>
      </c>
      <c r="I55" s="226">
        <v>18046.2</v>
      </c>
      <c r="J55" s="226">
        <f t="shared" si="0"/>
        <v>3609.24</v>
      </c>
      <c r="K55" s="226">
        <f t="shared" si="1"/>
        <v>21655.440000000002</v>
      </c>
      <c r="L55" s="291" t="s">
        <v>4840</v>
      </c>
      <c r="M55" s="77"/>
      <c r="N55" s="77"/>
      <c r="O55" s="77"/>
      <c r="P55" s="77"/>
    </row>
    <row r="56" spans="1:16" ht="30" customHeight="1">
      <c r="A56" s="1">
        <v>38</v>
      </c>
      <c r="B56" s="221" t="s">
        <v>5091</v>
      </c>
      <c r="C56" s="221">
        <v>10017363</v>
      </c>
      <c r="D56" s="222" t="s">
        <v>5039</v>
      </c>
      <c r="E56" s="223" t="s">
        <v>5094</v>
      </c>
      <c r="F56" s="221" t="s">
        <v>695</v>
      </c>
      <c r="G56" s="266">
        <v>0.17599999999999999</v>
      </c>
      <c r="H56" s="225">
        <v>30077</v>
      </c>
      <c r="I56" s="226">
        <v>5293.55</v>
      </c>
      <c r="J56" s="226">
        <f t="shared" si="0"/>
        <v>1058.71</v>
      </c>
      <c r="K56" s="226">
        <f t="shared" si="1"/>
        <v>6352.26</v>
      </c>
      <c r="L56" s="291" t="s">
        <v>4840</v>
      </c>
      <c r="M56" s="77"/>
      <c r="N56" s="77"/>
      <c r="O56" s="77"/>
      <c r="P56" s="77"/>
    </row>
    <row r="57" spans="1:16" ht="30" customHeight="1">
      <c r="A57" s="1">
        <v>39</v>
      </c>
      <c r="B57" s="221" t="s">
        <v>5092</v>
      </c>
      <c r="C57" s="221">
        <v>10017363</v>
      </c>
      <c r="D57" s="222" t="s">
        <v>5039</v>
      </c>
      <c r="E57" s="223" t="s">
        <v>5094</v>
      </c>
      <c r="F57" s="221" t="s">
        <v>695</v>
      </c>
      <c r="G57" s="266">
        <v>0.96399999999999997</v>
      </c>
      <c r="H57" s="225">
        <v>30077</v>
      </c>
      <c r="I57" s="226">
        <v>28994.23</v>
      </c>
      <c r="J57" s="226">
        <f t="shared" si="0"/>
        <v>5798.85</v>
      </c>
      <c r="K57" s="226">
        <f t="shared" si="1"/>
        <v>34793.08</v>
      </c>
      <c r="L57" s="291" t="s">
        <v>4840</v>
      </c>
      <c r="M57" s="77"/>
      <c r="N57" s="77"/>
      <c r="O57" s="77"/>
      <c r="P57" s="77"/>
    </row>
    <row r="58" spans="1:16" ht="30" customHeight="1">
      <c r="A58" s="1">
        <v>40</v>
      </c>
      <c r="B58" s="221" t="s">
        <v>5093</v>
      </c>
      <c r="C58" s="221">
        <v>10017363</v>
      </c>
      <c r="D58" s="222" t="s">
        <v>5039</v>
      </c>
      <c r="E58" s="223" t="s">
        <v>5094</v>
      </c>
      <c r="F58" s="221" t="s">
        <v>695</v>
      </c>
      <c r="G58" s="266">
        <v>0.1</v>
      </c>
      <c r="H58" s="225">
        <v>30077</v>
      </c>
      <c r="I58" s="226">
        <v>3007.7</v>
      </c>
      <c r="J58" s="226">
        <f t="shared" si="0"/>
        <v>601.54</v>
      </c>
      <c r="K58" s="226">
        <f t="shared" si="1"/>
        <v>3609.24</v>
      </c>
      <c r="L58" s="291" t="s">
        <v>4840</v>
      </c>
      <c r="M58" s="77"/>
      <c r="N58" s="77"/>
      <c r="O58" s="77"/>
      <c r="P58" s="77"/>
    </row>
    <row r="59" spans="1:16" ht="15.75">
      <c r="A59" s="96"/>
      <c r="B59" s="96"/>
      <c r="C59" s="96"/>
      <c r="D59" s="96"/>
      <c r="E59" s="97"/>
      <c r="F59" s="96"/>
      <c r="G59" s="96"/>
      <c r="H59" s="203"/>
      <c r="I59" s="98">
        <f>SUM(I19:I58)</f>
        <v>709618.54</v>
      </c>
      <c r="J59" s="98">
        <f>SUM(J19:J58)</f>
        <v>141923.70000000004</v>
      </c>
      <c r="K59" s="98">
        <f>SUM(K19:K58)</f>
        <v>851542.23999999987</v>
      </c>
      <c r="L59" s="96"/>
    </row>
    <row r="62" spans="1:16" ht="18.75">
      <c r="A62" s="67" t="s">
        <v>34</v>
      </c>
      <c r="B62" s="220"/>
      <c r="C62" s="220"/>
      <c r="D62" s="127"/>
      <c r="E62" s="128"/>
      <c r="F62" s="128"/>
      <c r="G62" s="128"/>
      <c r="H62" s="129"/>
      <c r="I62" s="128"/>
      <c r="J62" s="67" t="s">
        <v>35</v>
      </c>
      <c r="K62" s="67"/>
      <c r="L62" s="23"/>
    </row>
    <row r="63" spans="1:16" ht="18.75">
      <c r="A63" s="67" t="s">
        <v>36</v>
      </c>
      <c r="B63" s="67"/>
      <c r="C63" s="67"/>
      <c r="D63" s="127"/>
      <c r="E63" s="128"/>
      <c r="F63" s="128"/>
      <c r="G63" s="128"/>
      <c r="H63" s="129"/>
      <c r="I63" s="128"/>
      <c r="J63" s="33" t="s">
        <v>184</v>
      </c>
      <c r="K63" s="67"/>
      <c r="L63" s="67"/>
    </row>
    <row r="64" spans="1:16" ht="18.75">
      <c r="A64" s="67" t="s">
        <v>37</v>
      </c>
      <c r="B64" s="67"/>
      <c r="C64" s="67"/>
      <c r="D64" s="127"/>
      <c r="E64" s="128"/>
      <c r="F64" s="128"/>
      <c r="G64" s="128"/>
      <c r="H64" s="129"/>
      <c r="I64" s="128"/>
      <c r="J64" s="363" t="s">
        <v>38</v>
      </c>
      <c r="K64" s="363"/>
      <c r="L64" s="363"/>
    </row>
    <row r="65" spans="1:12" ht="18.75">
      <c r="A65" s="67" t="s">
        <v>39</v>
      </c>
      <c r="B65" s="23"/>
      <c r="C65" s="23"/>
      <c r="D65" s="127"/>
      <c r="E65" s="128"/>
      <c r="F65" s="128"/>
      <c r="G65" s="128"/>
      <c r="H65" s="129"/>
      <c r="I65" s="128"/>
      <c r="J65" s="128"/>
      <c r="K65" s="118"/>
      <c r="L65" s="38"/>
    </row>
    <row r="66" spans="1:12" ht="18.75">
      <c r="A66" s="23"/>
      <c r="B66" s="23"/>
      <c r="C66" s="23"/>
      <c r="D66" s="127"/>
      <c r="E66" s="128"/>
      <c r="F66" s="128"/>
      <c r="G66" s="128"/>
      <c r="H66" s="129"/>
      <c r="I66" s="128"/>
      <c r="J66" s="128"/>
      <c r="K66" s="118"/>
      <c r="L66" s="23"/>
    </row>
    <row r="67" spans="1:12" ht="18.75">
      <c r="A67" s="67" t="s">
        <v>41</v>
      </c>
      <c r="B67" s="23"/>
      <c r="C67" s="23"/>
      <c r="D67" s="127"/>
      <c r="E67" s="128"/>
      <c r="F67" s="128"/>
      <c r="G67" s="128"/>
      <c r="H67" s="129"/>
      <c r="I67" s="128"/>
      <c r="J67" s="363" t="s">
        <v>182</v>
      </c>
      <c r="K67" s="363"/>
      <c r="L67" s="363"/>
    </row>
    <row r="68" spans="1:12" ht="18.75">
      <c r="A68" s="364"/>
      <c r="B68" s="364"/>
      <c r="C68" s="364"/>
      <c r="D68" s="127"/>
      <c r="E68" s="128"/>
      <c r="F68" s="128"/>
      <c r="G68" s="128"/>
      <c r="H68" s="129"/>
      <c r="I68" s="128"/>
      <c r="J68" s="128"/>
      <c r="K68" s="118"/>
      <c r="L68" s="118"/>
    </row>
    <row r="69" spans="1:12" ht="18.75">
      <c r="A69" s="67" t="s">
        <v>40</v>
      </c>
      <c r="B69" s="67"/>
      <c r="C69" s="118"/>
      <c r="D69" s="127"/>
      <c r="E69" s="128"/>
      <c r="F69" s="128"/>
      <c r="G69" s="128"/>
      <c r="H69" s="129"/>
      <c r="I69" s="128"/>
      <c r="J69" s="128"/>
      <c r="K69" s="67" t="s">
        <v>40</v>
      </c>
      <c r="L69" s="67"/>
    </row>
    <row r="70" spans="1:12">
      <c r="A70" s="3"/>
      <c r="B70" s="3"/>
      <c r="C70" s="3"/>
      <c r="D70" s="5"/>
      <c r="E70" s="3"/>
      <c r="F70" s="3"/>
      <c r="G70" s="3"/>
      <c r="H70" s="11"/>
      <c r="I70" s="3"/>
      <c r="J70" s="3"/>
      <c r="K70" s="3"/>
      <c r="L70" s="3"/>
    </row>
  </sheetData>
  <autoFilter ref="A18:L58" xr:uid="{00000000-0009-0000-0000-00003D000000}"/>
  <mergeCells count="8">
    <mergeCell ref="J67:L67"/>
    <mergeCell ref="A68:C68"/>
    <mergeCell ref="A4:L4"/>
    <mergeCell ref="A5:L5"/>
    <mergeCell ref="A8:I8"/>
    <mergeCell ref="A10:I10"/>
    <mergeCell ref="A14:L14"/>
    <mergeCell ref="J64:L64"/>
  </mergeCells>
  <pageMargins left="0.70866141732283472" right="0.70866141732283472" top="0.74803149606299213" bottom="0.74803149606299213" header="0.31496062992125984" footer="0.31496062992125984"/>
  <pageSetup paperSize="9" scale="71" fitToHeight="0" orientation="landscape" r:id="rId1"/>
  <colBreaks count="1" manualBreakCount="1">
    <brk id="12" max="20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0070C0"/>
    <pageSetUpPr fitToPage="1"/>
  </sheetPr>
  <dimension ref="A1:P408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3" customWidth="1"/>
    <col min="2" max="2" width="9.85546875" style="3" customWidth="1"/>
    <col min="3" max="3" width="12.140625" style="3" customWidth="1"/>
    <col min="4" max="4" width="7.5703125" style="3" customWidth="1"/>
    <col min="5" max="5" width="34.140625" style="5" customWidth="1"/>
    <col min="6" max="6" width="6.85546875" style="3" customWidth="1"/>
    <col min="7" max="7" width="9.5703125" style="3" customWidth="1"/>
    <col min="8" max="8" width="15.42578125" style="3" customWidth="1"/>
    <col min="9" max="9" width="15.42578125" style="11" customWidth="1"/>
    <col min="10" max="11" width="15.42578125" style="3" customWidth="1"/>
    <col min="12" max="12" width="20.140625" style="3" customWidth="1"/>
    <col min="13" max="16384" width="9.140625" style="3"/>
  </cols>
  <sheetData>
    <row r="1" spans="1:12" ht="16.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7442</v>
      </c>
      <c r="K1" s="25"/>
      <c r="L1" s="24"/>
    </row>
    <row r="2" spans="1:12" ht="16.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10.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25"/>
      <c r="L3" s="20"/>
    </row>
    <row r="4" spans="1:12" ht="18.75">
      <c r="A4" s="365" t="s">
        <v>7404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.75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1.25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18" t="s">
        <v>177</v>
      </c>
      <c r="B7" s="115"/>
      <c r="C7" s="115"/>
      <c r="D7" s="115"/>
      <c r="E7" s="115"/>
      <c r="F7" s="115"/>
      <c r="G7" s="115"/>
      <c r="H7" s="115"/>
      <c r="I7" s="116"/>
      <c r="J7" s="20"/>
      <c r="K7" s="20"/>
      <c r="L7" s="20"/>
    </row>
    <row r="8" spans="1:12" ht="15.75">
      <c r="A8" s="367" t="s">
        <v>178</v>
      </c>
      <c r="B8" s="367"/>
      <c r="C8" s="367"/>
      <c r="D8" s="367"/>
      <c r="E8" s="367"/>
      <c r="F8" s="367"/>
      <c r="G8" s="367"/>
      <c r="H8" s="367"/>
      <c r="I8" s="367"/>
      <c r="J8" s="20"/>
      <c r="K8" s="20"/>
      <c r="L8" s="20"/>
    </row>
    <row r="9" spans="1:12" ht="15.75">
      <c r="A9" s="18" t="s">
        <v>179</v>
      </c>
      <c r="B9" s="18"/>
      <c r="C9" s="18"/>
      <c r="D9" s="18"/>
      <c r="E9" s="18"/>
      <c r="F9" s="18"/>
      <c r="G9" s="18"/>
      <c r="H9" s="18"/>
      <c r="I9" s="116"/>
      <c r="J9" s="20"/>
      <c r="K9" s="20"/>
      <c r="L9" s="20"/>
    </row>
    <row r="10" spans="1:12" ht="15.75">
      <c r="A10" s="367" t="s">
        <v>180</v>
      </c>
      <c r="B10" s="367"/>
      <c r="C10" s="367"/>
      <c r="D10" s="367"/>
      <c r="E10" s="367"/>
      <c r="F10" s="367"/>
      <c r="G10" s="367"/>
      <c r="H10" s="367"/>
      <c r="I10" s="367"/>
      <c r="J10" s="20"/>
      <c r="K10" s="20"/>
      <c r="L10" s="20"/>
    </row>
    <row r="11" spans="1:12" ht="15.7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29"/>
      <c r="L11" s="20"/>
    </row>
    <row r="12" spans="1:12" ht="15.75">
      <c r="A12" s="7" t="s">
        <v>30</v>
      </c>
      <c r="B12" s="88"/>
      <c r="C12" s="88"/>
      <c r="D12" s="88"/>
      <c r="E12" s="88"/>
      <c r="F12" s="88"/>
      <c r="G12" s="88"/>
      <c r="H12" s="88"/>
      <c r="I12" s="88"/>
      <c r="J12" s="88"/>
      <c r="K12" s="29"/>
      <c r="L12" s="20"/>
    </row>
    <row r="13" spans="1:12" ht="15.75">
      <c r="A13" s="7" t="s">
        <v>31</v>
      </c>
      <c r="B13" s="88"/>
      <c r="C13" s="88"/>
      <c r="D13" s="88"/>
      <c r="E13" s="88"/>
      <c r="F13" s="88"/>
      <c r="G13" s="88"/>
      <c r="H13" s="88"/>
      <c r="I13" s="88"/>
      <c r="J13" s="88"/>
      <c r="K13" s="30"/>
      <c r="L13" s="7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6.75" customHeight="1">
      <c r="A16" s="20"/>
      <c r="B16" s="20"/>
      <c r="C16" s="20"/>
      <c r="D16" s="20"/>
      <c r="E16" s="4"/>
      <c r="F16" s="20"/>
      <c r="G16" s="20"/>
      <c r="H16" s="20"/>
      <c r="I16" s="12"/>
      <c r="J16" s="20"/>
      <c r="K16" s="16"/>
      <c r="L16" s="16"/>
    </row>
    <row r="17" spans="1:16" ht="8.25" customHeight="1">
      <c r="A17" s="16"/>
      <c r="B17" s="16"/>
      <c r="C17" s="16"/>
      <c r="D17" s="16"/>
      <c r="E17" s="17"/>
      <c r="F17" s="16"/>
      <c r="G17" s="18"/>
      <c r="H17" s="21"/>
      <c r="I17" s="19"/>
      <c r="J17" s="21"/>
      <c r="K17" s="16"/>
      <c r="L17" s="16"/>
    </row>
    <row r="18" spans="1:16" ht="7.5" customHeight="1">
      <c r="A18" s="7"/>
      <c r="B18" s="7"/>
      <c r="C18" s="7"/>
      <c r="D18" s="7"/>
      <c r="E18" s="88"/>
      <c r="F18" s="7"/>
      <c r="G18" s="7"/>
      <c r="H18" s="8"/>
      <c r="I18" s="13"/>
      <c r="J18" s="9"/>
      <c r="K18" s="9"/>
      <c r="L18" s="7"/>
    </row>
    <row r="19" spans="1:16" ht="63">
      <c r="A19" s="10" t="s">
        <v>0</v>
      </c>
      <c r="B19" s="14" t="s">
        <v>9</v>
      </c>
      <c r="C19" s="14" t="s">
        <v>10</v>
      </c>
      <c r="D19" s="14" t="s">
        <v>11</v>
      </c>
      <c r="E19" s="14" t="s">
        <v>1</v>
      </c>
      <c r="F19" s="14" t="s">
        <v>12</v>
      </c>
      <c r="G19" s="14" t="s">
        <v>2</v>
      </c>
      <c r="H19" s="2" t="s">
        <v>7</v>
      </c>
      <c r="I19" s="2" t="s">
        <v>186</v>
      </c>
      <c r="J19" s="2" t="s">
        <v>696</v>
      </c>
      <c r="K19" s="2" t="s">
        <v>185</v>
      </c>
      <c r="L19" s="10" t="s">
        <v>3</v>
      </c>
    </row>
    <row r="20" spans="1:16" ht="15.75">
      <c r="A20" s="10">
        <v>1</v>
      </c>
      <c r="B20" s="10">
        <v>2</v>
      </c>
      <c r="C20" s="10">
        <v>3</v>
      </c>
      <c r="D20" s="10">
        <v>4</v>
      </c>
      <c r="E20" s="10">
        <v>5</v>
      </c>
      <c r="F20" s="10">
        <v>6</v>
      </c>
      <c r="G20" s="10">
        <v>7</v>
      </c>
      <c r="H20" s="10">
        <v>8</v>
      </c>
      <c r="I20" s="10">
        <v>9</v>
      </c>
      <c r="J20" s="10">
        <v>10</v>
      </c>
      <c r="K20" s="10">
        <v>11</v>
      </c>
      <c r="L20" s="10">
        <v>12</v>
      </c>
    </row>
    <row r="21" spans="1:16" s="6" customFormat="1" ht="30" customHeight="1">
      <c r="A21" s="1">
        <v>1</v>
      </c>
      <c r="B21" s="221" t="s">
        <v>5096</v>
      </c>
      <c r="C21" s="221">
        <v>10011321</v>
      </c>
      <c r="D21" s="222" t="s">
        <v>5039</v>
      </c>
      <c r="E21" s="223" t="s">
        <v>5108</v>
      </c>
      <c r="F21" s="221" t="s">
        <v>695</v>
      </c>
      <c r="G21" s="259">
        <v>0.3</v>
      </c>
      <c r="H21" s="239">
        <v>65275</v>
      </c>
      <c r="I21" s="238">
        <v>19582.5</v>
      </c>
      <c r="J21" s="238">
        <f>ROUND(I21*0.2,2)</f>
        <v>3916.5</v>
      </c>
      <c r="K21" s="238">
        <f>J21+I21</f>
        <v>23499</v>
      </c>
      <c r="L21" s="227" t="s">
        <v>8</v>
      </c>
      <c r="M21" s="77"/>
      <c r="N21" s="77"/>
      <c r="O21" s="77"/>
      <c r="P21" s="77"/>
    </row>
    <row r="22" spans="1:16" s="6" customFormat="1" ht="30" customHeight="1">
      <c r="A22" s="1">
        <v>2</v>
      </c>
      <c r="B22" s="228" t="s">
        <v>5097</v>
      </c>
      <c r="C22" s="228">
        <v>10013972</v>
      </c>
      <c r="D22" s="228" t="s">
        <v>5039</v>
      </c>
      <c r="E22" s="229" t="s">
        <v>5109</v>
      </c>
      <c r="F22" s="228" t="s">
        <v>695</v>
      </c>
      <c r="G22" s="260">
        <v>0.42499999999999999</v>
      </c>
      <c r="H22" s="239">
        <v>31057</v>
      </c>
      <c r="I22" s="238">
        <v>13199.23</v>
      </c>
      <c r="J22" s="238">
        <f t="shared" ref="J22:J84" si="0">ROUND(I22*0.2,2)</f>
        <v>2639.85</v>
      </c>
      <c r="K22" s="238">
        <f t="shared" ref="K22:K85" si="1">J22+I22</f>
        <v>15839.08</v>
      </c>
      <c r="L22" s="227" t="s">
        <v>8</v>
      </c>
    </row>
    <row r="23" spans="1:16" s="6" customFormat="1" ht="30" customHeight="1">
      <c r="A23" s="1">
        <v>3</v>
      </c>
      <c r="B23" s="228" t="s">
        <v>5098</v>
      </c>
      <c r="C23" s="228">
        <v>10013972</v>
      </c>
      <c r="D23" s="228" t="s">
        <v>5039</v>
      </c>
      <c r="E23" s="229" t="s">
        <v>5109</v>
      </c>
      <c r="F23" s="228" t="s">
        <v>695</v>
      </c>
      <c r="G23" s="260">
        <v>0.42499999999999999</v>
      </c>
      <c r="H23" s="239">
        <v>31057</v>
      </c>
      <c r="I23" s="238">
        <v>13199.23</v>
      </c>
      <c r="J23" s="238">
        <f t="shared" si="0"/>
        <v>2639.85</v>
      </c>
      <c r="K23" s="238">
        <f t="shared" si="1"/>
        <v>15839.08</v>
      </c>
      <c r="L23" s="227" t="s">
        <v>8</v>
      </c>
      <c r="M23" s="77"/>
      <c r="N23" s="77"/>
      <c r="O23" s="77"/>
      <c r="P23" s="77"/>
    </row>
    <row r="24" spans="1:16" s="6" customFormat="1" ht="30" customHeight="1">
      <c r="A24" s="1">
        <v>4</v>
      </c>
      <c r="B24" s="228" t="s">
        <v>5099</v>
      </c>
      <c r="C24" s="228">
        <v>10014061</v>
      </c>
      <c r="D24" s="228" t="s">
        <v>5039</v>
      </c>
      <c r="E24" s="229" t="s">
        <v>5110</v>
      </c>
      <c r="F24" s="228" t="s">
        <v>695</v>
      </c>
      <c r="G24" s="260">
        <v>0.37</v>
      </c>
      <c r="H24" s="239">
        <v>778760</v>
      </c>
      <c r="I24" s="238">
        <v>288141.2</v>
      </c>
      <c r="J24" s="238">
        <f t="shared" si="0"/>
        <v>57628.24</v>
      </c>
      <c r="K24" s="238">
        <f t="shared" si="1"/>
        <v>345769.44</v>
      </c>
      <c r="L24" s="227" t="s">
        <v>8</v>
      </c>
    </row>
    <row r="25" spans="1:16" s="6" customFormat="1" ht="30" customHeight="1">
      <c r="A25" s="1">
        <v>5</v>
      </c>
      <c r="B25" s="228" t="s">
        <v>5100</v>
      </c>
      <c r="C25" s="228">
        <v>10014710</v>
      </c>
      <c r="D25" s="228" t="s">
        <v>5039</v>
      </c>
      <c r="E25" s="229" t="s">
        <v>5111</v>
      </c>
      <c r="F25" s="228" t="s">
        <v>695</v>
      </c>
      <c r="G25" s="260">
        <v>0.4</v>
      </c>
      <c r="H25" s="239">
        <v>81071</v>
      </c>
      <c r="I25" s="238">
        <v>32428.400000000001</v>
      </c>
      <c r="J25" s="238">
        <f t="shared" si="0"/>
        <v>6485.68</v>
      </c>
      <c r="K25" s="238">
        <f t="shared" si="1"/>
        <v>38914.080000000002</v>
      </c>
      <c r="L25" s="227" t="s">
        <v>8</v>
      </c>
      <c r="M25" s="77"/>
      <c r="N25" s="77"/>
      <c r="O25" s="77"/>
      <c r="P25" s="77"/>
    </row>
    <row r="26" spans="1:16" s="6" customFormat="1" ht="30" customHeight="1">
      <c r="A26" s="1">
        <v>6</v>
      </c>
      <c r="B26" s="228" t="s">
        <v>5101</v>
      </c>
      <c r="C26" s="228">
        <v>10014735</v>
      </c>
      <c r="D26" s="228" t="s">
        <v>5039</v>
      </c>
      <c r="E26" s="229" t="s">
        <v>5112</v>
      </c>
      <c r="F26" s="228" t="s">
        <v>695</v>
      </c>
      <c r="G26" s="260">
        <v>0.12</v>
      </c>
      <c r="H26" s="239">
        <v>77303</v>
      </c>
      <c r="I26" s="238">
        <v>9276.36</v>
      </c>
      <c r="J26" s="238">
        <f t="shared" si="0"/>
        <v>1855.27</v>
      </c>
      <c r="K26" s="238">
        <f t="shared" si="1"/>
        <v>11131.630000000001</v>
      </c>
      <c r="L26" s="227" t="s">
        <v>8</v>
      </c>
    </row>
    <row r="27" spans="1:16" s="6" customFormat="1" ht="30" customHeight="1">
      <c r="A27" s="1">
        <v>7</v>
      </c>
      <c r="B27" s="228" t="s">
        <v>5102</v>
      </c>
      <c r="C27" s="228">
        <v>10014755</v>
      </c>
      <c r="D27" s="228" t="s">
        <v>5039</v>
      </c>
      <c r="E27" s="229" t="s">
        <v>5113</v>
      </c>
      <c r="F27" s="228" t="s">
        <v>695</v>
      </c>
      <c r="G27" s="260">
        <v>0.24</v>
      </c>
      <c r="H27" s="239">
        <v>100698</v>
      </c>
      <c r="I27" s="238">
        <v>24167.52</v>
      </c>
      <c r="J27" s="238">
        <f t="shared" si="0"/>
        <v>4833.5</v>
      </c>
      <c r="K27" s="238">
        <f t="shared" si="1"/>
        <v>29001.02</v>
      </c>
      <c r="L27" s="227" t="s">
        <v>8</v>
      </c>
      <c r="M27" s="77"/>
      <c r="N27" s="77"/>
      <c r="O27" s="77"/>
      <c r="P27" s="77"/>
    </row>
    <row r="28" spans="1:16" s="6" customFormat="1" ht="30" customHeight="1">
      <c r="A28" s="1">
        <v>8</v>
      </c>
      <c r="B28" s="228" t="s">
        <v>5103</v>
      </c>
      <c r="C28" s="228">
        <v>10015377</v>
      </c>
      <c r="D28" s="228" t="s">
        <v>5039</v>
      </c>
      <c r="E28" s="229" t="s">
        <v>5114</v>
      </c>
      <c r="F28" s="228" t="s">
        <v>695</v>
      </c>
      <c r="G28" s="260">
        <v>0.05</v>
      </c>
      <c r="H28" s="239">
        <v>161345</v>
      </c>
      <c r="I28" s="238">
        <v>8067.25</v>
      </c>
      <c r="J28" s="238">
        <f t="shared" si="0"/>
        <v>1613.45</v>
      </c>
      <c r="K28" s="238">
        <f t="shared" si="1"/>
        <v>9680.7000000000007</v>
      </c>
      <c r="L28" s="227" t="s">
        <v>8</v>
      </c>
    </row>
    <row r="29" spans="1:16" s="6" customFormat="1" ht="30" customHeight="1">
      <c r="A29" s="1">
        <v>9</v>
      </c>
      <c r="B29" s="228" t="s">
        <v>5104</v>
      </c>
      <c r="C29" s="228">
        <v>10017159</v>
      </c>
      <c r="D29" s="228" t="s">
        <v>5039</v>
      </c>
      <c r="E29" s="229" t="s">
        <v>2881</v>
      </c>
      <c r="F29" s="228" t="s">
        <v>695</v>
      </c>
      <c r="G29" s="260">
        <v>0.08</v>
      </c>
      <c r="H29" s="239">
        <v>83986</v>
      </c>
      <c r="I29" s="238">
        <v>6718.88</v>
      </c>
      <c r="J29" s="238">
        <f t="shared" si="0"/>
        <v>1343.78</v>
      </c>
      <c r="K29" s="238">
        <f t="shared" si="1"/>
        <v>8062.66</v>
      </c>
      <c r="L29" s="227" t="s">
        <v>8</v>
      </c>
    </row>
    <row r="30" spans="1:16" s="6" customFormat="1" ht="30" customHeight="1">
      <c r="A30" s="1">
        <v>10</v>
      </c>
      <c r="B30" s="228" t="s">
        <v>5105</v>
      </c>
      <c r="C30" s="228">
        <v>10017338</v>
      </c>
      <c r="D30" s="228" t="s">
        <v>5039</v>
      </c>
      <c r="E30" s="229" t="s">
        <v>2906</v>
      </c>
      <c r="F30" s="228" t="s">
        <v>695</v>
      </c>
      <c r="G30" s="260">
        <v>0.44</v>
      </c>
      <c r="H30" s="239">
        <v>190879</v>
      </c>
      <c r="I30" s="238">
        <v>83986.76</v>
      </c>
      <c r="J30" s="238">
        <f t="shared" si="0"/>
        <v>16797.349999999999</v>
      </c>
      <c r="K30" s="238">
        <f t="shared" si="1"/>
        <v>100784.10999999999</v>
      </c>
      <c r="L30" s="227" t="s">
        <v>8</v>
      </c>
      <c r="M30" s="77"/>
      <c r="N30" s="77"/>
      <c r="O30" s="77"/>
      <c r="P30" s="77"/>
    </row>
    <row r="31" spans="1:16" s="6" customFormat="1" ht="30" customHeight="1">
      <c r="A31" s="1">
        <v>11</v>
      </c>
      <c r="B31" s="228" t="s">
        <v>5106</v>
      </c>
      <c r="C31" s="228">
        <v>10017338</v>
      </c>
      <c r="D31" s="228" t="s">
        <v>5039</v>
      </c>
      <c r="E31" s="229" t="s">
        <v>2906</v>
      </c>
      <c r="F31" s="228" t="s">
        <v>695</v>
      </c>
      <c r="G31" s="260">
        <v>0.1</v>
      </c>
      <c r="H31" s="239">
        <v>190879</v>
      </c>
      <c r="I31" s="238">
        <v>19087.900000000001</v>
      </c>
      <c r="J31" s="238">
        <f t="shared" si="0"/>
        <v>3817.58</v>
      </c>
      <c r="K31" s="238">
        <f t="shared" si="1"/>
        <v>22905.480000000003</v>
      </c>
      <c r="L31" s="227" t="s">
        <v>8</v>
      </c>
      <c r="M31" s="77"/>
      <c r="N31" s="77"/>
      <c r="O31" s="77"/>
      <c r="P31" s="77"/>
    </row>
    <row r="32" spans="1:16" s="6" customFormat="1" ht="30" customHeight="1">
      <c r="A32" s="1">
        <v>12</v>
      </c>
      <c r="B32" s="228" t="s">
        <v>5107</v>
      </c>
      <c r="C32" s="228">
        <v>10017338</v>
      </c>
      <c r="D32" s="228" t="s">
        <v>5039</v>
      </c>
      <c r="E32" s="229" t="s">
        <v>2906</v>
      </c>
      <c r="F32" s="228" t="s">
        <v>695</v>
      </c>
      <c r="G32" s="260">
        <v>0.1</v>
      </c>
      <c r="H32" s="239">
        <v>190879</v>
      </c>
      <c r="I32" s="238">
        <v>19087.900000000001</v>
      </c>
      <c r="J32" s="238">
        <f t="shared" si="0"/>
        <v>3817.58</v>
      </c>
      <c r="K32" s="238">
        <f t="shared" si="1"/>
        <v>22905.480000000003</v>
      </c>
      <c r="L32" s="227" t="s">
        <v>8</v>
      </c>
    </row>
    <row r="33" spans="1:16" s="6" customFormat="1" ht="30" customHeight="1">
      <c r="A33" s="1">
        <v>13</v>
      </c>
      <c r="B33" s="228" t="s">
        <v>5115</v>
      </c>
      <c r="C33" s="228">
        <v>10014145</v>
      </c>
      <c r="D33" s="228" t="s">
        <v>5039</v>
      </c>
      <c r="E33" s="229" t="s">
        <v>5117</v>
      </c>
      <c r="F33" s="228" t="s">
        <v>695</v>
      </c>
      <c r="G33" s="260">
        <v>0.3</v>
      </c>
      <c r="H33" s="239">
        <v>66766</v>
      </c>
      <c r="I33" s="238">
        <v>20029.8</v>
      </c>
      <c r="J33" s="238">
        <f t="shared" si="0"/>
        <v>4005.96</v>
      </c>
      <c r="K33" s="238">
        <f t="shared" si="1"/>
        <v>24035.759999999998</v>
      </c>
      <c r="L33" s="227" t="s">
        <v>8</v>
      </c>
    </row>
    <row r="34" spans="1:16" s="6" customFormat="1" ht="30" customHeight="1">
      <c r="A34" s="1">
        <v>14</v>
      </c>
      <c r="B34" s="228" t="s">
        <v>5116</v>
      </c>
      <c r="C34" s="228">
        <v>10014199</v>
      </c>
      <c r="D34" s="228" t="s">
        <v>5039</v>
      </c>
      <c r="E34" s="229" t="s">
        <v>5118</v>
      </c>
      <c r="F34" s="228" t="s">
        <v>695</v>
      </c>
      <c r="G34" s="260">
        <v>0.26700000000000002</v>
      </c>
      <c r="H34" s="239">
        <v>45682</v>
      </c>
      <c r="I34" s="238">
        <v>12197.09</v>
      </c>
      <c r="J34" s="238">
        <f t="shared" si="0"/>
        <v>2439.42</v>
      </c>
      <c r="K34" s="238">
        <f t="shared" si="1"/>
        <v>14636.51</v>
      </c>
      <c r="L34" s="227" t="s">
        <v>8</v>
      </c>
    </row>
    <row r="35" spans="1:16" s="6" customFormat="1" ht="30" customHeight="1">
      <c r="A35" s="1">
        <v>15</v>
      </c>
      <c r="B35" s="228" t="s">
        <v>5119</v>
      </c>
      <c r="C35" s="228">
        <v>10014207</v>
      </c>
      <c r="D35" s="228" t="s">
        <v>5039</v>
      </c>
      <c r="E35" s="229" t="s">
        <v>5123</v>
      </c>
      <c r="F35" s="228" t="s">
        <v>695</v>
      </c>
      <c r="G35" s="260">
        <v>5.093</v>
      </c>
      <c r="H35" s="239">
        <v>115908</v>
      </c>
      <c r="I35" s="238">
        <v>590319.43999999994</v>
      </c>
      <c r="J35" s="238">
        <f t="shared" si="0"/>
        <v>118063.89</v>
      </c>
      <c r="K35" s="238">
        <f t="shared" si="1"/>
        <v>708383.33</v>
      </c>
      <c r="L35" s="227" t="s">
        <v>8</v>
      </c>
      <c r="M35" s="77"/>
      <c r="N35" s="77"/>
      <c r="O35" s="77"/>
      <c r="P35" s="77"/>
    </row>
    <row r="36" spans="1:16" s="6" customFormat="1" ht="30" customHeight="1">
      <c r="A36" s="1">
        <v>16</v>
      </c>
      <c r="B36" s="228" t="s">
        <v>5120</v>
      </c>
      <c r="C36" s="228">
        <v>10014210</v>
      </c>
      <c r="D36" s="228" t="s">
        <v>5039</v>
      </c>
      <c r="E36" s="229" t="s">
        <v>5124</v>
      </c>
      <c r="F36" s="228" t="s">
        <v>695</v>
      </c>
      <c r="G36" s="260">
        <v>16</v>
      </c>
      <c r="H36" s="239">
        <v>25008</v>
      </c>
      <c r="I36" s="238">
        <v>400128</v>
      </c>
      <c r="J36" s="238">
        <f t="shared" si="0"/>
        <v>80025.600000000006</v>
      </c>
      <c r="K36" s="238">
        <f t="shared" si="1"/>
        <v>480153.59999999998</v>
      </c>
      <c r="L36" s="227" t="s">
        <v>8</v>
      </c>
    </row>
    <row r="37" spans="1:16" s="6" customFormat="1" ht="30" customHeight="1">
      <c r="A37" s="1">
        <v>17</v>
      </c>
      <c r="B37" s="228" t="s">
        <v>5121</v>
      </c>
      <c r="C37" s="228">
        <v>10014380</v>
      </c>
      <c r="D37" s="228" t="s">
        <v>5039</v>
      </c>
      <c r="E37" s="229" t="s">
        <v>5125</v>
      </c>
      <c r="F37" s="228" t="s">
        <v>695</v>
      </c>
      <c r="G37" s="260">
        <v>0.12</v>
      </c>
      <c r="H37" s="239">
        <v>72231</v>
      </c>
      <c r="I37" s="238">
        <v>8667.7199999999993</v>
      </c>
      <c r="J37" s="238">
        <f t="shared" si="0"/>
        <v>1733.54</v>
      </c>
      <c r="K37" s="238">
        <f t="shared" si="1"/>
        <v>10401.259999999998</v>
      </c>
      <c r="L37" s="227" t="s">
        <v>8</v>
      </c>
      <c r="M37" s="77"/>
      <c r="N37" s="77"/>
      <c r="O37" s="77"/>
      <c r="P37" s="77"/>
    </row>
    <row r="38" spans="1:16" s="6" customFormat="1" ht="30" customHeight="1">
      <c r="A38" s="1">
        <v>18</v>
      </c>
      <c r="B38" s="228" t="s">
        <v>5122</v>
      </c>
      <c r="C38" s="228">
        <v>10014451</v>
      </c>
      <c r="D38" s="228" t="s">
        <v>5039</v>
      </c>
      <c r="E38" s="229" t="s">
        <v>5126</v>
      </c>
      <c r="F38" s="228" t="s">
        <v>695</v>
      </c>
      <c r="G38" s="260">
        <v>1.2749999999999999</v>
      </c>
      <c r="H38" s="239">
        <v>65804</v>
      </c>
      <c r="I38" s="238">
        <v>83900.1</v>
      </c>
      <c r="J38" s="238">
        <f t="shared" si="0"/>
        <v>16780.02</v>
      </c>
      <c r="K38" s="238">
        <f t="shared" si="1"/>
        <v>100680.12000000001</v>
      </c>
      <c r="L38" s="227" t="s">
        <v>8</v>
      </c>
    </row>
    <row r="39" spans="1:16" s="6" customFormat="1" ht="30" customHeight="1">
      <c r="A39" s="1">
        <v>19</v>
      </c>
      <c r="B39" s="228" t="s">
        <v>5127</v>
      </c>
      <c r="C39" s="228">
        <v>10014622</v>
      </c>
      <c r="D39" s="228" t="s">
        <v>5039</v>
      </c>
      <c r="E39" s="229" t="s">
        <v>5128</v>
      </c>
      <c r="F39" s="228" t="s">
        <v>695</v>
      </c>
      <c r="G39" s="260">
        <v>0.59399999999999997</v>
      </c>
      <c r="H39" s="239">
        <v>312192</v>
      </c>
      <c r="I39" s="238">
        <v>185442.05</v>
      </c>
      <c r="J39" s="238">
        <f t="shared" si="0"/>
        <v>37088.410000000003</v>
      </c>
      <c r="K39" s="238">
        <f t="shared" si="1"/>
        <v>222530.46</v>
      </c>
      <c r="L39" s="227" t="s">
        <v>8</v>
      </c>
      <c r="M39" s="77"/>
      <c r="N39" s="77"/>
      <c r="O39" s="77"/>
      <c r="P39" s="77"/>
    </row>
    <row r="40" spans="1:16" s="6" customFormat="1" ht="30" customHeight="1">
      <c r="A40" s="1">
        <v>20</v>
      </c>
      <c r="B40" s="228" t="s">
        <v>5129</v>
      </c>
      <c r="C40" s="228">
        <v>10014705</v>
      </c>
      <c r="D40" s="228" t="s">
        <v>5039</v>
      </c>
      <c r="E40" s="229" t="s">
        <v>5138</v>
      </c>
      <c r="F40" s="228" t="s">
        <v>695</v>
      </c>
      <c r="G40" s="260">
        <v>0.53</v>
      </c>
      <c r="H40" s="239">
        <v>83587</v>
      </c>
      <c r="I40" s="238">
        <v>44301.11</v>
      </c>
      <c r="J40" s="238">
        <f t="shared" si="0"/>
        <v>8860.2199999999993</v>
      </c>
      <c r="K40" s="238">
        <f t="shared" si="1"/>
        <v>53161.33</v>
      </c>
      <c r="L40" s="227" t="s">
        <v>8</v>
      </c>
    </row>
    <row r="41" spans="1:16" s="6" customFormat="1" ht="30" customHeight="1">
      <c r="A41" s="1">
        <v>21</v>
      </c>
      <c r="B41" s="228" t="s">
        <v>5130</v>
      </c>
      <c r="C41" s="228">
        <v>10014735</v>
      </c>
      <c r="D41" s="228" t="s">
        <v>5039</v>
      </c>
      <c r="E41" s="229" t="s">
        <v>5112</v>
      </c>
      <c r="F41" s="228" t="s">
        <v>695</v>
      </c>
      <c r="G41" s="260">
        <v>0.39500000000000002</v>
      </c>
      <c r="H41" s="239">
        <v>77303</v>
      </c>
      <c r="I41" s="238">
        <v>30534.69</v>
      </c>
      <c r="J41" s="238">
        <f t="shared" si="0"/>
        <v>6106.94</v>
      </c>
      <c r="K41" s="238">
        <f t="shared" si="1"/>
        <v>36641.629999999997</v>
      </c>
      <c r="L41" s="227" t="s">
        <v>8</v>
      </c>
      <c r="M41" s="77"/>
      <c r="N41" s="77"/>
      <c r="O41" s="77"/>
      <c r="P41" s="77"/>
    </row>
    <row r="42" spans="1:16" s="6" customFormat="1" ht="30" customHeight="1">
      <c r="A42" s="1">
        <v>22</v>
      </c>
      <c r="B42" s="228" t="s">
        <v>5131</v>
      </c>
      <c r="C42" s="228">
        <v>10014739</v>
      </c>
      <c r="D42" s="228" t="s">
        <v>5039</v>
      </c>
      <c r="E42" s="229" t="s">
        <v>5064</v>
      </c>
      <c r="F42" s="228" t="s">
        <v>695</v>
      </c>
      <c r="G42" s="260">
        <v>0.28599999999999998</v>
      </c>
      <c r="H42" s="239">
        <v>47092</v>
      </c>
      <c r="I42" s="238">
        <v>13468.31</v>
      </c>
      <c r="J42" s="238">
        <f t="shared" si="0"/>
        <v>2693.66</v>
      </c>
      <c r="K42" s="238">
        <f t="shared" si="1"/>
        <v>16161.97</v>
      </c>
      <c r="L42" s="227" t="s">
        <v>8</v>
      </c>
    </row>
    <row r="43" spans="1:16" s="6" customFormat="1" ht="30" customHeight="1">
      <c r="A43" s="1">
        <v>23</v>
      </c>
      <c r="B43" s="228" t="s">
        <v>5132</v>
      </c>
      <c r="C43" s="228">
        <v>10014743</v>
      </c>
      <c r="D43" s="228" t="s">
        <v>5039</v>
      </c>
      <c r="E43" s="229" t="s">
        <v>5139</v>
      </c>
      <c r="F43" s="228" t="s">
        <v>695</v>
      </c>
      <c r="G43" s="260">
        <v>1.1910000000000001</v>
      </c>
      <c r="H43" s="239">
        <v>107111</v>
      </c>
      <c r="I43" s="238">
        <v>127569.2</v>
      </c>
      <c r="J43" s="238">
        <f t="shared" si="0"/>
        <v>25513.84</v>
      </c>
      <c r="K43" s="238">
        <f t="shared" si="1"/>
        <v>153083.04</v>
      </c>
      <c r="L43" s="227" t="s">
        <v>8</v>
      </c>
      <c r="M43" s="77"/>
      <c r="N43" s="77"/>
      <c r="O43" s="77"/>
      <c r="P43" s="77"/>
    </row>
    <row r="44" spans="1:16" s="6" customFormat="1" ht="30" customHeight="1">
      <c r="A44" s="1">
        <v>24</v>
      </c>
      <c r="B44" s="228" t="s">
        <v>5133</v>
      </c>
      <c r="C44" s="228">
        <v>10014829</v>
      </c>
      <c r="D44" s="228" t="s">
        <v>5039</v>
      </c>
      <c r="E44" s="229" t="s">
        <v>5140</v>
      </c>
      <c r="F44" s="228" t="s">
        <v>695</v>
      </c>
      <c r="G44" s="260">
        <v>1.6</v>
      </c>
      <c r="H44" s="239">
        <v>32179</v>
      </c>
      <c r="I44" s="238">
        <v>51486.400000000001</v>
      </c>
      <c r="J44" s="238">
        <f t="shared" si="0"/>
        <v>10297.280000000001</v>
      </c>
      <c r="K44" s="238">
        <f t="shared" si="1"/>
        <v>61783.68</v>
      </c>
      <c r="L44" s="227" t="s">
        <v>8</v>
      </c>
    </row>
    <row r="45" spans="1:16" s="6" customFormat="1" ht="30" customHeight="1">
      <c r="A45" s="1">
        <v>25</v>
      </c>
      <c r="B45" s="228" t="s">
        <v>5134</v>
      </c>
      <c r="C45" s="228">
        <v>10014838</v>
      </c>
      <c r="D45" s="228" t="s">
        <v>5039</v>
      </c>
      <c r="E45" s="229" t="s">
        <v>5141</v>
      </c>
      <c r="F45" s="228" t="s">
        <v>695</v>
      </c>
      <c r="G45" s="260">
        <v>0.67700000000000005</v>
      </c>
      <c r="H45" s="239">
        <v>143375</v>
      </c>
      <c r="I45" s="238">
        <v>97064.88</v>
      </c>
      <c r="J45" s="238">
        <f t="shared" si="0"/>
        <v>19412.98</v>
      </c>
      <c r="K45" s="238">
        <f t="shared" si="1"/>
        <v>116477.86</v>
      </c>
      <c r="L45" s="227" t="s">
        <v>8</v>
      </c>
      <c r="M45" s="77"/>
      <c r="N45" s="77"/>
      <c r="O45" s="77"/>
      <c r="P45" s="77"/>
    </row>
    <row r="46" spans="1:16" s="6" customFormat="1" ht="30" customHeight="1">
      <c r="A46" s="1">
        <v>26</v>
      </c>
      <c r="B46" s="228" t="s">
        <v>5135</v>
      </c>
      <c r="C46" s="228">
        <v>10014888</v>
      </c>
      <c r="D46" s="228" t="s">
        <v>5039</v>
      </c>
      <c r="E46" s="229" t="s">
        <v>5142</v>
      </c>
      <c r="F46" s="228" t="s">
        <v>695</v>
      </c>
      <c r="G46" s="260">
        <v>0.59</v>
      </c>
      <c r="H46" s="239">
        <v>93804</v>
      </c>
      <c r="I46" s="238">
        <v>55344.36</v>
      </c>
      <c r="J46" s="238">
        <f t="shared" si="0"/>
        <v>11068.87</v>
      </c>
      <c r="K46" s="238">
        <f t="shared" si="1"/>
        <v>66413.23</v>
      </c>
      <c r="L46" s="227" t="s">
        <v>8</v>
      </c>
      <c r="M46" s="77"/>
      <c r="N46" s="77"/>
      <c r="O46" s="77"/>
      <c r="P46" s="77"/>
    </row>
    <row r="47" spans="1:16" s="6" customFormat="1" ht="30" customHeight="1">
      <c r="A47" s="1">
        <v>27</v>
      </c>
      <c r="B47" s="228" t="s">
        <v>5136</v>
      </c>
      <c r="C47" s="228">
        <v>10014902</v>
      </c>
      <c r="D47" s="228" t="s">
        <v>5039</v>
      </c>
      <c r="E47" s="229" t="s">
        <v>5143</v>
      </c>
      <c r="F47" s="228" t="s">
        <v>695</v>
      </c>
      <c r="G47" s="260">
        <v>0.67</v>
      </c>
      <c r="H47" s="239">
        <v>24967</v>
      </c>
      <c r="I47" s="238">
        <v>16727.89</v>
      </c>
      <c r="J47" s="238">
        <f t="shared" si="0"/>
        <v>3345.58</v>
      </c>
      <c r="K47" s="238">
        <f t="shared" si="1"/>
        <v>20073.47</v>
      </c>
      <c r="L47" s="227" t="s">
        <v>8</v>
      </c>
    </row>
    <row r="48" spans="1:16" s="6" customFormat="1" ht="30" customHeight="1">
      <c r="A48" s="1">
        <v>28</v>
      </c>
      <c r="B48" s="228" t="s">
        <v>5137</v>
      </c>
      <c r="C48" s="228">
        <v>10015117</v>
      </c>
      <c r="D48" s="228" t="s">
        <v>5039</v>
      </c>
      <c r="E48" s="229" t="s">
        <v>5144</v>
      </c>
      <c r="F48" s="228" t="s">
        <v>695</v>
      </c>
      <c r="G48" s="260">
        <v>1.07</v>
      </c>
      <c r="H48" s="239">
        <v>49275</v>
      </c>
      <c r="I48" s="238">
        <v>52724.25</v>
      </c>
      <c r="J48" s="238">
        <f t="shared" si="0"/>
        <v>10544.85</v>
      </c>
      <c r="K48" s="238">
        <f t="shared" si="1"/>
        <v>63269.1</v>
      </c>
      <c r="L48" s="227" t="s">
        <v>8</v>
      </c>
    </row>
    <row r="49" spans="1:16" s="6" customFormat="1" ht="30" customHeight="1">
      <c r="A49" s="1">
        <v>29</v>
      </c>
      <c r="B49" s="228" t="s">
        <v>5145</v>
      </c>
      <c r="C49" s="228">
        <v>10016800</v>
      </c>
      <c r="D49" s="228" t="s">
        <v>5039</v>
      </c>
      <c r="E49" s="229" t="s">
        <v>5154</v>
      </c>
      <c r="F49" s="228" t="s">
        <v>695</v>
      </c>
      <c r="G49" s="260">
        <v>0.503</v>
      </c>
      <c r="H49" s="239">
        <v>10281</v>
      </c>
      <c r="I49" s="238">
        <v>5171.34</v>
      </c>
      <c r="J49" s="238">
        <f t="shared" si="0"/>
        <v>1034.27</v>
      </c>
      <c r="K49" s="238">
        <f t="shared" si="1"/>
        <v>6205.6100000000006</v>
      </c>
      <c r="L49" s="227" t="s">
        <v>8</v>
      </c>
      <c r="M49" s="77"/>
      <c r="N49" s="77"/>
      <c r="O49" s="77"/>
      <c r="P49" s="77"/>
    </row>
    <row r="50" spans="1:16" s="6" customFormat="1" ht="30" customHeight="1">
      <c r="A50" s="1">
        <v>30</v>
      </c>
      <c r="B50" s="228" t="s">
        <v>5146</v>
      </c>
      <c r="C50" s="228">
        <v>10016911</v>
      </c>
      <c r="D50" s="228" t="s">
        <v>5039</v>
      </c>
      <c r="E50" s="229" t="s">
        <v>5155</v>
      </c>
      <c r="F50" s="228" t="s">
        <v>695</v>
      </c>
      <c r="G50" s="260">
        <v>0.34899999999999998</v>
      </c>
      <c r="H50" s="239">
        <v>86086</v>
      </c>
      <c r="I50" s="238">
        <v>30044.01</v>
      </c>
      <c r="J50" s="238">
        <f t="shared" si="0"/>
        <v>6008.8</v>
      </c>
      <c r="K50" s="238">
        <f t="shared" si="1"/>
        <v>36052.81</v>
      </c>
      <c r="L50" s="227" t="s">
        <v>8</v>
      </c>
      <c r="M50" s="77"/>
      <c r="N50" s="77"/>
      <c r="O50" s="77"/>
      <c r="P50" s="77"/>
    </row>
    <row r="51" spans="1:16" s="6" customFormat="1" ht="30" customHeight="1">
      <c r="A51" s="1">
        <v>31</v>
      </c>
      <c r="B51" s="228" t="s">
        <v>5147</v>
      </c>
      <c r="C51" s="228">
        <v>10016945</v>
      </c>
      <c r="D51" s="228" t="s">
        <v>5039</v>
      </c>
      <c r="E51" s="229" t="s">
        <v>2850</v>
      </c>
      <c r="F51" s="228" t="s">
        <v>695</v>
      </c>
      <c r="G51" s="260">
        <v>8.2000000000000003E-2</v>
      </c>
      <c r="H51" s="239">
        <v>234186</v>
      </c>
      <c r="I51" s="238">
        <v>19203.25</v>
      </c>
      <c r="J51" s="238">
        <f t="shared" si="0"/>
        <v>3840.65</v>
      </c>
      <c r="K51" s="238">
        <f t="shared" si="1"/>
        <v>23043.9</v>
      </c>
      <c r="L51" s="227" t="s">
        <v>8</v>
      </c>
    </row>
    <row r="52" spans="1:16" s="6" customFormat="1" ht="30" customHeight="1">
      <c r="A52" s="1">
        <v>32</v>
      </c>
      <c r="B52" s="228" t="s">
        <v>5148</v>
      </c>
      <c r="C52" s="228">
        <v>10016963</v>
      </c>
      <c r="D52" s="228" t="s">
        <v>5039</v>
      </c>
      <c r="E52" s="229" t="s">
        <v>5156</v>
      </c>
      <c r="F52" s="228" t="s">
        <v>695</v>
      </c>
      <c r="G52" s="260">
        <v>1.304</v>
      </c>
      <c r="H52" s="239">
        <v>41030</v>
      </c>
      <c r="I52" s="238">
        <v>53503.12</v>
      </c>
      <c r="J52" s="238">
        <f t="shared" si="0"/>
        <v>10700.62</v>
      </c>
      <c r="K52" s="238">
        <f t="shared" si="1"/>
        <v>64203.740000000005</v>
      </c>
      <c r="L52" s="227" t="s">
        <v>8</v>
      </c>
    </row>
    <row r="53" spans="1:16" s="6" customFormat="1" ht="30" customHeight="1">
      <c r="A53" s="1">
        <v>33</v>
      </c>
      <c r="B53" s="228" t="s">
        <v>5149</v>
      </c>
      <c r="C53" s="228">
        <v>10017021</v>
      </c>
      <c r="D53" s="228" t="s">
        <v>5039</v>
      </c>
      <c r="E53" s="229" t="s">
        <v>5157</v>
      </c>
      <c r="F53" s="228" t="s">
        <v>695</v>
      </c>
      <c r="G53" s="260">
        <v>0.997</v>
      </c>
      <c r="H53" s="239">
        <v>20109</v>
      </c>
      <c r="I53" s="238">
        <v>20048.669999999998</v>
      </c>
      <c r="J53" s="238">
        <f t="shared" si="0"/>
        <v>4009.73</v>
      </c>
      <c r="K53" s="238">
        <f t="shared" si="1"/>
        <v>24058.399999999998</v>
      </c>
      <c r="L53" s="227" t="s">
        <v>8</v>
      </c>
    </row>
    <row r="54" spans="1:16" s="6" customFormat="1" ht="30" customHeight="1">
      <c r="A54" s="1">
        <v>34</v>
      </c>
      <c r="B54" s="228" t="s">
        <v>5150</v>
      </c>
      <c r="C54" s="228">
        <v>10017338</v>
      </c>
      <c r="D54" s="228" t="s">
        <v>5039</v>
      </c>
      <c r="E54" s="229" t="s">
        <v>2906</v>
      </c>
      <c r="F54" s="228" t="s">
        <v>695</v>
      </c>
      <c r="G54" s="260">
        <v>9.8420000000000005</v>
      </c>
      <c r="H54" s="239">
        <v>190879</v>
      </c>
      <c r="I54" s="238">
        <v>1878631.12</v>
      </c>
      <c r="J54" s="238">
        <f t="shared" si="0"/>
        <v>375726.22</v>
      </c>
      <c r="K54" s="238">
        <f t="shared" si="1"/>
        <v>2254357.34</v>
      </c>
      <c r="L54" s="227" t="s">
        <v>8</v>
      </c>
      <c r="M54" s="77"/>
      <c r="N54" s="77"/>
      <c r="O54" s="77"/>
      <c r="P54" s="77"/>
    </row>
    <row r="55" spans="1:16" s="6" customFormat="1" ht="30" customHeight="1">
      <c r="A55" s="1">
        <v>35</v>
      </c>
      <c r="B55" s="228" t="s">
        <v>5151</v>
      </c>
      <c r="C55" s="228">
        <v>10017752</v>
      </c>
      <c r="D55" s="228" t="s">
        <v>5039</v>
      </c>
      <c r="E55" s="229" t="s">
        <v>5158</v>
      </c>
      <c r="F55" s="228" t="s">
        <v>695</v>
      </c>
      <c r="G55" s="260">
        <v>0.67800000000000005</v>
      </c>
      <c r="H55" s="239">
        <v>15680</v>
      </c>
      <c r="I55" s="238">
        <v>10631.04</v>
      </c>
      <c r="J55" s="238">
        <f t="shared" si="0"/>
        <v>2126.21</v>
      </c>
      <c r="K55" s="238">
        <f t="shared" si="1"/>
        <v>12757.25</v>
      </c>
      <c r="L55" s="227" t="s">
        <v>8</v>
      </c>
    </row>
    <row r="56" spans="1:16" s="6" customFormat="1" ht="30" customHeight="1">
      <c r="A56" s="1">
        <v>36</v>
      </c>
      <c r="B56" s="228" t="s">
        <v>5152</v>
      </c>
      <c r="C56" s="228">
        <v>10017805</v>
      </c>
      <c r="D56" s="228" t="s">
        <v>5039</v>
      </c>
      <c r="E56" s="229" t="s">
        <v>5159</v>
      </c>
      <c r="F56" s="228" t="s">
        <v>695</v>
      </c>
      <c r="G56" s="260">
        <v>1.0529999999999999</v>
      </c>
      <c r="H56" s="239">
        <v>6404</v>
      </c>
      <c r="I56" s="238">
        <v>6743.41</v>
      </c>
      <c r="J56" s="238">
        <f t="shared" si="0"/>
        <v>1348.68</v>
      </c>
      <c r="K56" s="238">
        <f t="shared" si="1"/>
        <v>8092.09</v>
      </c>
      <c r="L56" s="227" t="s">
        <v>8</v>
      </c>
      <c r="M56" s="77"/>
      <c r="N56" s="77"/>
      <c r="O56" s="77"/>
      <c r="P56" s="77"/>
    </row>
    <row r="57" spans="1:16" s="6" customFormat="1" ht="30" customHeight="1">
      <c r="A57" s="1">
        <v>37</v>
      </c>
      <c r="B57" s="228" t="s">
        <v>5153</v>
      </c>
      <c r="C57" s="228">
        <v>10017830</v>
      </c>
      <c r="D57" s="228" t="s">
        <v>5039</v>
      </c>
      <c r="E57" s="229" t="s">
        <v>5160</v>
      </c>
      <c r="F57" s="228" t="s">
        <v>695</v>
      </c>
      <c r="G57" s="260">
        <v>0.19</v>
      </c>
      <c r="H57" s="239">
        <v>40512</v>
      </c>
      <c r="I57" s="238">
        <v>7697.28</v>
      </c>
      <c r="J57" s="238">
        <f t="shared" si="0"/>
        <v>1539.46</v>
      </c>
      <c r="K57" s="238">
        <f t="shared" si="1"/>
        <v>9236.74</v>
      </c>
      <c r="L57" s="227" t="s">
        <v>8</v>
      </c>
    </row>
    <row r="58" spans="1:16" s="6" customFormat="1" ht="30" customHeight="1">
      <c r="A58" s="1">
        <v>38</v>
      </c>
      <c r="B58" s="228" t="s">
        <v>5161</v>
      </c>
      <c r="C58" s="228">
        <v>10011707</v>
      </c>
      <c r="D58" s="228" t="s">
        <v>5039</v>
      </c>
      <c r="E58" s="229" t="s">
        <v>5182</v>
      </c>
      <c r="F58" s="228" t="s">
        <v>695</v>
      </c>
      <c r="G58" s="260">
        <v>0.04</v>
      </c>
      <c r="H58" s="239">
        <v>164907</v>
      </c>
      <c r="I58" s="238">
        <v>6596.28</v>
      </c>
      <c r="J58" s="238">
        <f t="shared" si="0"/>
        <v>1319.26</v>
      </c>
      <c r="K58" s="238">
        <f t="shared" si="1"/>
        <v>7915.54</v>
      </c>
      <c r="L58" s="227" t="s">
        <v>8</v>
      </c>
      <c r="M58" s="77"/>
      <c r="N58" s="77"/>
      <c r="O58" s="77"/>
      <c r="P58" s="77"/>
    </row>
    <row r="59" spans="1:16" s="6" customFormat="1" ht="30" customHeight="1">
      <c r="A59" s="1">
        <v>39</v>
      </c>
      <c r="B59" s="228" t="s">
        <v>5162</v>
      </c>
      <c r="C59" s="228">
        <v>10011786</v>
      </c>
      <c r="D59" s="228" t="s">
        <v>5039</v>
      </c>
      <c r="E59" s="229" t="s">
        <v>5183</v>
      </c>
      <c r="F59" s="228" t="s">
        <v>695</v>
      </c>
      <c r="G59" s="260">
        <v>0.1</v>
      </c>
      <c r="H59" s="239">
        <v>82071</v>
      </c>
      <c r="I59" s="238">
        <v>8207.1</v>
      </c>
      <c r="J59" s="238">
        <f t="shared" si="0"/>
        <v>1641.42</v>
      </c>
      <c r="K59" s="238">
        <f t="shared" si="1"/>
        <v>9848.52</v>
      </c>
      <c r="L59" s="227" t="s">
        <v>8</v>
      </c>
    </row>
    <row r="60" spans="1:16" s="6" customFormat="1" ht="30" customHeight="1">
      <c r="A60" s="1">
        <v>40</v>
      </c>
      <c r="B60" s="228" t="s">
        <v>5163</v>
      </c>
      <c r="C60" s="228">
        <v>10011791</v>
      </c>
      <c r="D60" s="228" t="s">
        <v>5039</v>
      </c>
      <c r="E60" s="229" t="s">
        <v>5184</v>
      </c>
      <c r="F60" s="228" t="s">
        <v>695</v>
      </c>
      <c r="G60" s="260">
        <v>8.0000000000000002E-3</v>
      </c>
      <c r="H60" s="239">
        <v>495482</v>
      </c>
      <c r="I60" s="238">
        <v>3963.86</v>
      </c>
      <c r="J60" s="238">
        <f t="shared" si="0"/>
        <v>792.77</v>
      </c>
      <c r="K60" s="238">
        <f t="shared" si="1"/>
        <v>4756.63</v>
      </c>
      <c r="L60" s="227" t="s">
        <v>8</v>
      </c>
      <c r="M60" s="77"/>
      <c r="N60" s="77"/>
      <c r="O60" s="77"/>
      <c r="P60" s="77"/>
    </row>
    <row r="61" spans="1:16" s="6" customFormat="1" ht="30" customHeight="1">
      <c r="A61" s="1">
        <v>41</v>
      </c>
      <c r="B61" s="228" t="s">
        <v>5164</v>
      </c>
      <c r="C61" s="228">
        <v>10011847</v>
      </c>
      <c r="D61" s="228" t="s">
        <v>5039</v>
      </c>
      <c r="E61" s="229" t="s">
        <v>5185</v>
      </c>
      <c r="F61" s="228" t="s">
        <v>695</v>
      </c>
      <c r="G61" s="260">
        <v>0.16900000000000001</v>
      </c>
      <c r="H61" s="239">
        <v>74954</v>
      </c>
      <c r="I61" s="238">
        <v>12667.23</v>
      </c>
      <c r="J61" s="238">
        <f t="shared" si="0"/>
        <v>2533.4499999999998</v>
      </c>
      <c r="K61" s="238">
        <f t="shared" si="1"/>
        <v>15200.68</v>
      </c>
      <c r="L61" s="227" t="s">
        <v>8</v>
      </c>
    </row>
    <row r="62" spans="1:16" s="6" customFormat="1" ht="30" customHeight="1">
      <c r="A62" s="1">
        <v>42</v>
      </c>
      <c r="B62" s="228" t="s">
        <v>5165</v>
      </c>
      <c r="C62" s="228">
        <v>10011904</v>
      </c>
      <c r="D62" s="228" t="s">
        <v>5039</v>
      </c>
      <c r="E62" s="229" t="s">
        <v>5186</v>
      </c>
      <c r="F62" s="228" t="s">
        <v>695</v>
      </c>
      <c r="G62" s="260">
        <v>0.19</v>
      </c>
      <c r="H62" s="239">
        <v>14313</v>
      </c>
      <c r="I62" s="238">
        <v>2719.47</v>
      </c>
      <c r="J62" s="238">
        <f t="shared" si="0"/>
        <v>543.89</v>
      </c>
      <c r="K62" s="238">
        <f t="shared" si="1"/>
        <v>3263.3599999999997</v>
      </c>
      <c r="L62" s="227" t="s">
        <v>8</v>
      </c>
      <c r="M62" s="77"/>
      <c r="N62" s="77"/>
      <c r="O62" s="77"/>
      <c r="P62" s="77"/>
    </row>
    <row r="63" spans="1:16" s="6" customFormat="1" ht="30" customHeight="1">
      <c r="A63" s="1">
        <v>43</v>
      </c>
      <c r="B63" s="228" t="s">
        <v>5166</v>
      </c>
      <c r="C63" s="228">
        <v>10011945</v>
      </c>
      <c r="D63" s="228" t="s">
        <v>5039</v>
      </c>
      <c r="E63" s="229" t="s">
        <v>5187</v>
      </c>
      <c r="F63" s="228" t="s">
        <v>695</v>
      </c>
      <c r="G63" s="260">
        <v>0.03</v>
      </c>
      <c r="H63" s="239">
        <v>142024</v>
      </c>
      <c r="I63" s="238">
        <v>4260.72</v>
      </c>
      <c r="J63" s="238">
        <f t="shared" si="0"/>
        <v>852.14</v>
      </c>
      <c r="K63" s="238">
        <f t="shared" si="1"/>
        <v>5112.8600000000006</v>
      </c>
      <c r="L63" s="227" t="s">
        <v>8</v>
      </c>
    </row>
    <row r="64" spans="1:16" s="6" customFormat="1" ht="30" customHeight="1">
      <c r="A64" s="1">
        <v>44</v>
      </c>
      <c r="B64" s="228" t="s">
        <v>5167</v>
      </c>
      <c r="C64" s="228">
        <v>10011971</v>
      </c>
      <c r="D64" s="228" t="s">
        <v>5039</v>
      </c>
      <c r="E64" s="229" t="s">
        <v>5188</v>
      </c>
      <c r="F64" s="228" t="s">
        <v>695</v>
      </c>
      <c r="G64" s="260">
        <v>0.13</v>
      </c>
      <c r="H64" s="239">
        <v>56178</v>
      </c>
      <c r="I64" s="238">
        <v>7303.14</v>
      </c>
      <c r="J64" s="238">
        <f t="shared" si="0"/>
        <v>1460.63</v>
      </c>
      <c r="K64" s="238">
        <f t="shared" si="1"/>
        <v>8763.77</v>
      </c>
      <c r="L64" s="227" t="s">
        <v>8</v>
      </c>
      <c r="M64" s="77"/>
      <c r="N64" s="77"/>
      <c r="O64" s="77"/>
      <c r="P64" s="77"/>
    </row>
    <row r="65" spans="1:16" s="6" customFormat="1" ht="30" customHeight="1">
      <c r="A65" s="1">
        <v>45</v>
      </c>
      <c r="B65" s="228" t="s">
        <v>5168</v>
      </c>
      <c r="C65" s="228">
        <v>10011971</v>
      </c>
      <c r="D65" s="228" t="s">
        <v>5039</v>
      </c>
      <c r="E65" s="229" t="s">
        <v>5188</v>
      </c>
      <c r="F65" s="228" t="s">
        <v>695</v>
      </c>
      <c r="G65" s="260">
        <v>5.0000000000000001E-3</v>
      </c>
      <c r="H65" s="239">
        <v>56178</v>
      </c>
      <c r="I65" s="238">
        <v>280.89</v>
      </c>
      <c r="J65" s="238">
        <f t="shared" si="0"/>
        <v>56.18</v>
      </c>
      <c r="K65" s="238">
        <f t="shared" si="1"/>
        <v>337.07</v>
      </c>
      <c r="L65" s="227" t="s">
        <v>8</v>
      </c>
    </row>
    <row r="66" spans="1:16" s="6" customFormat="1" ht="30" customHeight="1">
      <c r="A66" s="1">
        <v>46</v>
      </c>
      <c r="B66" s="228" t="s">
        <v>5169</v>
      </c>
      <c r="C66" s="228">
        <v>10011993</v>
      </c>
      <c r="D66" s="228" t="s">
        <v>5039</v>
      </c>
      <c r="E66" s="229" t="s">
        <v>5189</v>
      </c>
      <c r="F66" s="228" t="s">
        <v>695</v>
      </c>
      <c r="G66" s="260">
        <v>3.0000000000000001E-3</v>
      </c>
      <c r="H66" s="239">
        <v>114624</v>
      </c>
      <c r="I66" s="238">
        <v>343.87</v>
      </c>
      <c r="J66" s="238">
        <f t="shared" si="0"/>
        <v>68.77</v>
      </c>
      <c r="K66" s="238">
        <f t="shared" si="1"/>
        <v>412.64</v>
      </c>
      <c r="L66" s="227" t="s">
        <v>8</v>
      </c>
    </row>
    <row r="67" spans="1:16" s="6" customFormat="1" ht="30" customHeight="1">
      <c r="A67" s="1">
        <v>47</v>
      </c>
      <c r="B67" s="228" t="s">
        <v>5170</v>
      </c>
      <c r="C67" s="228">
        <v>10012032</v>
      </c>
      <c r="D67" s="228" t="s">
        <v>5039</v>
      </c>
      <c r="E67" s="229" t="s">
        <v>5190</v>
      </c>
      <c r="F67" s="228" t="s">
        <v>695</v>
      </c>
      <c r="G67" s="260">
        <v>1.4999999999999999E-2</v>
      </c>
      <c r="H67" s="239">
        <v>203222</v>
      </c>
      <c r="I67" s="238">
        <v>3048.33</v>
      </c>
      <c r="J67" s="238">
        <f t="shared" si="0"/>
        <v>609.66999999999996</v>
      </c>
      <c r="K67" s="238">
        <f t="shared" si="1"/>
        <v>3658</v>
      </c>
      <c r="L67" s="227" t="s">
        <v>8</v>
      </c>
      <c r="M67" s="77"/>
      <c r="N67" s="77"/>
      <c r="O67" s="77"/>
      <c r="P67" s="77"/>
    </row>
    <row r="68" spans="1:16" s="6" customFormat="1" ht="30" customHeight="1">
      <c r="A68" s="1">
        <v>48</v>
      </c>
      <c r="B68" s="228" t="s">
        <v>5171</v>
      </c>
      <c r="C68" s="228">
        <v>10012032</v>
      </c>
      <c r="D68" s="228" t="s">
        <v>5039</v>
      </c>
      <c r="E68" s="229" t="s">
        <v>5190</v>
      </c>
      <c r="F68" s="228" t="s">
        <v>695</v>
      </c>
      <c r="G68" s="260">
        <v>0.02</v>
      </c>
      <c r="H68" s="239">
        <v>203222</v>
      </c>
      <c r="I68" s="238">
        <v>4064.44</v>
      </c>
      <c r="J68" s="238">
        <f t="shared" si="0"/>
        <v>812.89</v>
      </c>
      <c r="K68" s="238">
        <f t="shared" si="1"/>
        <v>4877.33</v>
      </c>
      <c r="L68" s="227" t="s">
        <v>8</v>
      </c>
      <c r="M68" s="77"/>
      <c r="N68" s="77"/>
      <c r="O68" s="77"/>
      <c r="P68" s="77"/>
    </row>
    <row r="69" spans="1:16" s="6" customFormat="1" ht="30" customHeight="1">
      <c r="A69" s="1">
        <v>49</v>
      </c>
      <c r="B69" s="228" t="s">
        <v>5172</v>
      </c>
      <c r="C69" s="228">
        <v>10012032</v>
      </c>
      <c r="D69" s="228" t="s">
        <v>5039</v>
      </c>
      <c r="E69" s="229" t="s">
        <v>5190</v>
      </c>
      <c r="F69" s="228" t="s">
        <v>695</v>
      </c>
      <c r="G69" s="260">
        <v>5.0000000000000001E-3</v>
      </c>
      <c r="H69" s="239">
        <v>203222</v>
      </c>
      <c r="I69" s="238">
        <v>1016.11</v>
      </c>
      <c r="J69" s="238">
        <f t="shared" si="0"/>
        <v>203.22</v>
      </c>
      <c r="K69" s="238">
        <f t="shared" si="1"/>
        <v>1219.33</v>
      </c>
      <c r="L69" s="227" t="s">
        <v>8</v>
      </c>
    </row>
    <row r="70" spans="1:16" s="6" customFormat="1" ht="30" customHeight="1">
      <c r="A70" s="1">
        <v>50</v>
      </c>
      <c r="B70" s="228" t="s">
        <v>5173</v>
      </c>
      <c r="C70" s="228">
        <v>10012043</v>
      </c>
      <c r="D70" s="228" t="s">
        <v>5039</v>
      </c>
      <c r="E70" s="229" t="s">
        <v>5191</v>
      </c>
      <c r="F70" s="228" t="s">
        <v>695</v>
      </c>
      <c r="G70" s="260">
        <v>0.1</v>
      </c>
      <c r="H70" s="239">
        <v>49655</v>
      </c>
      <c r="I70" s="238">
        <v>4965.5</v>
      </c>
      <c r="J70" s="238">
        <f t="shared" si="0"/>
        <v>993.1</v>
      </c>
      <c r="K70" s="238">
        <f t="shared" si="1"/>
        <v>5958.6</v>
      </c>
      <c r="L70" s="227" t="s">
        <v>8</v>
      </c>
    </row>
    <row r="71" spans="1:16" s="6" customFormat="1" ht="30" customHeight="1">
      <c r="A71" s="1">
        <v>51</v>
      </c>
      <c r="B71" s="228" t="s">
        <v>5174</v>
      </c>
      <c r="C71" s="228">
        <v>10012146</v>
      </c>
      <c r="D71" s="228" t="s">
        <v>5039</v>
      </c>
      <c r="E71" s="229" t="s">
        <v>5192</v>
      </c>
      <c r="F71" s="228" t="s">
        <v>695</v>
      </c>
      <c r="G71" s="260">
        <v>0.05</v>
      </c>
      <c r="H71" s="239">
        <v>14431</v>
      </c>
      <c r="I71" s="238">
        <v>721.55</v>
      </c>
      <c r="J71" s="238">
        <f t="shared" si="0"/>
        <v>144.31</v>
      </c>
      <c r="K71" s="238">
        <f t="shared" si="1"/>
        <v>865.8599999999999</v>
      </c>
      <c r="L71" s="227" t="s">
        <v>8</v>
      </c>
    </row>
    <row r="72" spans="1:16" s="6" customFormat="1" ht="30" customHeight="1">
      <c r="A72" s="1">
        <v>52</v>
      </c>
      <c r="B72" s="228" t="s">
        <v>5175</v>
      </c>
      <c r="C72" s="228">
        <v>10012229</v>
      </c>
      <c r="D72" s="228" t="s">
        <v>5039</v>
      </c>
      <c r="E72" s="229" t="s">
        <v>5193</v>
      </c>
      <c r="F72" s="228" t="s">
        <v>695</v>
      </c>
      <c r="G72" s="260">
        <v>0.23</v>
      </c>
      <c r="H72" s="239">
        <v>25690</v>
      </c>
      <c r="I72" s="238">
        <v>5908.7</v>
      </c>
      <c r="J72" s="238">
        <f t="shared" si="0"/>
        <v>1181.74</v>
      </c>
      <c r="K72" s="238">
        <f t="shared" si="1"/>
        <v>7090.44</v>
      </c>
      <c r="L72" s="227" t="s">
        <v>8</v>
      </c>
    </row>
    <row r="73" spans="1:16" s="6" customFormat="1" ht="30" customHeight="1">
      <c r="A73" s="1">
        <v>53</v>
      </c>
      <c r="B73" s="228" t="s">
        <v>5176</v>
      </c>
      <c r="C73" s="228">
        <v>10012265</v>
      </c>
      <c r="D73" s="228" t="s">
        <v>5039</v>
      </c>
      <c r="E73" s="229" t="s">
        <v>5194</v>
      </c>
      <c r="F73" s="228" t="s">
        <v>695</v>
      </c>
      <c r="G73" s="260">
        <v>9.9000000000000005E-2</v>
      </c>
      <c r="H73" s="239">
        <v>47498</v>
      </c>
      <c r="I73" s="238">
        <v>4702.3</v>
      </c>
      <c r="J73" s="238">
        <f t="shared" si="0"/>
        <v>940.46</v>
      </c>
      <c r="K73" s="238">
        <f t="shared" si="1"/>
        <v>5642.76</v>
      </c>
      <c r="L73" s="227" t="s">
        <v>8</v>
      </c>
      <c r="M73" s="77"/>
      <c r="N73" s="77"/>
      <c r="O73" s="77"/>
      <c r="P73" s="77"/>
    </row>
    <row r="74" spans="1:16" s="6" customFormat="1" ht="30" customHeight="1">
      <c r="A74" s="1">
        <v>54</v>
      </c>
      <c r="B74" s="228" t="s">
        <v>5177</v>
      </c>
      <c r="C74" s="228">
        <v>10012294</v>
      </c>
      <c r="D74" s="228" t="s">
        <v>5039</v>
      </c>
      <c r="E74" s="229" t="s">
        <v>3144</v>
      </c>
      <c r="F74" s="228" t="s">
        <v>695</v>
      </c>
      <c r="G74" s="260">
        <v>8.5000000000000006E-2</v>
      </c>
      <c r="H74" s="239">
        <v>27284</v>
      </c>
      <c r="I74" s="238">
        <v>2319.14</v>
      </c>
      <c r="J74" s="238">
        <f t="shared" si="0"/>
        <v>463.83</v>
      </c>
      <c r="K74" s="238">
        <f t="shared" si="1"/>
        <v>2782.97</v>
      </c>
      <c r="L74" s="227" t="s">
        <v>8</v>
      </c>
    </row>
    <row r="75" spans="1:16" s="6" customFormat="1" ht="30" customHeight="1">
      <c r="A75" s="1">
        <v>55</v>
      </c>
      <c r="B75" s="228" t="s">
        <v>5178</v>
      </c>
      <c r="C75" s="228">
        <v>10012307</v>
      </c>
      <c r="D75" s="228" t="s">
        <v>5039</v>
      </c>
      <c r="E75" s="229" t="s">
        <v>5195</v>
      </c>
      <c r="F75" s="228" t="s">
        <v>695</v>
      </c>
      <c r="G75" s="260">
        <v>0.1</v>
      </c>
      <c r="H75" s="239">
        <v>164747</v>
      </c>
      <c r="I75" s="238">
        <v>16474.7</v>
      </c>
      <c r="J75" s="238">
        <f t="shared" si="0"/>
        <v>3294.94</v>
      </c>
      <c r="K75" s="238">
        <f t="shared" si="1"/>
        <v>19769.64</v>
      </c>
      <c r="L75" s="227" t="s">
        <v>8</v>
      </c>
      <c r="M75" s="77"/>
      <c r="N75" s="77"/>
      <c r="O75" s="77"/>
      <c r="P75" s="77"/>
    </row>
    <row r="76" spans="1:16" s="6" customFormat="1" ht="30" customHeight="1">
      <c r="A76" s="1">
        <v>56</v>
      </c>
      <c r="B76" s="228" t="s">
        <v>5179</v>
      </c>
      <c r="C76" s="228">
        <v>10012365</v>
      </c>
      <c r="D76" s="228" t="s">
        <v>5039</v>
      </c>
      <c r="E76" s="229" t="s">
        <v>5196</v>
      </c>
      <c r="F76" s="228" t="s">
        <v>695</v>
      </c>
      <c r="G76" s="260">
        <v>0.38500000000000001</v>
      </c>
      <c r="H76" s="239">
        <v>45725</v>
      </c>
      <c r="I76" s="238">
        <v>17604.13</v>
      </c>
      <c r="J76" s="238">
        <f t="shared" si="0"/>
        <v>3520.83</v>
      </c>
      <c r="K76" s="238">
        <f t="shared" si="1"/>
        <v>21124.959999999999</v>
      </c>
      <c r="L76" s="227" t="s">
        <v>8</v>
      </c>
    </row>
    <row r="77" spans="1:16" s="6" customFormat="1" ht="30" customHeight="1">
      <c r="A77" s="1">
        <v>57</v>
      </c>
      <c r="B77" s="228" t="s">
        <v>5180</v>
      </c>
      <c r="C77" s="228">
        <v>10012473</v>
      </c>
      <c r="D77" s="228" t="s">
        <v>5039</v>
      </c>
      <c r="E77" s="229" t="s">
        <v>5197</v>
      </c>
      <c r="F77" s="228" t="s">
        <v>695</v>
      </c>
      <c r="G77" s="260">
        <v>0.105</v>
      </c>
      <c r="H77" s="239">
        <v>75152</v>
      </c>
      <c r="I77" s="238">
        <v>7890.96</v>
      </c>
      <c r="J77" s="238">
        <f t="shared" si="0"/>
        <v>1578.19</v>
      </c>
      <c r="K77" s="238">
        <f t="shared" si="1"/>
        <v>9469.15</v>
      </c>
      <c r="L77" s="227" t="s">
        <v>8</v>
      </c>
      <c r="M77" s="77"/>
      <c r="N77" s="77"/>
      <c r="O77" s="77"/>
      <c r="P77" s="77"/>
    </row>
    <row r="78" spans="1:16" s="6" customFormat="1" ht="30" customHeight="1">
      <c r="A78" s="1">
        <v>58</v>
      </c>
      <c r="B78" s="228" t="s">
        <v>5181</v>
      </c>
      <c r="C78" s="228">
        <v>10012493</v>
      </c>
      <c r="D78" s="228" t="s">
        <v>5039</v>
      </c>
      <c r="E78" s="229" t="s">
        <v>5198</v>
      </c>
      <c r="F78" s="228" t="s">
        <v>695</v>
      </c>
      <c r="G78" s="260">
        <v>1.004</v>
      </c>
      <c r="H78" s="239">
        <v>7194</v>
      </c>
      <c r="I78" s="238">
        <v>7222.78</v>
      </c>
      <c r="J78" s="238">
        <f t="shared" si="0"/>
        <v>1444.56</v>
      </c>
      <c r="K78" s="238">
        <f t="shared" si="1"/>
        <v>8667.34</v>
      </c>
      <c r="L78" s="227" t="s">
        <v>8</v>
      </c>
    </row>
    <row r="79" spans="1:16" s="6" customFormat="1" ht="30" customHeight="1">
      <c r="A79" s="1">
        <v>59</v>
      </c>
      <c r="B79" s="228" t="s">
        <v>5199</v>
      </c>
      <c r="C79" s="228">
        <v>10012670</v>
      </c>
      <c r="D79" s="228" t="s">
        <v>5039</v>
      </c>
      <c r="E79" s="229" t="s">
        <v>5202</v>
      </c>
      <c r="F79" s="228" t="s">
        <v>695</v>
      </c>
      <c r="G79" s="260">
        <v>1.2999999999999999E-2</v>
      </c>
      <c r="H79" s="239">
        <v>255363</v>
      </c>
      <c r="I79" s="238">
        <v>3319.72</v>
      </c>
      <c r="J79" s="238">
        <f t="shared" si="0"/>
        <v>663.94</v>
      </c>
      <c r="K79" s="238">
        <f t="shared" si="1"/>
        <v>3983.66</v>
      </c>
      <c r="L79" s="227" t="s">
        <v>8</v>
      </c>
    </row>
    <row r="80" spans="1:16" s="6" customFormat="1" ht="30" customHeight="1">
      <c r="A80" s="1">
        <v>60</v>
      </c>
      <c r="B80" s="228" t="s">
        <v>5200</v>
      </c>
      <c r="C80" s="228">
        <v>10012688</v>
      </c>
      <c r="D80" s="228" t="s">
        <v>5039</v>
      </c>
      <c r="E80" s="229" t="s">
        <v>5203</v>
      </c>
      <c r="F80" s="228" t="s">
        <v>695</v>
      </c>
      <c r="G80" s="260">
        <v>0.13</v>
      </c>
      <c r="H80" s="239">
        <v>41758</v>
      </c>
      <c r="I80" s="238">
        <v>5428.54</v>
      </c>
      <c r="J80" s="238">
        <f t="shared" si="0"/>
        <v>1085.71</v>
      </c>
      <c r="K80" s="238">
        <f t="shared" si="1"/>
        <v>6514.25</v>
      </c>
      <c r="L80" s="227" t="s">
        <v>8</v>
      </c>
      <c r="M80" s="77"/>
      <c r="N80" s="77"/>
      <c r="O80" s="77"/>
      <c r="P80" s="77"/>
    </row>
    <row r="81" spans="1:16" s="6" customFormat="1" ht="30" customHeight="1">
      <c r="A81" s="1">
        <v>61</v>
      </c>
      <c r="B81" s="228" t="s">
        <v>5201</v>
      </c>
      <c r="C81" s="228">
        <v>10012819</v>
      </c>
      <c r="D81" s="228" t="s">
        <v>5039</v>
      </c>
      <c r="E81" s="229" t="s">
        <v>5204</v>
      </c>
      <c r="F81" s="228" t="s">
        <v>695</v>
      </c>
      <c r="G81" s="260">
        <v>0.03</v>
      </c>
      <c r="H81" s="239">
        <v>12498</v>
      </c>
      <c r="I81" s="238">
        <v>374.94</v>
      </c>
      <c r="J81" s="238">
        <f t="shared" si="0"/>
        <v>74.989999999999995</v>
      </c>
      <c r="K81" s="238">
        <f t="shared" si="1"/>
        <v>449.93</v>
      </c>
      <c r="L81" s="227" t="s">
        <v>8</v>
      </c>
      <c r="M81" s="77"/>
      <c r="N81" s="77"/>
      <c r="O81" s="77"/>
      <c r="P81" s="77"/>
    </row>
    <row r="82" spans="1:16" s="6" customFormat="1" ht="30" customHeight="1">
      <c r="A82" s="1">
        <v>62</v>
      </c>
      <c r="B82" s="228" t="s">
        <v>5205</v>
      </c>
      <c r="C82" s="228">
        <v>10013225</v>
      </c>
      <c r="D82" s="228" t="s">
        <v>5039</v>
      </c>
      <c r="E82" s="229" t="s">
        <v>3152</v>
      </c>
      <c r="F82" s="228" t="s">
        <v>695</v>
      </c>
      <c r="G82" s="260">
        <v>0.42</v>
      </c>
      <c r="H82" s="239">
        <v>379024</v>
      </c>
      <c r="I82" s="238">
        <v>159190.07999999999</v>
      </c>
      <c r="J82" s="238">
        <f t="shared" si="0"/>
        <v>31838.02</v>
      </c>
      <c r="K82" s="238">
        <f t="shared" si="1"/>
        <v>191028.09999999998</v>
      </c>
      <c r="L82" s="227" t="s">
        <v>8</v>
      </c>
    </row>
    <row r="83" spans="1:16" s="6" customFormat="1" ht="30" customHeight="1">
      <c r="A83" s="1">
        <v>63</v>
      </c>
      <c r="B83" s="228" t="s">
        <v>5206</v>
      </c>
      <c r="C83" s="228">
        <v>10013232</v>
      </c>
      <c r="D83" s="228" t="s">
        <v>5039</v>
      </c>
      <c r="E83" s="229" t="s">
        <v>5218</v>
      </c>
      <c r="F83" s="228" t="s">
        <v>695</v>
      </c>
      <c r="G83" s="260">
        <v>0.04</v>
      </c>
      <c r="H83" s="239">
        <v>60050</v>
      </c>
      <c r="I83" s="238">
        <v>2402</v>
      </c>
      <c r="J83" s="238">
        <f t="shared" si="0"/>
        <v>480.4</v>
      </c>
      <c r="K83" s="238">
        <f t="shared" si="1"/>
        <v>2882.4</v>
      </c>
      <c r="L83" s="227" t="s">
        <v>8</v>
      </c>
    </row>
    <row r="84" spans="1:16" s="6" customFormat="1" ht="30" customHeight="1">
      <c r="A84" s="1">
        <v>64</v>
      </c>
      <c r="B84" s="228" t="s">
        <v>5207</v>
      </c>
      <c r="C84" s="228">
        <v>10013232</v>
      </c>
      <c r="D84" s="228" t="s">
        <v>5039</v>
      </c>
      <c r="E84" s="229" t="s">
        <v>5218</v>
      </c>
      <c r="F84" s="228" t="s">
        <v>695</v>
      </c>
      <c r="G84" s="260">
        <v>0.06</v>
      </c>
      <c r="H84" s="239">
        <v>60050</v>
      </c>
      <c r="I84" s="238">
        <v>3603</v>
      </c>
      <c r="J84" s="238">
        <f t="shared" si="0"/>
        <v>720.6</v>
      </c>
      <c r="K84" s="238">
        <f t="shared" si="1"/>
        <v>4323.6000000000004</v>
      </c>
      <c r="L84" s="227" t="s">
        <v>8</v>
      </c>
    </row>
    <row r="85" spans="1:16" s="6" customFormat="1" ht="30" customHeight="1">
      <c r="A85" s="1">
        <v>65</v>
      </c>
      <c r="B85" s="228" t="s">
        <v>5208</v>
      </c>
      <c r="C85" s="228">
        <v>10013238</v>
      </c>
      <c r="D85" s="228" t="s">
        <v>5039</v>
      </c>
      <c r="E85" s="229" t="s">
        <v>5219</v>
      </c>
      <c r="F85" s="228" t="s">
        <v>695</v>
      </c>
      <c r="G85" s="260">
        <v>0.34799999999999998</v>
      </c>
      <c r="H85" s="239">
        <v>39170</v>
      </c>
      <c r="I85" s="238">
        <v>13631.16</v>
      </c>
      <c r="J85" s="238">
        <f t="shared" ref="J85:J148" si="2">ROUND(I85*0.2,2)</f>
        <v>2726.23</v>
      </c>
      <c r="K85" s="238">
        <f t="shared" si="1"/>
        <v>16357.39</v>
      </c>
      <c r="L85" s="227" t="s">
        <v>8</v>
      </c>
    </row>
    <row r="86" spans="1:16" s="6" customFormat="1" ht="30" customHeight="1">
      <c r="A86" s="1">
        <v>66</v>
      </c>
      <c r="B86" s="228" t="s">
        <v>5209</v>
      </c>
      <c r="C86" s="228">
        <v>10013241</v>
      </c>
      <c r="D86" s="228" t="s">
        <v>5039</v>
      </c>
      <c r="E86" s="229" t="s">
        <v>5220</v>
      </c>
      <c r="F86" s="228" t="s">
        <v>695</v>
      </c>
      <c r="G86" s="260">
        <v>0.08</v>
      </c>
      <c r="H86" s="239">
        <v>77054</v>
      </c>
      <c r="I86" s="238">
        <v>6164.32</v>
      </c>
      <c r="J86" s="238">
        <f t="shared" si="2"/>
        <v>1232.8599999999999</v>
      </c>
      <c r="K86" s="238">
        <f t="shared" ref="K86:K149" si="3">J86+I86</f>
        <v>7397.1799999999994</v>
      </c>
      <c r="L86" s="227" t="s">
        <v>8</v>
      </c>
      <c r="M86" s="77"/>
      <c r="N86" s="77"/>
      <c r="O86" s="77"/>
      <c r="P86" s="77"/>
    </row>
    <row r="87" spans="1:16" s="6" customFormat="1" ht="30" customHeight="1">
      <c r="A87" s="1">
        <v>67</v>
      </c>
      <c r="B87" s="228" t="s">
        <v>5210</v>
      </c>
      <c r="C87" s="228">
        <v>10013241</v>
      </c>
      <c r="D87" s="228" t="s">
        <v>5039</v>
      </c>
      <c r="E87" s="229" t="s">
        <v>5220</v>
      </c>
      <c r="F87" s="228" t="s">
        <v>695</v>
      </c>
      <c r="G87" s="260">
        <v>7.0000000000000007E-2</v>
      </c>
      <c r="H87" s="239">
        <v>77054</v>
      </c>
      <c r="I87" s="238">
        <v>5393.78</v>
      </c>
      <c r="J87" s="238">
        <f t="shared" si="2"/>
        <v>1078.76</v>
      </c>
      <c r="K87" s="238">
        <f t="shared" si="3"/>
        <v>6472.54</v>
      </c>
      <c r="L87" s="227" t="s">
        <v>8</v>
      </c>
    </row>
    <row r="88" spans="1:16" s="6" customFormat="1" ht="30" customHeight="1">
      <c r="A88" s="1">
        <v>68</v>
      </c>
      <c r="B88" s="228" t="s">
        <v>5211</v>
      </c>
      <c r="C88" s="228">
        <v>10013241</v>
      </c>
      <c r="D88" s="228" t="s">
        <v>5039</v>
      </c>
      <c r="E88" s="229" t="s">
        <v>5220</v>
      </c>
      <c r="F88" s="228" t="s">
        <v>695</v>
      </c>
      <c r="G88" s="260">
        <v>0.5</v>
      </c>
      <c r="H88" s="239">
        <v>77054</v>
      </c>
      <c r="I88" s="238">
        <v>38527</v>
      </c>
      <c r="J88" s="238">
        <f t="shared" si="2"/>
        <v>7705.4</v>
      </c>
      <c r="K88" s="238">
        <f t="shared" si="3"/>
        <v>46232.4</v>
      </c>
      <c r="L88" s="227" t="s">
        <v>8</v>
      </c>
      <c r="M88" s="77"/>
      <c r="N88" s="77"/>
      <c r="O88" s="77"/>
      <c r="P88" s="77"/>
    </row>
    <row r="89" spans="1:16" s="6" customFormat="1" ht="30" customHeight="1">
      <c r="A89" s="1">
        <v>69</v>
      </c>
      <c r="B89" s="228" t="s">
        <v>5212</v>
      </c>
      <c r="C89" s="228">
        <v>10013253</v>
      </c>
      <c r="D89" s="228" t="s">
        <v>5039</v>
      </c>
      <c r="E89" s="229" t="s">
        <v>5221</v>
      </c>
      <c r="F89" s="228" t="s">
        <v>695</v>
      </c>
      <c r="G89" s="260">
        <v>0.112</v>
      </c>
      <c r="H89" s="239">
        <v>133460</v>
      </c>
      <c r="I89" s="238">
        <v>14947.52</v>
      </c>
      <c r="J89" s="238">
        <f t="shared" si="2"/>
        <v>2989.5</v>
      </c>
      <c r="K89" s="238">
        <f t="shared" si="3"/>
        <v>17937.02</v>
      </c>
      <c r="L89" s="227" t="s">
        <v>8</v>
      </c>
    </row>
    <row r="90" spans="1:16" s="6" customFormat="1" ht="30" customHeight="1">
      <c r="A90" s="1">
        <v>70</v>
      </c>
      <c r="B90" s="228" t="s">
        <v>5213</v>
      </c>
      <c r="C90" s="228">
        <v>10013283</v>
      </c>
      <c r="D90" s="228" t="s">
        <v>5039</v>
      </c>
      <c r="E90" s="229" t="s">
        <v>5222</v>
      </c>
      <c r="F90" s="228" t="s">
        <v>695</v>
      </c>
      <c r="G90" s="260">
        <v>5.0000000000000001E-3</v>
      </c>
      <c r="H90" s="239">
        <v>59652</v>
      </c>
      <c r="I90" s="238">
        <v>298.26</v>
      </c>
      <c r="J90" s="238">
        <f t="shared" si="2"/>
        <v>59.65</v>
      </c>
      <c r="K90" s="238">
        <f t="shared" si="3"/>
        <v>357.90999999999997</v>
      </c>
      <c r="L90" s="227" t="s">
        <v>8</v>
      </c>
      <c r="M90" s="77"/>
      <c r="N90" s="77"/>
      <c r="O90" s="77"/>
      <c r="P90" s="77"/>
    </row>
    <row r="91" spans="1:16" s="6" customFormat="1" ht="30" customHeight="1">
      <c r="A91" s="1">
        <v>71</v>
      </c>
      <c r="B91" s="228" t="s">
        <v>5214</v>
      </c>
      <c r="C91" s="228">
        <v>10013283</v>
      </c>
      <c r="D91" s="228" t="s">
        <v>5039</v>
      </c>
      <c r="E91" s="229" t="s">
        <v>5222</v>
      </c>
      <c r="F91" s="228" t="s">
        <v>695</v>
      </c>
      <c r="G91" s="260">
        <v>7.4999999999999997E-2</v>
      </c>
      <c r="H91" s="239">
        <v>59652</v>
      </c>
      <c r="I91" s="238">
        <v>4473.8999999999996</v>
      </c>
      <c r="J91" s="238">
        <f t="shared" si="2"/>
        <v>894.78</v>
      </c>
      <c r="K91" s="238">
        <f t="shared" si="3"/>
        <v>5368.6799999999994</v>
      </c>
      <c r="L91" s="227" t="s">
        <v>8</v>
      </c>
    </row>
    <row r="92" spans="1:16" s="6" customFormat="1" ht="30" customHeight="1">
      <c r="A92" s="1">
        <v>72</v>
      </c>
      <c r="B92" s="228" t="s">
        <v>5215</v>
      </c>
      <c r="C92" s="228">
        <v>10013292</v>
      </c>
      <c r="D92" s="228" t="s">
        <v>5039</v>
      </c>
      <c r="E92" s="229" t="s">
        <v>5223</v>
      </c>
      <c r="F92" s="228" t="s">
        <v>695</v>
      </c>
      <c r="G92" s="260">
        <v>0.62</v>
      </c>
      <c r="H92" s="239">
        <v>58208</v>
      </c>
      <c r="I92" s="238">
        <v>36088.959999999999</v>
      </c>
      <c r="J92" s="238">
        <f t="shared" si="2"/>
        <v>7217.79</v>
      </c>
      <c r="K92" s="238">
        <f t="shared" si="3"/>
        <v>43306.75</v>
      </c>
      <c r="L92" s="227" t="s">
        <v>8</v>
      </c>
      <c r="M92" s="77"/>
      <c r="N92" s="77"/>
      <c r="O92" s="77"/>
      <c r="P92" s="77"/>
    </row>
    <row r="93" spans="1:16" s="6" customFormat="1" ht="30" customHeight="1">
      <c r="A93" s="1">
        <v>73</v>
      </c>
      <c r="B93" s="228" t="s">
        <v>5216</v>
      </c>
      <c r="C93" s="228">
        <v>10013292</v>
      </c>
      <c r="D93" s="228" t="s">
        <v>5039</v>
      </c>
      <c r="E93" s="229" t="s">
        <v>5223</v>
      </c>
      <c r="F93" s="228" t="s">
        <v>695</v>
      </c>
      <c r="G93" s="260">
        <v>5.0000000000000001E-3</v>
      </c>
      <c r="H93" s="239">
        <v>58208</v>
      </c>
      <c r="I93" s="238">
        <v>291.04000000000002</v>
      </c>
      <c r="J93" s="238">
        <f t="shared" si="2"/>
        <v>58.21</v>
      </c>
      <c r="K93" s="238">
        <f t="shared" si="3"/>
        <v>349.25</v>
      </c>
      <c r="L93" s="227" t="s">
        <v>8</v>
      </c>
    </row>
    <row r="94" spans="1:16" s="6" customFormat="1" ht="30" customHeight="1">
      <c r="A94" s="1">
        <v>74</v>
      </c>
      <c r="B94" s="228" t="s">
        <v>5217</v>
      </c>
      <c r="C94" s="228">
        <v>10013292</v>
      </c>
      <c r="D94" s="228" t="s">
        <v>5039</v>
      </c>
      <c r="E94" s="229" t="s">
        <v>5223</v>
      </c>
      <c r="F94" s="228" t="s">
        <v>695</v>
      </c>
      <c r="G94" s="260">
        <v>0.3</v>
      </c>
      <c r="H94" s="239">
        <v>58208</v>
      </c>
      <c r="I94" s="238">
        <v>17462.400000000001</v>
      </c>
      <c r="J94" s="238">
        <f t="shared" si="2"/>
        <v>3492.48</v>
      </c>
      <c r="K94" s="238">
        <f t="shared" si="3"/>
        <v>20954.88</v>
      </c>
      <c r="L94" s="227" t="s">
        <v>8</v>
      </c>
    </row>
    <row r="95" spans="1:16" s="6" customFormat="1" ht="30" customHeight="1">
      <c r="A95" s="1">
        <v>75</v>
      </c>
      <c r="B95" s="228" t="s">
        <v>5224</v>
      </c>
      <c r="C95" s="228">
        <v>10013685</v>
      </c>
      <c r="D95" s="228" t="s">
        <v>5039</v>
      </c>
      <c r="E95" s="229" t="s">
        <v>5233</v>
      </c>
      <c r="F95" s="228" t="s">
        <v>695</v>
      </c>
      <c r="G95" s="260">
        <v>0.12</v>
      </c>
      <c r="H95" s="239">
        <v>2610370</v>
      </c>
      <c r="I95" s="238">
        <v>313244.40000000002</v>
      </c>
      <c r="J95" s="238">
        <f t="shared" si="2"/>
        <v>62648.88</v>
      </c>
      <c r="K95" s="238">
        <f t="shared" si="3"/>
        <v>375893.28</v>
      </c>
      <c r="L95" s="227" t="s">
        <v>8</v>
      </c>
      <c r="M95" s="77"/>
      <c r="N95" s="77"/>
      <c r="O95" s="77"/>
      <c r="P95" s="77"/>
    </row>
    <row r="96" spans="1:16" s="6" customFormat="1" ht="30" customHeight="1">
      <c r="A96" s="1">
        <v>76</v>
      </c>
      <c r="B96" s="228" t="s">
        <v>5225</v>
      </c>
      <c r="C96" s="228">
        <v>10013713</v>
      </c>
      <c r="D96" s="228" t="s">
        <v>5039</v>
      </c>
      <c r="E96" s="229" t="s">
        <v>5234</v>
      </c>
      <c r="F96" s="228" t="s">
        <v>695</v>
      </c>
      <c r="G96" s="260">
        <v>0.1</v>
      </c>
      <c r="H96" s="239">
        <v>458785</v>
      </c>
      <c r="I96" s="238">
        <v>45878.5</v>
      </c>
      <c r="J96" s="238">
        <f t="shared" si="2"/>
        <v>9175.7000000000007</v>
      </c>
      <c r="K96" s="238">
        <f t="shared" si="3"/>
        <v>55054.2</v>
      </c>
      <c r="L96" s="227" t="s">
        <v>8</v>
      </c>
      <c r="M96" s="77"/>
      <c r="N96" s="77"/>
      <c r="O96" s="77"/>
      <c r="P96" s="77"/>
    </row>
    <row r="97" spans="1:16" s="6" customFormat="1" ht="30" customHeight="1">
      <c r="A97" s="1">
        <v>77</v>
      </c>
      <c r="B97" s="228" t="s">
        <v>5226</v>
      </c>
      <c r="C97" s="228">
        <v>10013713</v>
      </c>
      <c r="D97" s="228" t="s">
        <v>5039</v>
      </c>
      <c r="E97" s="229" t="s">
        <v>5234</v>
      </c>
      <c r="F97" s="228" t="s">
        <v>695</v>
      </c>
      <c r="G97" s="260">
        <v>4.9000000000000002E-2</v>
      </c>
      <c r="H97" s="239">
        <v>458785</v>
      </c>
      <c r="I97" s="238">
        <v>22480.47</v>
      </c>
      <c r="J97" s="238">
        <f t="shared" si="2"/>
        <v>4496.09</v>
      </c>
      <c r="K97" s="238">
        <f t="shared" si="3"/>
        <v>26976.560000000001</v>
      </c>
      <c r="L97" s="227" t="s">
        <v>8</v>
      </c>
    </row>
    <row r="98" spans="1:16" s="6" customFormat="1" ht="30" customHeight="1">
      <c r="A98" s="1">
        <v>78</v>
      </c>
      <c r="B98" s="228" t="s">
        <v>5227</v>
      </c>
      <c r="C98" s="228">
        <v>10013738</v>
      </c>
      <c r="D98" s="228" t="s">
        <v>5039</v>
      </c>
      <c r="E98" s="229" t="s">
        <v>2578</v>
      </c>
      <c r="F98" s="228" t="s">
        <v>695</v>
      </c>
      <c r="G98" s="260">
        <v>8.5000000000000006E-2</v>
      </c>
      <c r="H98" s="239">
        <v>45994</v>
      </c>
      <c r="I98" s="238">
        <v>3909.49</v>
      </c>
      <c r="J98" s="238">
        <f t="shared" si="2"/>
        <v>781.9</v>
      </c>
      <c r="K98" s="238">
        <f t="shared" si="3"/>
        <v>4691.3899999999994</v>
      </c>
      <c r="L98" s="227" t="s">
        <v>8</v>
      </c>
    </row>
    <row r="99" spans="1:16" s="6" customFormat="1" ht="30" customHeight="1">
      <c r="A99" s="1">
        <v>79</v>
      </c>
      <c r="B99" s="228" t="s">
        <v>5228</v>
      </c>
      <c r="C99" s="228">
        <v>10013762</v>
      </c>
      <c r="D99" s="228" t="s">
        <v>5039</v>
      </c>
      <c r="E99" s="229" t="s">
        <v>5235</v>
      </c>
      <c r="F99" s="228" t="s">
        <v>695</v>
      </c>
      <c r="G99" s="260">
        <v>0.06</v>
      </c>
      <c r="H99" s="239">
        <v>80669</v>
      </c>
      <c r="I99" s="238">
        <v>4840.1400000000003</v>
      </c>
      <c r="J99" s="238">
        <f t="shared" si="2"/>
        <v>968.03</v>
      </c>
      <c r="K99" s="238">
        <f t="shared" si="3"/>
        <v>5808.17</v>
      </c>
      <c r="L99" s="227" t="s">
        <v>8</v>
      </c>
      <c r="M99" s="77"/>
      <c r="N99" s="77"/>
      <c r="O99" s="77"/>
      <c r="P99" s="77"/>
    </row>
    <row r="100" spans="1:16" s="6" customFormat="1" ht="30" customHeight="1">
      <c r="A100" s="1">
        <v>80</v>
      </c>
      <c r="B100" s="228" t="s">
        <v>5229</v>
      </c>
      <c r="C100" s="228">
        <v>10013766</v>
      </c>
      <c r="D100" s="228" t="s">
        <v>5039</v>
      </c>
      <c r="E100" s="229" t="s">
        <v>5236</v>
      </c>
      <c r="F100" s="228" t="s">
        <v>695</v>
      </c>
      <c r="G100" s="260">
        <v>4.2999999999999997E-2</v>
      </c>
      <c r="H100" s="239">
        <v>56017</v>
      </c>
      <c r="I100" s="238">
        <v>2408.73</v>
      </c>
      <c r="J100" s="238">
        <f t="shared" si="2"/>
        <v>481.75</v>
      </c>
      <c r="K100" s="238">
        <f t="shared" si="3"/>
        <v>2890.48</v>
      </c>
      <c r="L100" s="227" t="s">
        <v>8</v>
      </c>
      <c r="M100" s="77"/>
      <c r="N100" s="77"/>
      <c r="O100" s="77"/>
      <c r="P100" s="77"/>
    </row>
    <row r="101" spans="1:16" s="6" customFormat="1" ht="30" customHeight="1">
      <c r="A101" s="1">
        <v>81</v>
      </c>
      <c r="B101" s="228" t="s">
        <v>5230</v>
      </c>
      <c r="C101" s="228">
        <v>10013769</v>
      </c>
      <c r="D101" s="228" t="s">
        <v>5039</v>
      </c>
      <c r="E101" s="229" t="s">
        <v>5237</v>
      </c>
      <c r="F101" s="228" t="s">
        <v>695</v>
      </c>
      <c r="G101" s="260">
        <v>0.08</v>
      </c>
      <c r="H101" s="239">
        <v>407592</v>
      </c>
      <c r="I101" s="238">
        <v>32607.360000000001</v>
      </c>
      <c r="J101" s="238">
        <f t="shared" si="2"/>
        <v>6521.47</v>
      </c>
      <c r="K101" s="238">
        <f t="shared" si="3"/>
        <v>39128.83</v>
      </c>
      <c r="L101" s="227" t="s">
        <v>8</v>
      </c>
    </row>
    <row r="102" spans="1:16" s="6" customFormat="1" ht="30" customHeight="1">
      <c r="A102" s="1">
        <v>82</v>
      </c>
      <c r="B102" s="228" t="s">
        <v>5231</v>
      </c>
      <c r="C102" s="228">
        <v>10013772</v>
      </c>
      <c r="D102" s="228" t="s">
        <v>5039</v>
      </c>
      <c r="E102" s="229" t="s">
        <v>5238</v>
      </c>
      <c r="F102" s="228" t="s">
        <v>695</v>
      </c>
      <c r="G102" s="260">
        <v>1.4E-2</v>
      </c>
      <c r="H102" s="239">
        <v>116198</v>
      </c>
      <c r="I102" s="238">
        <v>1626.77</v>
      </c>
      <c r="J102" s="238">
        <f t="shared" si="2"/>
        <v>325.35000000000002</v>
      </c>
      <c r="K102" s="238">
        <f t="shared" si="3"/>
        <v>1952.12</v>
      </c>
      <c r="L102" s="227" t="s">
        <v>8</v>
      </c>
    </row>
    <row r="103" spans="1:16" s="6" customFormat="1" ht="30" customHeight="1">
      <c r="A103" s="1">
        <v>83</v>
      </c>
      <c r="B103" s="228" t="s">
        <v>5232</v>
      </c>
      <c r="C103" s="228">
        <v>10013772</v>
      </c>
      <c r="D103" s="228" t="s">
        <v>5039</v>
      </c>
      <c r="E103" s="229" t="s">
        <v>5238</v>
      </c>
      <c r="F103" s="228" t="s">
        <v>695</v>
      </c>
      <c r="G103" s="260">
        <v>4.5999999999999999E-2</v>
      </c>
      <c r="H103" s="239">
        <v>116198</v>
      </c>
      <c r="I103" s="238">
        <v>5345.11</v>
      </c>
      <c r="J103" s="238">
        <f t="shared" si="2"/>
        <v>1069.02</v>
      </c>
      <c r="K103" s="238">
        <f t="shared" si="3"/>
        <v>6414.1299999999992</v>
      </c>
      <c r="L103" s="227" t="s">
        <v>8</v>
      </c>
      <c r="M103" s="77"/>
      <c r="N103" s="77"/>
      <c r="O103" s="77"/>
      <c r="P103" s="77"/>
    </row>
    <row r="104" spans="1:16" s="6" customFormat="1" ht="30" customHeight="1">
      <c r="A104" s="1">
        <v>84</v>
      </c>
      <c r="B104" s="228" t="s">
        <v>5239</v>
      </c>
      <c r="C104" s="228">
        <v>10013835</v>
      </c>
      <c r="D104" s="228" t="s">
        <v>5039</v>
      </c>
      <c r="E104" s="229" t="s">
        <v>5267</v>
      </c>
      <c r="F104" s="228" t="s">
        <v>695</v>
      </c>
      <c r="G104" s="260">
        <v>0.1</v>
      </c>
      <c r="H104" s="239">
        <v>91430</v>
      </c>
      <c r="I104" s="238">
        <v>9143</v>
      </c>
      <c r="J104" s="238">
        <f t="shared" si="2"/>
        <v>1828.6</v>
      </c>
      <c r="K104" s="238">
        <f t="shared" si="3"/>
        <v>10971.6</v>
      </c>
      <c r="L104" s="227" t="s">
        <v>8</v>
      </c>
    </row>
    <row r="105" spans="1:16" s="6" customFormat="1" ht="30" customHeight="1">
      <c r="A105" s="1">
        <v>85</v>
      </c>
      <c r="B105" s="228" t="s">
        <v>5240</v>
      </c>
      <c r="C105" s="228">
        <v>10013913</v>
      </c>
      <c r="D105" s="228" t="s">
        <v>5039</v>
      </c>
      <c r="E105" s="229" t="s">
        <v>5268</v>
      </c>
      <c r="F105" s="228" t="s">
        <v>695</v>
      </c>
      <c r="G105" s="260">
        <v>5.8000000000000003E-2</v>
      </c>
      <c r="H105" s="239">
        <v>103914</v>
      </c>
      <c r="I105" s="238">
        <v>6027.01</v>
      </c>
      <c r="J105" s="238">
        <f t="shared" si="2"/>
        <v>1205.4000000000001</v>
      </c>
      <c r="K105" s="238">
        <f t="shared" si="3"/>
        <v>7232.41</v>
      </c>
      <c r="L105" s="227" t="s">
        <v>8</v>
      </c>
      <c r="M105" s="77"/>
      <c r="N105" s="77"/>
      <c r="O105" s="77"/>
      <c r="P105" s="77"/>
    </row>
    <row r="106" spans="1:16" s="6" customFormat="1" ht="30" customHeight="1">
      <c r="A106" s="1">
        <v>86</v>
      </c>
      <c r="B106" s="228" t="s">
        <v>5241</v>
      </c>
      <c r="C106" s="228">
        <v>10013917</v>
      </c>
      <c r="D106" s="228" t="s">
        <v>5039</v>
      </c>
      <c r="E106" s="229" t="s">
        <v>5269</v>
      </c>
      <c r="F106" s="228" t="s">
        <v>695</v>
      </c>
      <c r="G106" s="260">
        <v>0.105</v>
      </c>
      <c r="H106" s="239">
        <v>84195</v>
      </c>
      <c r="I106" s="238">
        <v>8840.48</v>
      </c>
      <c r="J106" s="238">
        <f t="shared" si="2"/>
        <v>1768.1</v>
      </c>
      <c r="K106" s="238">
        <f t="shared" si="3"/>
        <v>10608.58</v>
      </c>
      <c r="L106" s="227" t="s">
        <v>8</v>
      </c>
    </row>
    <row r="107" spans="1:16" s="6" customFormat="1" ht="30" customHeight="1">
      <c r="A107" s="1">
        <v>87</v>
      </c>
      <c r="B107" s="228" t="s">
        <v>5242</v>
      </c>
      <c r="C107" s="228">
        <v>10013917</v>
      </c>
      <c r="D107" s="228" t="s">
        <v>5039</v>
      </c>
      <c r="E107" s="229" t="s">
        <v>5269</v>
      </c>
      <c r="F107" s="228" t="s">
        <v>695</v>
      </c>
      <c r="G107" s="260">
        <v>0.245</v>
      </c>
      <c r="H107" s="239">
        <v>84195</v>
      </c>
      <c r="I107" s="238">
        <v>20627.78</v>
      </c>
      <c r="J107" s="238">
        <f t="shared" si="2"/>
        <v>4125.5600000000004</v>
      </c>
      <c r="K107" s="238">
        <f t="shared" si="3"/>
        <v>24753.34</v>
      </c>
      <c r="L107" s="227" t="s">
        <v>8</v>
      </c>
      <c r="M107" s="77"/>
      <c r="N107" s="77"/>
      <c r="O107" s="77"/>
      <c r="P107" s="77"/>
    </row>
    <row r="108" spans="1:16" s="6" customFormat="1" ht="30" customHeight="1">
      <c r="A108" s="1">
        <v>88</v>
      </c>
      <c r="B108" s="228" t="s">
        <v>5243</v>
      </c>
      <c r="C108" s="228">
        <v>10013942</v>
      </c>
      <c r="D108" s="228" t="s">
        <v>5039</v>
      </c>
      <c r="E108" s="229" t="s">
        <v>5270</v>
      </c>
      <c r="F108" s="228" t="s">
        <v>2811</v>
      </c>
      <c r="G108" s="260">
        <v>300</v>
      </c>
      <c r="H108" s="239">
        <v>70</v>
      </c>
      <c r="I108" s="238">
        <v>21000</v>
      </c>
      <c r="J108" s="238">
        <f t="shared" si="2"/>
        <v>4200</v>
      </c>
      <c r="K108" s="238">
        <f t="shared" si="3"/>
        <v>25200</v>
      </c>
      <c r="L108" s="227" t="s">
        <v>8</v>
      </c>
    </row>
    <row r="109" spans="1:16" s="6" customFormat="1" ht="30" customHeight="1">
      <c r="A109" s="1">
        <v>89</v>
      </c>
      <c r="B109" s="228" t="s">
        <v>5244</v>
      </c>
      <c r="C109" s="228">
        <v>10013947</v>
      </c>
      <c r="D109" s="228" t="s">
        <v>5039</v>
      </c>
      <c r="E109" s="229" t="s">
        <v>5271</v>
      </c>
      <c r="F109" s="228" t="s">
        <v>695</v>
      </c>
      <c r="G109" s="260">
        <v>0.12</v>
      </c>
      <c r="H109" s="239">
        <v>233776</v>
      </c>
      <c r="I109" s="238">
        <v>28053.119999999999</v>
      </c>
      <c r="J109" s="238">
        <f t="shared" si="2"/>
        <v>5610.62</v>
      </c>
      <c r="K109" s="238">
        <f t="shared" si="3"/>
        <v>33663.74</v>
      </c>
      <c r="L109" s="227" t="s">
        <v>8</v>
      </c>
      <c r="M109" s="77"/>
      <c r="N109" s="77"/>
      <c r="O109" s="77"/>
      <c r="P109" s="77"/>
    </row>
    <row r="110" spans="1:16" s="6" customFormat="1" ht="30" customHeight="1">
      <c r="A110" s="1">
        <v>90</v>
      </c>
      <c r="B110" s="228" t="s">
        <v>5245</v>
      </c>
      <c r="C110" s="228">
        <v>10013947</v>
      </c>
      <c r="D110" s="228" t="s">
        <v>5039</v>
      </c>
      <c r="E110" s="229" t="s">
        <v>5271</v>
      </c>
      <c r="F110" s="228" t="s">
        <v>695</v>
      </c>
      <c r="G110" s="260">
        <v>0.02</v>
      </c>
      <c r="H110" s="239">
        <v>233776</v>
      </c>
      <c r="I110" s="238">
        <v>4675.5200000000004</v>
      </c>
      <c r="J110" s="238">
        <f t="shared" si="2"/>
        <v>935.1</v>
      </c>
      <c r="K110" s="238">
        <f t="shared" si="3"/>
        <v>5610.6200000000008</v>
      </c>
      <c r="L110" s="227" t="s">
        <v>8</v>
      </c>
    </row>
    <row r="111" spans="1:16" s="6" customFormat="1" ht="30" customHeight="1">
      <c r="A111" s="1">
        <v>91</v>
      </c>
      <c r="B111" s="228" t="s">
        <v>5246</v>
      </c>
      <c r="C111" s="228">
        <v>10013947</v>
      </c>
      <c r="D111" s="228" t="s">
        <v>5039</v>
      </c>
      <c r="E111" s="229" t="s">
        <v>5271</v>
      </c>
      <c r="F111" s="228" t="s">
        <v>695</v>
      </c>
      <c r="G111" s="260">
        <v>3.5000000000000003E-2</v>
      </c>
      <c r="H111" s="239">
        <v>233776</v>
      </c>
      <c r="I111" s="238">
        <v>8182.16</v>
      </c>
      <c r="J111" s="238">
        <f t="shared" si="2"/>
        <v>1636.43</v>
      </c>
      <c r="K111" s="238">
        <f t="shared" si="3"/>
        <v>9818.59</v>
      </c>
      <c r="L111" s="227" t="s">
        <v>8</v>
      </c>
    </row>
    <row r="112" spans="1:16" s="6" customFormat="1" ht="30" customHeight="1">
      <c r="A112" s="1">
        <v>92</v>
      </c>
      <c r="B112" s="228" t="s">
        <v>5247</v>
      </c>
      <c r="C112" s="228">
        <v>10013947</v>
      </c>
      <c r="D112" s="228" t="s">
        <v>5039</v>
      </c>
      <c r="E112" s="229" t="s">
        <v>5271</v>
      </c>
      <c r="F112" s="228" t="s">
        <v>695</v>
      </c>
      <c r="G112" s="260">
        <v>6.2E-2</v>
      </c>
      <c r="H112" s="239">
        <v>233776</v>
      </c>
      <c r="I112" s="238">
        <v>14494.11</v>
      </c>
      <c r="J112" s="238">
        <f t="shared" si="2"/>
        <v>2898.82</v>
      </c>
      <c r="K112" s="238">
        <f t="shared" si="3"/>
        <v>17392.93</v>
      </c>
      <c r="L112" s="227" t="s">
        <v>8</v>
      </c>
      <c r="M112" s="77"/>
      <c r="N112" s="77"/>
      <c r="O112" s="77"/>
      <c r="P112" s="77"/>
    </row>
    <row r="113" spans="1:16" s="6" customFormat="1" ht="30" customHeight="1">
      <c r="A113" s="1">
        <v>93</v>
      </c>
      <c r="B113" s="228" t="s">
        <v>5248</v>
      </c>
      <c r="C113" s="228">
        <v>10013960</v>
      </c>
      <c r="D113" s="228" t="s">
        <v>5039</v>
      </c>
      <c r="E113" s="229" t="s">
        <v>5272</v>
      </c>
      <c r="F113" s="228" t="s">
        <v>695</v>
      </c>
      <c r="G113" s="260">
        <v>0.18</v>
      </c>
      <c r="H113" s="239">
        <v>215336</v>
      </c>
      <c r="I113" s="238">
        <v>38760.480000000003</v>
      </c>
      <c r="J113" s="238">
        <f t="shared" si="2"/>
        <v>7752.1</v>
      </c>
      <c r="K113" s="238">
        <f t="shared" si="3"/>
        <v>46512.58</v>
      </c>
      <c r="L113" s="227" t="s">
        <v>8</v>
      </c>
      <c r="M113" s="77"/>
      <c r="N113" s="77"/>
      <c r="O113" s="77"/>
      <c r="P113" s="77"/>
    </row>
    <row r="114" spans="1:16" s="6" customFormat="1" ht="30" customHeight="1">
      <c r="A114" s="1">
        <v>94</v>
      </c>
      <c r="B114" s="228" t="s">
        <v>5249</v>
      </c>
      <c r="C114" s="228">
        <v>10013967</v>
      </c>
      <c r="D114" s="228" t="s">
        <v>5039</v>
      </c>
      <c r="E114" s="229" t="s">
        <v>2628</v>
      </c>
      <c r="F114" s="228" t="s">
        <v>695</v>
      </c>
      <c r="G114" s="260">
        <v>0.27</v>
      </c>
      <c r="H114" s="239">
        <v>514748</v>
      </c>
      <c r="I114" s="238">
        <v>138981.96</v>
      </c>
      <c r="J114" s="238">
        <f t="shared" si="2"/>
        <v>27796.39</v>
      </c>
      <c r="K114" s="238">
        <f t="shared" si="3"/>
        <v>166778.34999999998</v>
      </c>
      <c r="L114" s="227" t="s">
        <v>8</v>
      </c>
    </row>
    <row r="115" spans="1:16" s="6" customFormat="1" ht="30" customHeight="1">
      <c r="A115" s="1">
        <v>95</v>
      </c>
      <c r="B115" s="228" t="s">
        <v>5250</v>
      </c>
      <c r="C115" s="228">
        <v>10013976</v>
      </c>
      <c r="D115" s="228" t="s">
        <v>5039</v>
      </c>
      <c r="E115" s="229" t="s">
        <v>5273</v>
      </c>
      <c r="F115" s="228" t="s">
        <v>695</v>
      </c>
      <c r="G115" s="260">
        <v>0.08</v>
      </c>
      <c r="H115" s="239">
        <v>147491</v>
      </c>
      <c r="I115" s="238">
        <v>11799.28</v>
      </c>
      <c r="J115" s="238">
        <f t="shared" si="2"/>
        <v>2359.86</v>
      </c>
      <c r="K115" s="238">
        <f t="shared" si="3"/>
        <v>14159.140000000001</v>
      </c>
      <c r="L115" s="227" t="s">
        <v>8</v>
      </c>
    </row>
    <row r="116" spans="1:16" s="6" customFormat="1" ht="30" customHeight="1">
      <c r="A116" s="1">
        <v>96</v>
      </c>
      <c r="B116" s="228" t="s">
        <v>5251</v>
      </c>
      <c r="C116" s="228">
        <v>10013993</v>
      </c>
      <c r="D116" s="228" t="s">
        <v>5039</v>
      </c>
      <c r="E116" s="229" t="s">
        <v>5274</v>
      </c>
      <c r="F116" s="228" t="s">
        <v>695</v>
      </c>
      <c r="G116" s="260">
        <v>6.5000000000000002E-2</v>
      </c>
      <c r="H116" s="239">
        <v>367889</v>
      </c>
      <c r="I116" s="238">
        <v>23912.79</v>
      </c>
      <c r="J116" s="238">
        <f t="shared" si="2"/>
        <v>4782.5600000000004</v>
      </c>
      <c r="K116" s="238">
        <f t="shared" si="3"/>
        <v>28695.350000000002</v>
      </c>
      <c r="L116" s="227" t="s">
        <v>8</v>
      </c>
    </row>
    <row r="117" spans="1:16" s="6" customFormat="1" ht="30" customHeight="1">
      <c r="A117" s="1">
        <v>97</v>
      </c>
      <c r="B117" s="228" t="s">
        <v>5252</v>
      </c>
      <c r="C117" s="228">
        <v>10014010</v>
      </c>
      <c r="D117" s="228" t="s">
        <v>5039</v>
      </c>
      <c r="E117" s="229" t="s">
        <v>5275</v>
      </c>
      <c r="F117" s="228" t="s">
        <v>695</v>
      </c>
      <c r="G117" s="260">
        <v>4.0000000000000001E-3</v>
      </c>
      <c r="H117" s="239">
        <v>147400</v>
      </c>
      <c r="I117" s="238">
        <v>589.6</v>
      </c>
      <c r="J117" s="238">
        <f t="shared" si="2"/>
        <v>117.92</v>
      </c>
      <c r="K117" s="238">
        <f t="shared" si="3"/>
        <v>707.52</v>
      </c>
      <c r="L117" s="227" t="s">
        <v>8</v>
      </c>
      <c r="M117" s="77"/>
      <c r="N117" s="77"/>
      <c r="O117" s="77"/>
      <c r="P117" s="77"/>
    </row>
    <row r="118" spans="1:16" s="6" customFormat="1" ht="30" customHeight="1">
      <c r="A118" s="1">
        <v>98</v>
      </c>
      <c r="B118" s="228" t="s">
        <v>5253</v>
      </c>
      <c r="C118" s="228">
        <v>10014010</v>
      </c>
      <c r="D118" s="228" t="s">
        <v>5039</v>
      </c>
      <c r="E118" s="229" t="s">
        <v>5275</v>
      </c>
      <c r="F118" s="228" t="s">
        <v>695</v>
      </c>
      <c r="G118" s="260">
        <v>4.5999999999999999E-2</v>
      </c>
      <c r="H118" s="239">
        <v>147400</v>
      </c>
      <c r="I118" s="238">
        <v>6780.4</v>
      </c>
      <c r="J118" s="238">
        <f t="shared" si="2"/>
        <v>1356.08</v>
      </c>
      <c r="K118" s="238">
        <f t="shared" si="3"/>
        <v>8136.48</v>
      </c>
      <c r="L118" s="227" t="s">
        <v>8</v>
      </c>
    </row>
    <row r="119" spans="1:16" s="6" customFormat="1" ht="30" customHeight="1">
      <c r="A119" s="1">
        <v>99</v>
      </c>
      <c r="B119" s="228" t="s">
        <v>5254</v>
      </c>
      <c r="C119" s="228">
        <v>10014014</v>
      </c>
      <c r="D119" s="228" t="s">
        <v>5039</v>
      </c>
      <c r="E119" s="229" t="s">
        <v>5276</v>
      </c>
      <c r="F119" s="228" t="s">
        <v>695</v>
      </c>
      <c r="G119" s="260">
        <v>7.0000000000000007E-2</v>
      </c>
      <c r="H119" s="239">
        <v>186380</v>
      </c>
      <c r="I119" s="238">
        <v>13046.6</v>
      </c>
      <c r="J119" s="238">
        <f t="shared" si="2"/>
        <v>2609.3200000000002</v>
      </c>
      <c r="K119" s="238">
        <f t="shared" si="3"/>
        <v>15655.92</v>
      </c>
      <c r="L119" s="227" t="s">
        <v>8</v>
      </c>
      <c r="M119" s="77"/>
      <c r="N119" s="77"/>
      <c r="O119" s="77"/>
      <c r="P119" s="77"/>
    </row>
    <row r="120" spans="1:16" s="6" customFormat="1" ht="30" customHeight="1">
      <c r="A120" s="1">
        <v>100</v>
      </c>
      <c r="B120" s="228" t="s">
        <v>5255</v>
      </c>
      <c r="C120" s="228">
        <v>10014014</v>
      </c>
      <c r="D120" s="228" t="s">
        <v>5039</v>
      </c>
      <c r="E120" s="229" t="s">
        <v>5276</v>
      </c>
      <c r="F120" s="228" t="s">
        <v>695</v>
      </c>
      <c r="G120" s="260">
        <v>0.05</v>
      </c>
      <c r="H120" s="239">
        <v>186380</v>
      </c>
      <c r="I120" s="238">
        <v>9319</v>
      </c>
      <c r="J120" s="238">
        <f t="shared" si="2"/>
        <v>1863.8</v>
      </c>
      <c r="K120" s="238">
        <f t="shared" si="3"/>
        <v>11182.8</v>
      </c>
      <c r="L120" s="227" t="s">
        <v>8</v>
      </c>
    </row>
    <row r="121" spans="1:16" s="6" customFormat="1" ht="30" customHeight="1">
      <c r="A121" s="1">
        <v>101</v>
      </c>
      <c r="B121" s="228" t="s">
        <v>5256</v>
      </c>
      <c r="C121" s="228">
        <v>10014014</v>
      </c>
      <c r="D121" s="228" t="s">
        <v>5039</v>
      </c>
      <c r="E121" s="229" t="s">
        <v>5276</v>
      </c>
      <c r="F121" s="228" t="s">
        <v>695</v>
      </c>
      <c r="G121" s="260">
        <v>0.01</v>
      </c>
      <c r="H121" s="239">
        <v>186380</v>
      </c>
      <c r="I121" s="238">
        <v>1863.8</v>
      </c>
      <c r="J121" s="238">
        <f t="shared" si="2"/>
        <v>372.76</v>
      </c>
      <c r="K121" s="238">
        <f t="shared" si="3"/>
        <v>2236.56</v>
      </c>
      <c r="L121" s="227" t="s">
        <v>8</v>
      </c>
      <c r="M121" s="77"/>
      <c r="N121" s="77"/>
      <c r="O121" s="77"/>
      <c r="P121" s="77"/>
    </row>
    <row r="122" spans="1:16" s="6" customFormat="1" ht="30" customHeight="1">
      <c r="A122" s="1">
        <v>102</v>
      </c>
      <c r="B122" s="228" t="s">
        <v>5257</v>
      </c>
      <c r="C122" s="228">
        <v>10014032</v>
      </c>
      <c r="D122" s="228" t="s">
        <v>5039</v>
      </c>
      <c r="E122" s="229" t="s">
        <v>5277</v>
      </c>
      <c r="F122" s="228" t="s">
        <v>695</v>
      </c>
      <c r="G122" s="260">
        <v>0.11</v>
      </c>
      <c r="H122" s="239">
        <v>186303</v>
      </c>
      <c r="I122" s="238">
        <v>20493.330000000002</v>
      </c>
      <c r="J122" s="238">
        <f t="shared" si="2"/>
        <v>4098.67</v>
      </c>
      <c r="K122" s="238">
        <f t="shared" si="3"/>
        <v>24592</v>
      </c>
      <c r="L122" s="227" t="s">
        <v>8</v>
      </c>
    </row>
    <row r="123" spans="1:16" s="6" customFormat="1" ht="30" customHeight="1">
      <c r="A123" s="1">
        <v>103</v>
      </c>
      <c r="B123" s="228" t="s">
        <v>5258</v>
      </c>
      <c r="C123" s="228">
        <v>10014032</v>
      </c>
      <c r="D123" s="228" t="s">
        <v>5039</v>
      </c>
      <c r="E123" s="229" t="s">
        <v>5277</v>
      </c>
      <c r="F123" s="228" t="s">
        <v>695</v>
      </c>
      <c r="G123" s="260">
        <v>1.7000000000000001E-2</v>
      </c>
      <c r="H123" s="239">
        <v>186303</v>
      </c>
      <c r="I123" s="238">
        <v>3167.15</v>
      </c>
      <c r="J123" s="238">
        <f t="shared" si="2"/>
        <v>633.42999999999995</v>
      </c>
      <c r="K123" s="238">
        <f t="shared" si="3"/>
        <v>3800.58</v>
      </c>
      <c r="L123" s="227" t="s">
        <v>8</v>
      </c>
    </row>
    <row r="124" spans="1:16" s="6" customFormat="1" ht="30" customHeight="1">
      <c r="A124" s="1">
        <v>104</v>
      </c>
      <c r="B124" s="228" t="s">
        <v>5259</v>
      </c>
      <c r="C124" s="228">
        <v>10014057</v>
      </c>
      <c r="D124" s="228" t="s">
        <v>5039</v>
      </c>
      <c r="E124" s="229" t="s">
        <v>5278</v>
      </c>
      <c r="F124" s="228" t="s">
        <v>695</v>
      </c>
      <c r="G124" s="260">
        <v>0.05</v>
      </c>
      <c r="H124" s="239">
        <v>456391</v>
      </c>
      <c r="I124" s="238">
        <v>22819.55</v>
      </c>
      <c r="J124" s="238">
        <f t="shared" si="2"/>
        <v>4563.91</v>
      </c>
      <c r="K124" s="238">
        <f t="shared" si="3"/>
        <v>27383.46</v>
      </c>
      <c r="L124" s="227" t="s">
        <v>8</v>
      </c>
      <c r="M124" s="77"/>
      <c r="N124" s="77"/>
      <c r="O124" s="77"/>
      <c r="P124" s="77"/>
    </row>
    <row r="125" spans="1:16" s="6" customFormat="1" ht="30" customHeight="1">
      <c r="A125" s="1">
        <v>105</v>
      </c>
      <c r="B125" s="221" t="s">
        <v>5260</v>
      </c>
      <c r="C125" s="221">
        <v>10014073</v>
      </c>
      <c r="D125" s="222" t="s">
        <v>5039</v>
      </c>
      <c r="E125" s="223" t="s">
        <v>5279</v>
      </c>
      <c r="F125" s="221" t="s">
        <v>695</v>
      </c>
      <c r="G125" s="259">
        <v>0.32</v>
      </c>
      <c r="H125" s="239">
        <v>202679</v>
      </c>
      <c r="I125" s="238">
        <v>64857.279999999999</v>
      </c>
      <c r="J125" s="238">
        <f t="shared" si="2"/>
        <v>12971.46</v>
      </c>
      <c r="K125" s="238">
        <f t="shared" si="3"/>
        <v>77828.739999999991</v>
      </c>
      <c r="L125" s="227" t="s">
        <v>8</v>
      </c>
      <c r="M125" s="77"/>
      <c r="N125" s="77"/>
      <c r="O125" s="77"/>
      <c r="P125" s="77"/>
    </row>
    <row r="126" spans="1:16" s="6" customFormat="1" ht="30" customHeight="1">
      <c r="A126" s="1">
        <v>106</v>
      </c>
      <c r="B126" s="228" t="s">
        <v>5261</v>
      </c>
      <c r="C126" s="228">
        <v>10014082</v>
      </c>
      <c r="D126" s="228" t="s">
        <v>5039</v>
      </c>
      <c r="E126" s="229" t="s">
        <v>5280</v>
      </c>
      <c r="F126" s="228" t="s">
        <v>695</v>
      </c>
      <c r="G126" s="260">
        <v>4.8000000000000001E-2</v>
      </c>
      <c r="H126" s="239">
        <v>61575</v>
      </c>
      <c r="I126" s="238">
        <v>2955.6</v>
      </c>
      <c r="J126" s="238">
        <f t="shared" si="2"/>
        <v>591.12</v>
      </c>
      <c r="K126" s="238">
        <f t="shared" si="3"/>
        <v>3546.72</v>
      </c>
      <c r="L126" s="227" t="s">
        <v>8</v>
      </c>
    </row>
    <row r="127" spans="1:16" s="6" customFormat="1" ht="30" customHeight="1">
      <c r="A127" s="1">
        <v>107</v>
      </c>
      <c r="B127" s="228" t="s">
        <v>5262</v>
      </c>
      <c r="C127" s="228">
        <v>10014095</v>
      </c>
      <c r="D127" s="228" t="s">
        <v>5039</v>
      </c>
      <c r="E127" s="229" t="s">
        <v>5281</v>
      </c>
      <c r="F127" s="228" t="s">
        <v>695</v>
      </c>
      <c r="G127" s="260">
        <v>6.5000000000000002E-2</v>
      </c>
      <c r="H127" s="239">
        <v>191029</v>
      </c>
      <c r="I127" s="238">
        <v>12416.89</v>
      </c>
      <c r="J127" s="238">
        <f t="shared" si="2"/>
        <v>2483.38</v>
      </c>
      <c r="K127" s="238">
        <f t="shared" si="3"/>
        <v>14900.27</v>
      </c>
      <c r="L127" s="227" t="s">
        <v>8</v>
      </c>
      <c r="M127" s="77"/>
      <c r="N127" s="77"/>
      <c r="O127" s="77"/>
      <c r="P127" s="77"/>
    </row>
    <row r="128" spans="1:16" s="6" customFormat="1" ht="30" customHeight="1">
      <c r="A128" s="1">
        <v>108</v>
      </c>
      <c r="B128" s="228" t="s">
        <v>5263</v>
      </c>
      <c r="C128" s="228">
        <v>10014099</v>
      </c>
      <c r="D128" s="228" t="s">
        <v>5039</v>
      </c>
      <c r="E128" s="229" t="s">
        <v>5282</v>
      </c>
      <c r="F128" s="228" t="s">
        <v>695</v>
      </c>
      <c r="G128" s="260">
        <v>0.23899999999999999</v>
      </c>
      <c r="H128" s="239">
        <v>48940</v>
      </c>
      <c r="I128" s="238">
        <v>11696.66</v>
      </c>
      <c r="J128" s="238">
        <f t="shared" si="2"/>
        <v>2339.33</v>
      </c>
      <c r="K128" s="238">
        <f t="shared" si="3"/>
        <v>14035.99</v>
      </c>
      <c r="L128" s="227" t="s">
        <v>8</v>
      </c>
    </row>
    <row r="129" spans="1:16" s="6" customFormat="1" ht="30" customHeight="1">
      <c r="A129" s="1">
        <v>109</v>
      </c>
      <c r="B129" s="228" t="s">
        <v>5264</v>
      </c>
      <c r="C129" s="228">
        <v>10014103</v>
      </c>
      <c r="D129" s="228" t="s">
        <v>5039</v>
      </c>
      <c r="E129" s="229" t="s">
        <v>5283</v>
      </c>
      <c r="F129" s="228" t="s">
        <v>695</v>
      </c>
      <c r="G129" s="260">
        <v>0.23</v>
      </c>
      <c r="H129" s="239">
        <v>37014</v>
      </c>
      <c r="I129" s="238">
        <v>8513.2199999999993</v>
      </c>
      <c r="J129" s="238">
        <f t="shared" si="2"/>
        <v>1702.64</v>
      </c>
      <c r="K129" s="238">
        <f t="shared" si="3"/>
        <v>10215.859999999999</v>
      </c>
      <c r="L129" s="227" t="s">
        <v>8</v>
      </c>
      <c r="M129" s="77"/>
      <c r="N129" s="77"/>
      <c r="O129" s="77"/>
      <c r="P129" s="77"/>
    </row>
    <row r="130" spans="1:16" s="6" customFormat="1" ht="30" customHeight="1">
      <c r="A130" s="1">
        <v>110</v>
      </c>
      <c r="B130" s="228" t="s">
        <v>5265</v>
      </c>
      <c r="C130" s="228">
        <v>10014108</v>
      </c>
      <c r="D130" s="228" t="s">
        <v>5039</v>
      </c>
      <c r="E130" s="229" t="s">
        <v>5284</v>
      </c>
      <c r="F130" s="228" t="s">
        <v>695</v>
      </c>
      <c r="G130" s="260">
        <v>2.0230000000000001</v>
      </c>
      <c r="H130" s="239">
        <v>27953</v>
      </c>
      <c r="I130" s="238">
        <v>56548.92</v>
      </c>
      <c r="J130" s="238">
        <f t="shared" si="2"/>
        <v>11309.78</v>
      </c>
      <c r="K130" s="238">
        <f t="shared" si="3"/>
        <v>67858.7</v>
      </c>
      <c r="L130" s="227" t="s">
        <v>8</v>
      </c>
    </row>
    <row r="131" spans="1:16" s="6" customFormat="1" ht="30" customHeight="1">
      <c r="A131" s="1">
        <v>111</v>
      </c>
      <c r="B131" s="228" t="s">
        <v>5266</v>
      </c>
      <c r="C131" s="228">
        <v>10014112</v>
      </c>
      <c r="D131" s="228" t="s">
        <v>5039</v>
      </c>
      <c r="E131" s="229" t="s">
        <v>5285</v>
      </c>
      <c r="F131" s="228" t="s">
        <v>695</v>
      </c>
      <c r="G131" s="260">
        <v>1.387</v>
      </c>
      <c r="H131" s="239">
        <v>175234</v>
      </c>
      <c r="I131" s="238">
        <v>243049.56</v>
      </c>
      <c r="J131" s="238">
        <f t="shared" si="2"/>
        <v>48609.91</v>
      </c>
      <c r="K131" s="238">
        <f t="shared" si="3"/>
        <v>291659.46999999997</v>
      </c>
      <c r="L131" s="227" t="s">
        <v>8</v>
      </c>
      <c r="M131" s="77"/>
      <c r="N131" s="77"/>
      <c r="O131" s="77"/>
      <c r="P131" s="77"/>
    </row>
    <row r="132" spans="1:16" s="6" customFormat="1" ht="30" customHeight="1">
      <c r="A132" s="1">
        <v>112</v>
      </c>
      <c r="B132" s="228" t="s">
        <v>5286</v>
      </c>
      <c r="C132" s="228">
        <v>10014129</v>
      </c>
      <c r="D132" s="228" t="s">
        <v>5039</v>
      </c>
      <c r="E132" s="229" t="s">
        <v>5314</v>
      </c>
      <c r="F132" s="228" t="s">
        <v>695</v>
      </c>
      <c r="G132" s="260">
        <v>0.5</v>
      </c>
      <c r="H132" s="239">
        <v>95714</v>
      </c>
      <c r="I132" s="238">
        <v>47857</v>
      </c>
      <c r="J132" s="238">
        <f t="shared" si="2"/>
        <v>9571.4</v>
      </c>
      <c r="K132" s="238">
        <f t="shared" si="3"/>
        <v>57428.4</v>
      </c>
      <c r="L132" s="227" t="s">
        <v>8</v>
      </c>
    </row>
    <row r="133" spans="1:16" s="6" customFormat="1" ht="30" customHeight="1">
      <c r="A133" s="1">
        <v>113</v>
      </c>
      <c r="B133" s="228" t="s">
        <v>5287</v>
      </c>
      <c r="C133" s="228">
        <v>10014134</v>
      </c>
      <c r="D133" s="228" t="s">
        <v>5039</v>
      </c>
      <c r="E133" s="229" t="s">
        <v>5315</v>
      </c>
      <c r="F133" s="228" t="s">
        <v>695</v>
      </c>
      <c r="G133" s="260">
        <v>0.73</v>
      </c>
      <c r="H133" s="239">
        <v>28904</v>
      </c>
      <c r="I133" s="238">
        <v>21099.919999999998</v>
      </c>
      <c r="J133" s="238">
        <f t="shared" si="2"/>
        <v>4219.9799999999996</v>
      </c>
      <c r="K133" s="238">
        <f t="shared" si="3"/>
        <v>25319.899999999998</v>
      </c>
      <c r="L133" s="227" t="s">
        <v>8</v>
      </c>
    </row>
    <row r="134" spans="1:16" s="6" customFormat="1" ht="30" customHeight="1">
      <c r="A134" s="1">
        <v>114</v>
      </c>
      <c r="B134" s="228" t="s">
        <v>5288</v>
      </c>
      <c r="C134" s="228">
        <v>10014138</v>
      </c>
      <c r="D134" s="228" t="s">
        <v>5039</v>
      </c>
      <c r="E134" s="229" t="s">
        <v>5316</v>
      </c>
      <c r="F134" s="228" t="s">
        <v>695</v>
      </c>
      <c r="G134" s="260">
        <v>4.95</v>
      </c>
      <c r="H134" s="239">
        <v>30685</v>
      </c>
      <c r="I134" s="238">
        <v>151890.75</v>
      </c>
      <c r="J134" s="238">
        <f t="shared" si="2"/>
        <v>30378.15</v>
      </c>
      <c r="K134" s="238">
        <f t="shared" si="3"/>
        <v>182268.9</v>
      </c>
      <c r="L134" s="227" t="s">
        <v>8</v>
      </c>
      <c r="M134" s="77"/>
      <c r="N134" s="77"/>
      <c r="O134" s="77"/>
      <c r="P134" s="77"/>
    </row>
    <row r="135" spans="1:16" s="6" customFormat="1" ht="30" customHeight="1">
      <c r="A135" s="1">
        <v>115</v>
      </c>
      <c r="B135" s="228" t="s">
        <v>5289</v>
      </c>
      <c r="C135" s="228">
        <v>10014138</v>
      </c>
      <c r="D135" s="228" t="s">
        <v>5039</v>
      </c>
      <c r="E135" s="229" t="s">
        <v>5316</v>
      </c>
      <c r="F135" s="228" t="s">
        <v>695</v>
      </c>
      <c r="G135" s="260">
        <v>0.42299999999999999</v>
      </c>
      <c r="H135" s="239">
        <v>30685</v>
      </c>
      <c r="I135" s="238">
        <v>12979.76</v>
      </c>
      <c r="J135" s="238">
        <f t="shared" si="2"/>
        <v>2595.9499999999998</v>
      </c>
      <c r="K135" s="238">
        <f t="shared" si="3"/>
        <v>15575.71</v>
      </c>
      <c r="L135" s="227" t="s">
        <v>8</v>
      </c>
      <c r="M135" s="77"/>
      <c r="N135" s="77"/>
      <c r="O135" s="77"/>
      <c r="P135" s="77"/>
    </row>
    <row r="136" spans="1:16" s="6" customFormat="1" ht="30" customHeight="1">
      <c r="A136" s="1">
        <v>116</v>
      </c>
      <c r="B136" s="228" t="s">
        <v>5290</v>
      </c>
      <c r="C136" s="228">
        <v>10014145</v>
      </c>
      <c r="D136" s="228" t="s">
        <v>5039</v>
      </c>
      <c r="E136" s="229" t="s">
        <v>5117</v>
      </c>
      <c r="F136" s="228" t="s">
        <v>695</v>
      </c>
      <c r="G136" s="260">
        <v>6</v>
      </c>
      <c r="H136" s="239">
        <v>66766</v>
      </c>
      <c r="I136" s="238">
        <v>400596</v>
      </c>
      <c r="J136" s="238">
        <f t="shared" si="2"/>
        <v>80119.199999999997</v>
      </c>
      <c r="K136" s="238">
        <f t="shared" si="3"/>
        <v>480715.2</v>
      </c>
      <c r="L136" s="227" t="s">
        <v>8</v>
      </c>
    </row>
    <row r="137" spans="1:16" s="6" customFormat="1" ht="30" customHeight="1">
      <c r="A137" s="1">
        <v>117</v>
      </c>
      <c r="B137" s="228" t="s">
        <v>5291</v>
      </c>
      <c r="C137" s="228">
        <v>10014145</v>
      </c>
      <c r="D137" s="228" t="s">
        <v>5039</v>
      </c>
      <c r="E137" s="229" t="s">
        <v>5117</v>
      </c>
      <c r="F137" s="228" t="s">
        <v>695</v>
      </c>
      <c r="G137" s="260">
        <v>0.1</v>
      </c>
      <c r="H137" s="239">
        <v>66766</v>
      </c>
      <c r="I137" s="238">
        <v>6676.6</v>
      </c>
      <c r="J137" s="238">
        <f t="shared" si="2"/>
        <v>1335.32</v>
      </c>
      <c r="K137" s="238">
        <f t="shared" si="3"/>
        <v>8011.92</v>
      </c>
      <c r="L137" s="227" t="s">
        <v>8</v>
      </c>
    </row>
    <row r="138" spans="1:16" s="6" customFormat="1" ht="30" customHeight="1">
      <c r="A138" s="1">
        <v>118</v>
      </c>
      <c r="B138" s="228" t="s">
        <v>5292</v>
      </c>
      <c r="C138" s="228">
        <v>10014154</v>
      </c>
      <c r="D138" s="228" t="s">
        <v>5039</v>
      </c>
      <c r="E138" s="229" t="s">
        <v>5317</v>
      </c>
      <c r="F138" s="228" t="s">
        <v>695</v>
      </c>
      <c r="G138" s="260">
        <v>0.31</v>
      </c>
      <c r="H138" s="239">
        <v>37365</v>
      </c>
      <c r="I138" s="238">
        <v>11583.15</v>
      </c>
      <c r="J138" s="238">
        <f t="shared" si="2"/>
        <v>2316.63</v>
      </c>
      <c r="K138" s="238">
        <f t="shared" si="3"/>
        <v>13899.779999999999</v>
      </c>
      <c r="L138" s="227" t="s">
        <v>8</v>
      </c>
    </row>
    <row r="139" spans="1:16" s="6" customFormat="1" ht="30" customHeight="1">
      <c r="A139" s="1">
        <v>119</v>
      </c>
      <c r="B139" s="228" t="s">
        <v>5293</v>
      </c>
      <c r="C139" s="228">
        <v>10014175</v>
      </c>
      <c r="D139" s="228" t="s">
        <v>5039</v>
      </c>
      <c r="E139" s="229" t="s">
        <v>5318</v>
      </c>
      <c r="F139" s="228" t="s">
        <v>695</v>
      </c>
      <c r="G139" s="260">
        <v>1.4999999999999999E-2</v>
      </c>
      <c r="H139" s="239">
        <v>66449</v>
      </c>
      <c r="I139" s="238">
        <v>996.74</v>
      </c>
      <c r="J139" s="238">
        <f t="shared" si="2"/>
        <v>199.35</v>
      </c>
      <c r="K139" s="238">
        <f t="shared" si="3"/>
        <v>1196.0899999999999</v>
      </c>
      <c r="L139" s="227" t="s">
        <v>8</v>
      </c>
      <c r="M139" s="77"/>
      <c r="N139" s="77"/>
      <c r="O139" s="77"/>
      <c r="P139" s="77"/>
    </row>
    <row r="140" spans="1:16" s="6" customFormat="1" ht="30" customHeight="1">
      <c r="A140" s="1">
        <v>120</v>
      </c>
      <c r="B140" s="228" t="s">
        <v>5294</v>
      </c>
      <c r="C140" s="228">
        <v>10014175</v>
      </c>
      <c r="D140" s="228" t="s">
        <v>5039</v>
      </c>
      <c r="E140" s="229" t="s">
        <v>5318</v>
      </c>
      <c r="F140" s="228" t="s">
        <v>695</v>
      </c>
      <c r="G140" s="260">
        <v>2.8000000000000001E-2</v>
      </c>
      <c r="H140" s="239">
        <v>66449</v>
      </c>
      <c r="I140" s="238">
        <v>1860.57</v>
      </c>
      <c r="J140" s="238">
        <f t="shared" si="2"/>
        <v>372.11</v>
      </c>
      <c r="K140" s="238">
        <f t="shared" si="3"/>
        <v>2232.6799999999998</v>
      </c>
      <c r="L140" s="227" t="s">
        <v>8</v>
      </c>
    </row>
    <row r="141" spans="1:16" s="6" customFormat="1" ht="30" customHeight="1">
      <c r="A141" s="1">
        <v>121</v>
      </c>
      <c r="B141" s="228" t="s">
        <v>5295</v>
      </c>
      <c r="C141" s="228">
        <v>10014175</v>
      </c>
      <c r="D141" s="228" t="s">
        <v>5039</v>
      </c>
      <c r="E141" s="229" t="s">
        <v>5318</v>
      </c>
      <c r="F141" s="228" t="s">
        <v>695</v>
      </c>
      <c r="G141" s="260">
        <v>0.01</v>
      </c>
      <c r="H141" s="239">
        <v>66449</v>
      </c>
      <c r="I141" s="238">
        <v>664.49</v>
      </c>
      <c r="J141" s="238">
        <f t="shared" si="2"/>
        <v>132.9</v>
      </c>
      <c r="K141" s="238">
        <f t="shared" si="3"/>
        <v>797.39</v>
      </c>
      <c r="L141" s="227" t="s">
        <v>8</v>
      </c>
      <c r="M141" s="77"/>
      <c r="N141" s="77"/>
      <c r="O141" s="77"/>
      <c r="P141" s="77"/>
    </row>
    <row r="142" spans="1:16" s="6" customFormat="1" ht="30" customHeight="1">
      <c r="A142" s="1">
        <v>122</v>
      </c>
      <c r="B142" s="228" t="s">
        <v>5296</v>
      </c>
      <c r="C142" s="228">
        <v>10014175</v>
      </c>
      <c r="D142" s="228" t="s">
        <v>5039</v>
      </c>
      <c r="E142" s="229" t="s">
        <v>5318</v>
      </c>
      <c r="F142" s="228" t="s">
        <v>695</v>
      </c>
      <c r="G142" s="260">
        <v>0.01</v>
      </c>
      <c r="H142" s="239">
        <v>66449</v>
      </c>
      <c r="I142" s="238">
        <v>664.49</v>
      </c>
      <c r="J142" s="238">
        <f t="shared" si="2"/>
        <v>132.9</v>
      </c>
      <c r="K142" s="238">
        <f t="shared" si="3"/>
        <v>797.39</v>
      </c>
      <c r="L142" s="227" t="s">
        <v>8</v>
      </c>
    </row>
    <row r="143" spans="1:16" s="6" customFormat="1" ht="30" customHeight="1">
      <c r="A143" s="1">
        <v>123</v>
      </c>
      <c r="B143" s="228" t="s">
        <v>5297</v>
      </c>
      <c r="C143" s="228">
        <v>10014175</v>
      </c>
      <c r="D143" s="228" t="s">
        <v>5039</v>
      </c>
      <c r="E143" s="229" t="s">
        <v>5318</v>
      </c>
      <c r="F143" s="228" t="s">
        <v>695</v>
      </c>
      <c r="G143" s="260">
        <v>0.01</v>
      </c>
      <c r="H143" s="239">
        <v>66449</v>
      </c>
      <c r="I143" s="238">
        <v>664.49</v>
      </c>
      <c r="J143" s="238">
        <f t="shared" si="2"/>
        <v>132.9</v>
      </c>
      <c r="K143" s="238">
        <f t="shared" si="3"/>
        <v>797.39</v>
      </c>
      <c r="L143" s="227" t="s">
        <v>8</v>
      </c>
      <c r="M143" s="77"/>
      <c r="N143" s="77"/>
      <c r="O143" s="77"/>
      <c r="P143" s="77"/>
    </row>
    <row r="144" spans="1:16" s="6" customFormat="1" ht="30" customHeight="1">
      <c r="A144" s="1">
        <v>124</v>
      </c>
      <c r="B144" s="228" t="s">
        <v>5298</v>
      </c>
      <c r="C144" s="228">
        <v>10014175</v>
      </c>
      <c r="D144" s="228" t="s">
        <v>5039</v>
      </c>
      <c r="E144" s="229" t="s">
        <v>5318</v>
      </c>
      <c r="F144" s="228" t="s">
        <v>695</v>
      </c>
      <c r="G144" s="260">
        <v>0.15</v>
      </c>
      <c r="H144" s="239">
        <v>66449</v>
      </c>
      <c r="I144" s="238">
        <v>9967.35</v>
      </c>
      <c r="J144" s="238">
        <f t="shared" si="2"/>
        <v>1993.47</v>
      </c>
      <c r="K144" s="238">
        <f t="shared" si="3"/>
        <v>11960.82</v>
      </c>
      <c r="L144" s="227" t="s">
        <v>8</v>
      </c>
    </row>
    <row r="145" spans="1:16" s="6" customFormat="1" ht="30" customHeight="1">
      <c r="A145" s="1">
        <v>125</v>
      </c>
      <c r="B145" s="228" t="s">
        <v>5299</v>
      </c>
      <c r="C145" s="228">
        <v>10014186</v>
      </c>
      <c r="D145" s="228" t="s">
        <v>5039</v>
      </c>
      <c r="E145" s="229" t="s">
        <v>5319</v>
      </c>
      <c r="F145" s="228" t="s">
        <v>695</v>
      </c>
      <c r="G145" s="260">
        <v>0.1</v>
      </c>
      <c r="H145" s="239">
        <v>114344</v>
      </c>
      <c r="I145" s="238">
        <v>11434.4</v>
      </c>
      <c r="J145" s="238">
        <f t="shared" si="2"/>
        <v>2286.88</v>
      </c>
      <c r="K145" s="238">
        <f t="shared" si="3"/>
        <v>13721.279999999999</v>
      </c>
      <c r="L145" s="227" t="s">
        <v>8</v>
      </c>
      <c r="M145" s="77"/>
      <c r="N145" s="77"/>
      <c r="O145" s="77"/>
      <c r="P145" s="77"/>
    </row>
    <row r="146" spans="1:16" s="6" customFormat="1" ht="30" customHeight="1">
      <c r="A146" s="1">
        <v>126</v>
      </c>
      <c r="B146" s="228" t="s">
        <v>5300</v>
      </c>
      <c r="C146" s="228">
        <v>10014193</v>
      </c>
      <c r="D146" s="228" t="s">
        <v>5039</v>
      </c>
      <c r="E146" s="229" t="s">
        <v>5320</v>
      </c>
      <c r="F146" s="228" t="s">
        <v>695</v>
      </c>
      <c r="G146" s="260">
        <v>0.158</v>
      </c>
      <c r="H146" s="239">
        <v>29280</v>
      </c>
      <c r="I146" s="238">
        <v>4626.24</v>
      </c>
      <c r="J146" s="238">
        <f t="shared" si="2"/>
        <v>925.25</v>
      </c>
      <c r="K146" s="238">
        <f t="shared" si="3"/>
        <v>5551.49</v>
      </c>
      <c r="L146" s="227" t="s">
        <v>8</v>
      </c>
    </row>
    <row r="147" spans="1:16" s="6" customFormat="1" ht="30" customHeight="1">
      <c r="A147" s="1">
        <v>127</v>
      </c>
      <c r="B147" s="228" t="s">
        <v>5301</v>
      </c>
      <c r="C147" s="228">
        <v>10014196</v>
      </c>
      <c r="D147" s="228" t="s">
        <v>5039</v>
      </c>
      <c r="E147" s="229" t="s">
        <v>5321</v>
      </c>
      <c r="F147" s="228" t="s">
        <v>695</v>
      </c>
      <c r="G147" s="260">
        <v>0.11700000000000001</v>
      </c>
      <c r="H147" s="239">
        <v>41651</v>
      </c>
      <c r="I147" s="238">
        <v>4873.17</v>
      </c>
      <c r="J147" s="238">
        <f t="shared" si="2"/>
        <v>974.63</v>
      </c>
      <c r="K147" s="238">
        <f t="shared" si="3"/>
        <v>5847.8</v>
      </c>
      <c r="L147" s="227" t="s">
        <v>8</v>
      </c>
      <c r="M147" s="77"/>
      <c r="N147" s="77"/>
      <c r="O147" s="77"/>
      <c r="P147" s="77"/>
    </row>
    <row r="148" spans="1:16" s="6" customFormat="1" ht="30" customHeight="1">
      <c r="A148" s="1">
        <v>128</v>
      </c>
      <c r="B148" s="228" t="s">
        <v>5302</v>
      </c>
      <c r="C148" s="228">
        <v>10014196</v>
      </c>
      <c r="D148" s="228" t="s">
        <v>5039</v>
      </c>
      <c r="E148" s="229" t="s">
        <v>5321</v>
      </c>
      <c r="F148" s="228" t="s">
        <v>695</v>
      </c>
      <c r="G148" s="260">
        <v>0.13300000000000001</v>
      </c>
      <c r="H148" s="239">
        <v>41651</v>
      </c>
      <c r="I148" s="238">
        <v>5539.58</v>
      </c>
      <c r="J148" s="238">
        <f t="shared" si="2"/>
        <v>1107.92</v>
      </c>
      <c r="K148" s="238">
        <f t="shared" si="3"/>
        <v>6647.5</v>
      </c>
      <c r="L148" s="227" t="s">
        <v>8</v>
      </c>
    </row>
    <row r="149" spans="1:16" s="6" customFormat="1" ht="30" customHeight="1">
      <c r="A149" s="1">
        <v>129</v>
      </c>
      <c r="B149" s="228" t="s">
        <v>5303</v>
      </c>
      <c r="C149" s="228">
        <v>10014196</v>
      </c>
      <c r="D149" s="228" t="s">
        <v>5039</v>
      </c>
      <c r="E149" s="229" t="s">
        <v>5321</v>
      </c>
      <c r="F149" s="228" t="s">
        <v>695</v>
      </c>
      <c r="G149" s="260">
        <v>0.05</v>
      </c>
      <c r="H149" s="239">
        <v>41651</v>
      </c>
      <c r="I149" s="238">
        <v>2082.5500000000002</v>
      </c>
      <c r="J149" s="238">
        <f t="shared" ref="J149:J212" si="4">ROUND(I149*0.2,2)</f>
        <v>416.51</v>
      </c>
      <c r="K149" s="238">
        <f t="shared" si="3"/>
        <v>2499.0600000000004</v>
      </c>
      <c r="L149" s="227" t="s">
        <v>8</v>
      </c>
      <c r="M149" s="77"/>
      <c r="N149" s="77"/>
      <c r="O149" s="77"/>
      <c r="P149" s="77"/>
    </row>
    <row r="150" spans="1:16" s="6" customFormat="1" ht="30" customHeight="1">
      <c r="A150" s="1">
        <v>130</v>
      </c>
      <c r="B150" s="228" t="s">
        <v>5304</v>
      </c>
      <c r="C150" s="228">
        <v>10014216</v>
      </c>
      <c r="D150" s="228" t="s">
        <v>5039</v>
      </c>
      <c r="E150" s="229" t="s">
        <v>5322</v>
      </c>
      <c r="F150" s="228" t="s">
        <v>695</v>
      </c>
      <c r="G150" s="260">
        <v>0.03</v>
      </c>
      <c r="H150" s="239">
        <v>44550</v>
      </c>
      <c r="I150" s="238">
        <v>1336.5</v>
      </c>
      <c r="J150" s="238">
        <f t="shared" si="4"/>
        <v>267.3</v>
      </c>
      <c r="K150" s="238">
        <f t="shared" ref="K150:K213" si="5">J150+I150</f>
        <v>1603.8</v>
      </c>
      <c r="L150" s="227" t="s">
        <v>8</v>
      </c>
      <c r="M150" s="77"/>
      <c r="N150" s="77"/>
      <c r="O150" s="77"/>
      <c r="P150" s="77"/>
    </row>
    <row r="151" spans="1:16" s="6" customFormat="1" ht="30" customHeight="1">
      <c r="A151" s="1">
        <v>131</v>
      </c>
      <c r="B151" s="228" t="s">
        <v>5305</v>
      </c>
      <c r="C151" s="228">
        <v>10014216</v>
      </c>
      <c r="D151" s="228" t="s">
        <v>5039</v>
      </c>
      <c r="E151" s="229" t="s">
        <v>5322</v>
      </c>
      <c r="F151" s="228" t="s">
        <v>695</v>
      </c>
      <c r="G151" s="260">
        <v>5.0000000000000001E-3</v>
      </c>
      <c r="H151" s="239">
        <v>44550</v>
      </c>
      <c r="I151" s="238">
        <v>222.75</v>
      </c>
      <c r="J151" s="238">
        <f t="shared" si="4"/>
        <v>44.55</v>
      </c>
      <c r="K151" s="238">
        <f t="shared" si="5"/>
        <v>267.3</v>
      </c>
      <c r="L151" s="227" t="s">
        <v>8</v>
      </c>
    </row>
    <row r="152" spans="1:16" s="6" customFormat="1" ht="30" customHeight="1">
      <c r="A152" s="1">
        <v>132</v>
      </c>
      <c r="B152" s="228" t="s">
        <v>5306</v>
      </c>
      <c r="C152" s="228">
        <v>10014216</v>
      </c>
      <c r="D152" s="228" t="s">
        <v>5039</v>
      </c>
      <c r="E152" s="229" t="s">
        <v>5322</v>
      </c>
      <c r="F152" s="228" t="s">
        <v>695</v>
      </c>
      <c r="G152" s="260">
        <v>6.5000000000000002E-2</v>
      </c>
      <c r="H152" s="239">
        <v>44550</v>
      </c>
      <c r="I152" s="238">
        <v>2895.75</v>
      </c>
      <c r="J152" s="238">
        <f t="shared" si="4"/>
        <v>579.15</v>
      </c>
      <c r="K152" s="238">
        <f t="shared" si="5"/>
        <v>3474.9</v>
      </c>
      <c r="L152" s="227" t="s">
        <v>8</v>
      </c>
    </row>
    <row r="153" spans="1:16" s="6" customFormat="1" ht="30" customHeight="1">
      <c r="A153" s="1">
        <v>133</v>
      </c>
      <c r="B153" s="228" t="s">
        <v>5307</v>
      </c>
      <c r="C153" s="228">
        <v>10014232</v>
      </c>
      <c r="D153" s="228" t="s">
        <v>5039</v>
      </c>
      <c r="E153" s="229" t="s">
        <v>5323</v>
      </c>
      <c r="F153" s="228" t="s">
        <v>695</v>
      </c>
      <c r="G153" s="260">
        <v>0.112</v>
      </c>
      <c r="H153" s="239">
        <v>18466</v>
      </c>
      <c r="I153" s="238">
        <v>2068.19</v>
      </c>
      <c r="J153" s="238">
        <v>413.63</v>
      </c>
      <c r="K153" s="238">
        <f t="shared" si="5"/>
        <v>2481.8200000000002</v>
      </c>
      <c r="L153" s="227" t="s">
        <v>8</v>
      </c>
      <c r="M153" s="77"/>
      <c r="N153" s="77"/>
      <c r="O153" s="77"/>
      <c r="P153" s="77"/>
    </row>
    <row r="154" spans="1:16" s="6" customFormat="1" ht="30" customHeight="1">
      <c r="A154" s="1">
        <v>134</v>
      </c>
      <c r="B154" s="228" t="s">
        <v>5308</v>
      </c>
      <c r="C154" s="228">
        <v>10014239</v>
      </c>
      <c r="D154" s="228" t="s">
        <v>5039</v>
      </c>
      <c r="E154" s="229" t="s">
        <v>5324</v>
      </c>
      <c r="F154" s="228" t="s">
        <v>695</v>
      </c>
      <c r="G154" s="260">
        <v>5.0000000000000001E-3</v>
      </c>
      <c r="H154" s="239">
        <v>54874</v>
      </c>
      <c r="I154" s="238">
        <v>274.37</v>
      </c>
      <c r="J154" s="238">
        <f t="shared" si="4"/>
        <v>54.87</v>
      </c>
      <c r="K154" s="238">
        <f t="shared" si="5"/>
        <v>329.24</v>
      </c>
      <c r="L154" s="227" t="s">
        <v>8</v>
      </c>
      <c r="M154" s="77"/>
      <c r="N154" s="77"/>
      <c r="O154" s="77"/>
      <c r="P154" s="77"/>
    </row>
    <row r="155" spans="1:16" s="6" customFormat="1" ht="30" customHeight="1">
      <c r="A155" s="1">
        <v>135</v>
      </c>
      <c r="B155" s="228" t="s">
        <v>5309</v>
      </c>
      <c r="C155" s="228">
        <v>10014239</v>
      </c>
      <c r="D155" s="228" t="s">
        <v>5039</v>
      </c>
      <c r="E155" s="229" t="s">
        <v>5324</v>
      </c>
      <c r="F155" s="228" t="s">
        <v>695</v>
      </c>
      <c r="G155" s="260">
        <v>0.04</v>
      </c>
      <c r="H155" s="239">
        <v>54874</v>
      </c>
      <c r="I155" s="238">
        <v>2194.96</v>
      </c>
      <c r="J155" s="238">
        <f t="shared" si="4"/>
        <v>438.99</v>
      </c>
      <c r="K155" s="238">
        <f t="shared" si="5"/>
        <v>2633.95</v>
      </c>
      <c r="L155" s="227" t="s">
        <v>8</v>
      </c>
    </row>
    <row r="156" spans="1:16" s="6" customFormat="1" ht="30" customHeight="1">
      <c r="A156" s="1">
        <v>136</v>
      </c>
      <c r="B156" s="228" t="s">
        <v>5310</v>
      </c>
      <c r="C156" s="228">
        <v>10014239</v>
      </c>
      <c r="D156" s="228" t="s">
        <v>5039</v>
      </c>
      <c r="E156" s="229" t="s">
        <v>5324</v>
      </c>
      <c r="F156" s="228" t="s">
        <v>695</v>
      </c>
      <c r="G156" s="260">
        <v>5.0000000000000001E-3</v>
      </c>
      <c r="H156" s="239">
        <v>54874</v>
      </c>
      <c r="I156" s="238">
        <v>274.37</v>
      </c>
      <c r="J156" s="238">
        <f t="shared" si="4"/>
        <v>54.87</v>
      </c>
      <c r="K156" s="238">
        <f t="shared" si="5"/>
        <v>329.24</v>
      </c>
      <c r="L156" s="227" t="s">
        <v>8</v>
      </c>
    </row>
    <row r="157" spans="1:16" s="6" customFormat="1" ht="30" customHeight="1">
      <c r="A157" s="1">
        <v>137</v>
      </c>
      <c r="B157" s="228" t="s">
        <v>5311</v>
      </c>
      <c r="C157" s="228">
        <v>10014239</v>
      </c>
      <c r="D157" s="228" t="s">
        <v>5039</v>
      </c>
      <c r="E157" s="229" t="s">
        <v>5324</v>
      </c>
      <c r="F157" s="228" t="s">
        <v>695</v>
      </c>
      <c r="G157" s="260">
        <v>0.13500000000000001</v>
      </c>
      <c r="H157" s="239">
        <v>54874</v>
      </c>
      <c r="I157" s="238">
        <v>7407.99</v>
      </c>
      <c r="J157" s="238">
        <f t="shared" si="4"/>
        <v>1481.6</v>
      </c>
      <c r="K157" s="238">
        <f t="shared" si="5"/>
        <v>8889.59</v>
      </c>
      <c r="L157" s="227" t="s">
        <v>8</v>
      </c>
    </row>
    <row r="158" spans="1:16" s="6" customFormat="1" ht="30" customHeight="1">
      <c r="A158" s="1">
        <v>138</v>
      </c>
      <c r="B158" s="228" t="s">
        <v>5312</v>
      </c>
      <c r="C158" s="228">
        <v>10014239</v>
      </c>
      <c r="D158" s="228" t="s">
        <v>5039</v>
      </c>
      <c r="E158" s="229" t="s">
        <v>5324</v>
      </c>
      <c r="F158" s="228" t="s">
        <v>695</v>
      </c>
      <c r="G158" s="260">
        <v>0.01</v>
      </c>
      <c r="H158" s="239">
        <v>54874</v>
      </c>
      <c r="I158" s="238">
        <v>548.74</v>
      </c>
      <c r="J158" s="238">
        <f t="shared" si="4"/>
        <v>109.75</v>
      </c>
      <c r="K158" s="238">
        <f t="shared" si="5"/>
        <v>658.49</v>
      </c>
      <c r="L158" s="227" t="s">
        <v>8</v>
      </c>
      <c r="M158" s="77"/>
      <c r="N158" s="77"/>
      <c r="O158" s="77"/>
      <c r="P158" s="77"/>
    </row>
    <row r="159" spans="1:16" s="6" customFormat="1" ht="30" customHeight="1">
      <c r="A159" s="1">
        <v>139</v>
      </c>
      <c r="B159" s="228" t="s">
        <v>5313</v>
      </c>
      <c r="C159" s="228">
        <v>10014255</v>
      </c>
      <c r="D159" s="228" t="s">
        <v>5039</v>
      </c>
      <c r="E159" s="229" t="s">
        <v>5325</v>
      </c>
      <c r="F159" s="228" t="s">
        <v>695</v>
      </c>
      <c r="G159" s="260">
        <v>1.4999999999999999E-2</v>
      </c>
      <c r="H159" s="239">
        <v>45958</v>
      </c>
      <c r="I159" s="238">
        <v>689.37</v>
      </c>
      <c r="J159" s="238">
        <f t="shared" si="4"/>
        <v>137.87</v>
      </c>
      <c r="K159" s="238">
        <f t="shared" si="5"/>
        <v>827.24</v>
      </c>
      <c r="L159" s="227" t="s">
        <v>8</v>
      </c>
    </row>
    <row r="160" spans="1:16" s="6" customFormat="1" ht="30" customHeight="1">
      <c r="A160" s="1">
        <v>140</v>
      </c>
      <c r="B160" s="228" t="s">
        <v>5326</v>
      </c>
      <c r="C160" s="228">
        <v>10014279</v>
      </c>
      <c r="D160" s="228" t="s">
        <v>5039</v>
      </c>
      <c r="E160" s="229" t="s">
        <v>5346</v>
      </c>
      <c r="F160" s="228" t="s">
        <v>695</v>
      </c>
      <c r="G160" s="260">
        <v>1.73</v>
      </c>
      <c r="H160" s="239">
        <v>72034</v>
      </c>
      <c r="I160" s="238">
        <v>124618.82</v>
      </c>
      <c r="J160" s="238">
        <f t="shared" si="4"/>
        <v>24923.759999999998</v>
      </c>
      <c r="K160" s="238">
        <f t="shared" si="5"/>
        <v>149542.58000000002</v>
      </c>
      <c r="L160" s="227" t="s">
        <v>8</v>
      </c>
      <c r="M160" s="77"/>
      <c r="N160" s="77"/>
      <c r="O160" s="77"/>
      <c r="P160" s="77"/>
    </row>
    <row r="161" spans="1:16" s="6" customFormat="1" ht="30" customHeight="1">
      <c r="A161" s="1">
        <v>141</v>
      </c>
      <c r="B161" s="228" t="s">
        <v>5327</v>
      </c>
      <c r="C161" s="228">
        <v>10014279</v>
      </c>
      <c r="D161" s="228" t="s">
        <v>5039</v>
      </c>
      <c r="E161" s="229" t="s">
        <v>5346</v>
      </c>
      <c r="F161" s="228" t="s">
        <v>695</v>
      </c>
      <c r="G161" s="260">
        <v>0.17</v>
      </c>
      <c r="H161" s="239">
        <v>72034</v>
      </c>
      <c r="I161" s="238">
        <v>12245.78</v>
      </c>
      <c r="J161" s="238">
        <f t="shared" si="4"/>
        <v>2449.16</v>
      </c>
      <c r="K161" s="238">
        <f t="shared" si="5"/>
        <v>14694.94</v>
      </c>
      <c r="L161" s="227" t="s">
        <v>8</v>
      </c>
    </row>
    <row r="162" spans="1:16" s="6" customFormat="1" ht="30" customHeight="1">
      <c r="A162" s="1">
        <v>142</v>
      </c>
      <c r="B162" s="228" t="s">
        <v>5328</v>
      </c>
      <c r="C162" s="228">
        <v>10014279</v>
      </c>
      <c r="D162" s="228" t="s">
        <v>5039</v>
      </c>
      <c r="E162" s="229" t="s">
        <v>5346</v>
      </c>
      <c r="F162" s="228" t="s">
        <v>695</v>
      </c>
      <c r="G162" s="260">
        <v>1.7000000000000001E-2</v>
      </c>
      <c r="H162" s="239">
        <v>72034</v>
      </c>
      <c r="I162" s="238">
        <v>1224.58</v>
      </c>
      <c r="J162" s="238">
        <f t="shared" si="4"/>
        <v>244.92</v>
      </c>
      <c r="K162" s="238">
        <f t="shared" si="5"/>
        <v>1469.5</v>
      </c>
      <c r="L162" s="227" t="s">
        <v>8</v>
      </c>
      <c r="M162" s="77"/>
      <c r="N162" s="77"/>
      <c r="O162" s="77"/>
      <c r="P162" s="77"/>
    </row>
    <row r="163" spans="1:16" s="6" customFormat="1" ht="30" customHeight="1">
      <c r="A163" s="1">
        <v>143</v>
      </c>
      <c r="B163" s="228" t="s">
        <v>5329</v>
      </c>
      <c r="C163" s="228">
        <v>10014279</v>
      </c>
      <c r="D163" s="228" t="s">
        <v>5039</v>
      </c>
      <c r="E163" s="229" t="s">
        <v>5346</v>
      </c>
      <c r="F163" s="228" t="s">
        <v>695</v>
      </c>
      <c r="G163" s="260">
        <v>0.16500000000000001</v>
      </c>
      <c r="H163" s="239">
        <v>72034</v>
      </c>
      <c r="I163" s="238">
        <v>11885.61</v>
      </c>
      <c r="J163" s="238">
        <f t="shared" si="4"/>
        <v>2377.12</v>
      </c>
      <c r="K163" s="238">
        <f t="shared" si="5"/>
        <v>14262.73</v>
      </c>
      <c r="L163" s="227" t="s">
        <v>8</v>
      </c>
    </row>
    <row r="164" spans="1:16" s="6" customFormat="1" ht="30" customHeight="1">
      <c r="A164" s="1">
        <v>144</v>
      </c>
      <c r="B164" s="228" t="s">
        <v>5330</v>
      </c>
      <c r="C164" s="228">
        <v>10014279</v>
      </c>
      <c r="D164" s="228" t="s">
        <v>5039</v>
      </c>
      <c r="E164" s="229" t="s">
        <v>5346</v>
      </c>
      <c r="F164" s="228" t="s">
        <v>695</v>
      </c>
      <c r="G164" s="260">
        <v>0.06</v>
      </c>
      <c r="H164" s="239">
        <v>72034</v>
      </c>
      <c r="I164" s="238">
        <v>4322.04</v>
      </c>
      <c r="J164" s="238">
        <f t="shared" si="4"/>
        <v>864.41</v>
      </c>
      <c r="K164" s="238">
        <f t="shared" si="5"/>
        <v>5186.45</v>
      </c>
      <c r="L164" s="227" t="s">
        <v>8</v>
      </c>
      <c r="M164" s="77"/>
      <c r="N164" s="77"/>
      <c r="O164" s="77"/>
      <c r="P164" s="77"/>
    </row>
    <row r="165" spans="1:16" s="6" customFormat="1" ht="30" customHeight="1">
      <c r="A165" s="1">
        <v>145</v>
      </c>
      <c r="B165" s="228" t="s">
        <v>5331</v>
      </c>
      <c r="C165" s="228">
        <v>10014279</v>
      </c>
      <c r="D165" s="228" t="s">
        <v>5039</v>
      </c>
      <c r="E165" s="229" t="s">
        <v>5346</v>
      </c>
      <c r="F165" s="228" t="s">
        <v>695</v>
      </c>
      <c r="G165" s="260">
        <v>0.105</v>
      </c>
      <c r="H165" s="239">
        <v>72034</v>
      </c>
      <c r="I165" s="238">
        <v>7563.57</v>
      </c>
      <c r="J165" s="238">
        <f t="shared" si="4"/>
        <v>1512.71</v>
      </c>
      <c r="K165" s="238">
        <f t="shared" si="5"/>
        <v>9076.2799999999988</v>
      </c>
      <c r="L165" s="227" t="s">
        <v>8</v>
      </c>
    </row>
    <row r="166" spans="1:16" s="6" customFormat="1" ht="30" customHeight="1">
      <c r="A166" s="1">
        <v>146</v>
      </c>
      <c r="B166" s="228" t="s">
        <v>5332</v>
      </c>
      <c r="C166" s="228">
        <v>10014279</v>
      </c>
      <c r="D166" s="228" t="s">
        <v>5039</v>
      </c>
      <c r="E166" s="229" t="s">
        <v>5346</v>
      </c>
      <c r="F166" s="228" t="s">
        <v>695</v>
      </c>
      <c r="G166" s="260">
        <v>1.4E-2</v>
      </c>
      <c r="H166" s="239">
        <v>72034</v>
      </c>
      <c r="I166" s="238">
        <v>1008.48</v>
      </c>
      <c r="J166" s="238">
        <f t="shared" si="4"/>
        <v>201.7</v>
      </c>
      <c r="K166" s="238">
        <f t="shared" si="5"/>
        <v>1210.18</v>
      </c>
      <c r="L166" s="227" t="s">
        <v>8</v>
      </c>
      <c r="M166" s="77"/>
      <c r="N166" s="77"/>
      <c r="O166" s="77"/>
      <c r="P166" s="77"/>
    </row>
    <row r="167" spans="1:16" s="6" customFormat="1" ht="30" customHeight="1">
      <c r="A167" s="1">
        <v>147</v>
      </c>
      <c r="B167" s="228" t="s">
        <v>5333</v>
      </c>
      <c r="C167" s="228">
        <v>10014279</v>
      </c>
      <c r="D167" s="228" t="s">
        <v>5039</v>
      </c>
      <c r="E167" s="229" t="s">
        <v>5346</v>
      </c>
      <c r="F167" s="228" t="s">
        <v>695</v>
      </c>
      <c r="G167" s="260">
        <v>6.0000000000000001E-3</v>
      </c>
      <c r="H167" s="239">
        <v>72034</v>
      </c>
      <c r="I167" s="238">
        <v>432.2</v>
      </c>
      <c r="J167" s="238">
        <f t="shared" si="4"/>
        <v>86.44</v>
      </c>
      <c r="K167" s="238">
        <f t="shared" si="5"/>
        <v>518.64</v>
      </c>
      <c r="L167" s="227" t="s">
        <v>8</v>
      </c>
    </row>
    <row r="168" spans="1:16" s="6" customFormat="1" ht="30" customHeight="1">
      <c r="A168" s="1">
        <v>148</v>
      </c>
      <c r="B168" s="228" t="s">
        <v>5334</v>
      </c>
      <c r="C168" s="228">
        <v>10014279</v>
      </c>
      <c r="D168" s="228" t="s">
        <v>5039</v>
      </c>
      <c r="E168" s="229" t="s">
        <v>5346</v>
      </c>
      <c r="F168" s="228" t="s">
        <v>695</v>
      </c>
      <c r="G168" s="260">
        <v>3.7999999999999999E-2</v>
      </c>
      <c r="H168" s="239">
        <v>72034</v>
      </c>
      <c r="I168" s="238">
        <v>2737.29</v>
      </c>
      <c r="J168" s="238">
        <v>547.45000000000005</v>
      </c>
      <c r="K168" s="238">
        <f t="shared" si="5"/>
        <v>3284.74</v>
      </c>
      <c r="L168" s="227" t="s">
        <v>8</v>
      </c>
      <c r="M168" s="77"/>
      <c r="N168" s="77"/>
      <c r="O168" s="77"/>
      <c r="P168" s="77"/>
    </row>
    <row r="169" spans="1:16" s="6" customFormat="1" ht="30" customHeight="1">
      <c r="A169" s="1">
        <v>149</v>
      </c>
      <c r="B169" s="228" t="s">
        <v>5335</v>
      </c>
      <c r="C169" s="228">
        <v>10014279</v>
      </c>
      <c r="D169" s="228" t="s">
        <v>5039</v>
      </c>
      <c r="E169" s="229" t="s">
        <v>5346</v>
      </c>
      <c r="F169" s="228" t="s">
        <v>695</v>
      </c>
      <c r="G169" s="260">
        <v>0.19600000000000001</v>
      </c>
      <c r="H169" s="239">
        <v>72034</v>
      </c>
      <c r="I169" s="238">
        <v>14118.66</v>
      </c>
      <c r="J169" s="238">
        <f t="shared" si="4"/>
        <v>2823.73</v>
      </c>
      <c r="K169" s="238">
        <f t="shared" si="5"/>
        <v>16942.39</v>
      </c>
      <c r="L169" s="227" t="s">
        <v>8</v>
      </c>
    </row>
    <row r="170" spans="1:16" s="6" customFormat="1" ht="30" customHeight="1">
      <c r="A170" s="1">
        <v>150</v>
      </c>
      <c r="B170" s="228" t="s">
        <v>5336</v>
      </c>
      <c r="C170" s="228">
        <v>10014279</v>
      </c>
      <c r="D170" s="228" t="s">
        <v>5039</v>
      </c>
      <c r="E170" s="229" t="s">
        <v>5346</v>
      </c>
      <c r="F170" s="228" t="s">
        <v>695</v>
      </c>
      <c r="G170" s="260">
        <v>0.28000000000000003</v>
      </c>
      <c r="H170" s="239">
        <v>72034</v>
      </c>
      <c r="I170" s="238">
        <v>20169.52</v>
      </c>
      <c r="J170" s="238">
        <f t="shared" si="4"/>
        <v>4033.9</v>
      </c>
      <c r="K170" s="238">
        <f t="shared" si="5"/>
        <v>24203.420000000002</v>
      </c>
      <c r="L170" s="227" t="s">
        <v>8</v>
      </c>
    </row>
    <row r="171" spans="1:16" s="6" customFormat="1" ht="30" customHeight="1">
      <c r="A171" s="1">
        <v>151</v>
      </c>
      <c r="B171" s="228" t="s">
        <v>5337</v>
      </c>
      <c r="C171" s="228">
        <v>10014279</v>
      </c>
      <c r="D171" s="228" t="s">
        <v>5039</v>
      </c>
      <c r="E171" s="229" t="s">
        <v>5346</v>
      </c>
      <c r="F171" s="228" t="s">
        <v>695</v>
      </c>
      <c r="G171" s="260">
        <v>2.5999999999999999E-2</v>
      </c>
      <c r="H171" s="239">
        <v>72034</v>
      </c>
      <c r="I171" s="238">
        <v>1872.88</v>
      </c>
      <c r="J171" s="238">
        <f t="shared" si="4"/>
        <v>374.58</v>
      </c>
      <c r="K171" s="238">
        <f t="shared" si="5"/>
        <v>2247.46</v>
      </c>
      <c r="L171" s="227" t="s">
        <v>8</v>
      </c>
      <c r="M171" s="77"/>
      <c r="N171" s="77"/>
      <c r="O171" s="77"/>
      <c r="P171" s="77"/>
    </row>
    <row r="172" spans="1:16" s="6" customFormat="1" ht="30" customHeight="1">
      <c r="A172" s="1">
        <v>152</v>
      </c>
      <c r="B172" s="228" t="s">
        <v>5338</v>
      </c>
      <c r="C172" s="228">
        <v>10014287</v>
      </c>
      <c r="D172" s="228" t="s">
        <v>5039</v>
      </c>
      <c r="E172" s="229" t="s">
        <v>5347</v>
      </c>
      <c r="F172" s="228" t="s">
        <v>695</v>
      </c>
      <c r="G172" s="260">
        <v>0.41499999999999998</v>
      </c>
      <c r="H172" s="239">
        <v>62172</v>
      </c>
      <c r="I172" s="238">
        <v>25801.38</v>
      </c>
      <c r="J172" s="238">
        <f t="shared" si="4"/>
        <v>5160.28</v>
      </c>
      <c r="K172" s="238">
        <f t="shared" si="5"/>
        <v>30961.66</v>
      </c>
      <c r="L172" s="227" t="s">
        <v>8</v>
      </c>
      <c r="M172" s="77"/>
      <c r="N172" s="77"/>
      <c r="O172" s="77"/>
      <c r="P172" s="77"/>
    </row>
    <row r="173" spans="1:16" s="6" customFormat="1" ht="30" customHeight="1">
      <c r="A173" s="1">
        <v>153</v>
      </c>
      <c r="B173" s="228" t="s">
        <v>5339</v>
      </c>
      <c r="C173" s="228">
        <v>10014287</v>
      </c>
      <c r="D173" s="228" t="s">
        <v>5039</v>
      </c>
      <c r="E173" s="229" t="s">
        <v>5347</v>
      </c>
      <c r="F173" s="228" t="s">
        <v>695</v>
      </c>
      <c r="G173" s="260">
        <v>0.18</v>
      </c>
      <c r="H173" s="239">
        <v>62172</v>
      </c>
      <c r="I173" s="238">
        <v>11190.96</v>
      </c>
      <c r="J173" s="238">
        <f t="shared" si="4"/>
        <v>2238.19</v>
      </c>
      <c r="K173" s="238">
        <f t="shared" si="5"/>
        <v>13429.15</v>
      </c>
      <c r="L173" s="227" t="s">
        <v>8</v>
      </c>
    </row>
    <row r="174" spans="1:16" s="6" customFormat="1" ht="30" customHeight="1">
      <c r="A174" s="1">
        <v>154</v>
      </c>
      <c r="B174" s="228" t="s">
        <v>5340</v>
      </c>
      <c r="C174" s="228">
        <v>10014287</v>
      </c>
      <c r="D174" s="228" t="s">
        <v>5039</v>
      </c>
      <c r="E174" s="229" t="s">
        <v>5347</v>
      </c>
      <c r="F174" s="228" t="s">
        <v>695</v>
      </c>
      <c r="G174" s="260">
        <v>0.02</v>
      </c>
      <c r="H174" s="239">
        <v>62172</v>
      </c>
      <c r="I174" s="238">
        <v>1243.44</v>
      </c>
      <c r="J174" s="238">
        <f t="shared" si="4"/>
        <v>248.69</v>
      </c>
      <c r="K174" s="238">
        <f t="shared" si="5"/>
        <v>1492.13</v>
      </c>
      <c r="L174" s="227" t="s">
        <v>8</v>
      </c>
    </row>
    <row r="175" spans="1:16" s="6" customFormat="1" ht="30" customHeight="1">
      <c r="A175" s="1">
        <v>155</v>
      </c>
      <c r="B175" s="228" t="s">
        <v>5341</v>
      </c>
      <c r="C175" s="228">
        <v>10014287</v>
      </c>
      <c r="D175" s="228" t="s">
        <v>5039</v>
      </c>
      <c r="E175" s="229" t="s">
        <v>5347</v>
      </c>
      <c r="F175" s="228" t="s">
        <v>695</v>
      </c>
      <c r="G175" s="260">
        <v>0.05</v>
      </c>
      <c r="H175" s="239">
        <v>62172</v>
      </c>
      <c r="I175" s="238">
        <v>3108.6</v>
      </c>
      <c r="J175" s="238">
        <f t="shared" si="4"/>
        <v>621.72</v>
      </c>
      <c r="K175" s="238">
        <f t="shared" si="5"/>
        <v>3730.3199999999997</v>
      </c>
      <c r="L175" s="227" t="s">
        <v>8</v>
      </c>
    </row>
    <row r="176" spans="1:16" s="6" customFormat="1" ht="30" customHeight="1">
      <c r="A176" s="1">
        <v>156</v>
      </c>
      <c r="B176" s="228" t="s">
        <v>5342</v>
      </c>
      <c r="C176" s="228">
        <v>10014287</v>
      </c>
      <c r="D176" s="228" t="s">
        <v>5039</v>
      </c>
      <c r="E176" s="229" t="s">
        <v>5347</v>
      </c>
      <c r="F176" s="228" t="s">
        <v>695</v>
      </c>
      <c r="G176" s="260">
        <v>0.01</v>
      </c>
      <c r="H176" s="239">
        <v>62172</v>
      </c>
      <c r="I176" s="238">
        <v>621.72</v>
      </c>
      <c r="J176" s="238">
        <f t="shared" si="4"/>
        <v>124.34</v>
      </c>
      <c r="K176" s="238">
        <f t="shared" si="5"/>
        <v>746.06000000000006</v>
      </c>
      <c r="L176" s="227" t="s">
        <v>8</v>
      </c>
      <c r="M176" s="77"/>
      <c r="N176" s="77"/>
      <c r="O176" s="77"/>
      <c r="P176" s="77"/>
    </row>
    <row r="177" spans="1:16" s="6" customFormat="1" ht="30" customHeight="1">
      <c r="A177" s="1">
        <v>157</v>
      </c>
      <c r="B177" s="228" t="s">
        <v>5343</v>
      </c>
      <c r="C177" s="228">
        <v>10014287</v>
      </c>
      <c r="D177" s="228" t="s">
        <v>5039</v>
      </c>
      <c r="E177" s="229" t="s">
        <v>5347</v>
      </c>
      <c r="F177" s="228" t="s">
        <v>695</v>
      </c>
      <c r="G177" s="260">
        <v>0.12</v>
      </c>
      <c r="H177" s="239">
        <v>62172</v>
      </c>
      <c r="I177" s="238">
        <v>7460.64</v>
      </c>
      <c r="J177" s="238">
        <f t="shared" si="4"/>
        <v>1492.13</v>
      </c>
      <c r="K177" s="238">
        <f t="shared" si="5"/>
        <v>8952.77</v>
      </c>
      <c r="L177" s="227" t="s">
        <v>8</v>
      </c>
    </row>
    <row r="178" spans="1:16" s="6" customFormat="1" ht="30" customHeight="1">
      <c r="A178" s="1">
        <v>158</v>
      </c>
      <c r="B178" s="228" t="s">
        <v>5344</v>
      </c>
      <c r="C178" s="228">
        <v>10014291</v>
      </c>
      <c r="D178" s="228" t="s">
        <v>5039</v>
      </c>
      <c r="E178" s="229" t="s">
        <v>5348</v>
      </c>
      <c r="F178" s="228" t="s">
        <v>695</v>
      </c>
      <c r="G178" s="260">
        <v>0.1</v>
      </c>
      <c r="H178" s="239">
        <v>125399</v>
      </c>
      <c r="I178" s="238">
        <v>12539.9</v>
      </c>
      <c r="J178" s="238">
        <f t="shared" si="4"/>
        <v>2507.98</v>
      </c>
      <c r="K178" s="238">
        <f t="shared" si="5"/>
        <v>15047.88</v>
      </c>
      <c r="L178" s="227" t="s">
        <v>8</v>
      </c>
      <c r="M178" s="77"/>
      <c r="N178" s="77"/>
      <c r="O178" s="77"/>
      <c r="P178" s="77"/>
    </row>
    <row r="179" spans="1:16" s="6" customFormat="1" ht="30" customHeight="1">
      <c r="A179" s="1">
        <v>159</v>
      </c>
      <c r="B179" s="228" t="s">
        <v>5345</v>
      </c>
      <c r="C179" s="228">
        <v>10014351</v>
      </c>
      <c r="D179" s="228" t="s">
        <v>5039</v>
      </c>
      <c r="E179" s="229" t="s">
        <v>2664</v>
      </c>
      <c r="F179" s="228" t="s">
        <v>695</v>
      </c>
      <c r="G179" s="260">
        <v>1E-3</v>
      </c>
      <c r="H179" s="239">
        <v>350360</v>
      </c>
      <c r="I179" s="238">
        <v>350.36</v>
      </c>
      <c r="J179" s="238">
        <f t="shared" si="4"/>
        <v>70.069999999999993</v>
      </c>
      <c r="K179" s="238">
        <f t="shared" si="5"/>
        <v>420.43</v>
      </c>
      <c r="L179" s="227" t="s">
        <v>8</v>
      </c>
    </row>
    <row r="180" spans="1:16" s="6" customFormat="1" ht="30" customHeight="1">
      <c r="A180" s="1">
        <v>160</v>
      </c>
      <c r="B180" s="228" t="s">
        <v>5349</v>
      </c>
      <c r="C180" s="228">
        <v>10014367</v>
      </c>
      <c r="D180" s="228" t="s">
        <v>5039</v>
      </c>
      <c r="E180" s="229" t="s">
        <v>5351</v>
      </c>
      <c r="F180" s="228" t="s">
        <v>695</v>
      </c>
      <c r="G180" s="260">
        <v>0.16</v>
      </c>
      <c r="H180" s="239">
        <v>54314</v>
      </c>
      <c r="I180" s="238">
        <v>8690.24</v>
      </c>
      <c r="J180" s="238">
        <f t="shared" si="4"/>
        <v>1738.05</v>
      </c>
      <c r="K180" s="238">
        <f t="shared" si="5"/>
        <v>10428.289999999999</v>
      </c>
      <c r="L180" s="227" t="s">
        <v>8</v>
      </c>
      <c r="M180" s="77"/>
      <c r="N180" s="77"/>
      <c r="O180" s="77"/>
      <c r="P180" s="77"/>
    </row>
    <row r="181" spans="1:16" s="6" customFormat="1" ht="30" customHeight="1">
      <c r="A181" s="1">
        <v>161</v>
      </c>
      <c r="B181" s="228" t="s">
        <v>5350</v>
      </c>
      <c r="C181" s="228">
        <v>10014367</v>
      </c>
      <c r="D181" s="228" t="s">
        <v>5039</v>
      </c>
      <c r="E181" s="229" t="s">
        <v>5351</v>
      </c>
      <c r="F181" s="228" t="s">
        <v>695</v>
      </c>
      <c r="G181" s="260">
        <v>0.29499999999999998</v>
      </c>
      <c r="H181" s="239">
        <v>54314</v>
      </c>
      <c r="I181" s="238">
        <v>16022.63</v>
      </c>
      <c r="J181" s="238">
        <f t="shared" si="4"/>
        <v>3204.53</v>
      </c>
      <c r="K181" s="238">
        <f t="shared" si="5"/>
        <v>19227.16</v>
      </c>
      <c r="L181" s="227" t="s">
        <v>8</v>
      </c>
    </row>
    <row r="182" spans="1:16" s="6" customFormat="1" ht="30" customHeight="1">
      <c r="A182" s="1">
        <v>162</v>
      </c>
      <c r="B182" s="228" t="s">
        <v>5352</v>
      </c>
      <c r="C182" s="228">
        <v>10014394</v>
      </c>
      <c r="D182" s="228" t="s">
        <v>5039</v>
      </c>
      <c r="E182" s="229" t="s">
        <v>5356</v>
      </c>
      <c r="F182" s="228" t="s">
        <v>695</v>
      </c>
      <c r="G182" s="260">
        <v>7.4999999999999997E-2</v>
      </c>
      <c r="H182" s="239">
        <v>88857</v>
      </c>
      <c r="I182" s="238">
        <v>6664.28</v>
      </c>
      <c r="J182" s="238">
        <f t="shared" si="4"/>
        <v>1332.86</v>
      </c>
      <c r="K182" s="238">
        <f t="shared" si="5"/>
        <v>7997.1399999999994</v>
      </c>
      <c r="L182" s="227" t="s">
        <v>8</v>
      </c>
      <c r="M182" s="77"/>
      <c r="N182" s="77"/>
      <c r="O182" s="77"/>
      <c r="P182" s="77"/>
    </row>
    <row r="183" spans="1:16" s="6" customFormat="1" ht="30" customHeight="1">
      <c r="A183" s="1">
        <v>163</v>
      </c>
      <c r="B183" s="228" t="s">
        <v>5353</v>
      </c>
      <c r="C183" s="228">
        <v>10014397</v>
      </c>
      <c r="D183" s="228" t="s">
        <v>5039</v>
      </c>
      <c r="E183" s="229" t="s">
        <v>2675</v>
      </c>
      <c r="F183" s="228" t="s">
        <v>695</v>
      </c>
      <c r="G183" s="260">
        <v>0.1</v>
      </c>
      <c r="H183" s="239">
        <v>53378</v>
      </c>
      <c r="I183" s="238">
        <v>5337.8</v>
      </c>
      <c r="J183" s="238">
        <f t="shared" si="4"/>
        <v>1067.56</v>
      </c>
      <c r="K183" s="238">
        <f t="shared" si="5"/>
        <v>6405.3600000000006</v>
      </c>
      <c r="L183" s="227" t="s">
        <v>8</v>
      </c>
    </row>
    <row r="184" spans="1:16" s="6" customFormat="1" ht="30" customHeight="1">
      <c r="A184" s="1">
        <v>164</v>
      </c>
      <c r="B184" s="228" t="s">
        <v>5354</v>
      </c>
      <c r="C184" s="228">
        <v>10014414</v>
      </c>
      <c r="D184" s="228" t="s">
        <v>5039</v>
      </c>
      <c r="E184" s="229" t="s">
        <v>2684</v>
      </c>
      <c r="F184" s="228" t="s">
        <v>695</v>
      </c>
      <c r="G184" s="260">
        <v>4.4999999999999998E-2</v>
      </c>
      <c r="H184" s="239">
        <v>323367</v>
      </c>
      <c r="I184" s="238">
        <v>14551.52</v>
      </c>
      <c r="J184" s="238">
        <f t="shared" si="4"/>
        <v>2910.3</v>
      </c>
      <c r="K184" s="238">
        <f t="shared" si="5"/>
        <v>17461.82</v>
      </c>
      <c r="L184" s="227" t="s">
        <v>8</v>
      </c>
    </row>
    <row r="185" spans="1:16" s="6" customFormat="1" ht="30" customHeight="1">
      <c r="A185" s="1">
        <v>165</v>
      </c>
      <c r="B185" s="228" t="s">
        <v>5355</v>
      </c>
      <c r="C185" s="228">
        <v>10014476</v>
      </c>
      <c r="D185" s="228" t="s">
        <v>5039</v>
      </c>
      <c r="E185" s="229" t="s">
        <v>5357</v>
      </c>
      <c r="F185" s="228" t="s">
        <v>695</v>
      </c>
      <c r="G185" s="260">
        <v>0.05</v>
      </c>
      <c r="H185" s="239">
        <v>164148</v>
      </c>
      <c r="I185" s="238">
        <v>8207.4</v>
      </c>
      <c r="J185" s="238">
        <f t="shared" si="4"/>
        <v>1641.48</v>
      </c>
      <c r="K185" s="238">
        <f t="shared" si="5"/>
        <v>9848.8799999999992</v>
      </c>
      <c r="L185" s="227" t="s">
        <v>8</v>
      </c>
      <c r="M185" s="77"/>
      <c r="N185" s="77"/>
      <c r="O185" s="77"/>
      <c r="P185" s="77"/>
    </row>
    <row r="186" spans="1:16" s="6" customFormat="1" ht="30" customHeight="1">
      <c r="A186" s="1">
        <v>166</v>
      </c>
      <c r="B186" s="228" t="s">
        <v>5358</v>
      </c>
      <c r="C186" s="228">
        <v>10014651</v>
      </c>
      <c r="D186" s="228" t="s">
        <v>5039</v>
      </c>
      <c r="E186" s="229" t="s">
        <v>5363</v>
      </c>
      <c r="F186" s="228" t="s">
        <v>695</v>
      </c>
      <c r="G186" s="260">
        <v>0.55000000000000004</v>
      </c>
      <c r="H186" s="239">
        <v>111548</v>
      </c>
      <c r="I186" s="238">
        <v>61351.4</v>
      </c>
      <c r="J186" s="238">
        <f t="shared" si="4"/>
        <v>12270.28</v>
      </c>
      <c r="K186" s="238">
        <f t="shared" si="5"/>
        <v>73621.680000000008</v>
      </c>
      <c r="L186" s="227" t="s">
        <v>8</v>
      </c>
      <c r="M186" s="77"/>
      <c r="N186" s="77"/>
      <c r="O186" s="77"/>
      <c r="P186" s="77"/>
    </row>
    <row r="187" spans="1:16" s="6" customFormat="1" ht="30" customHeight="1">
      <c r="A187" s="1">
        <v>167</v>
      </c>
      <c r="B187" s="228" t="s">
        <v>5359</v>
      </c>
      <c r="C187" s="228">
        <v>10014651</v>
      </c>
      <c r="D187" s="228" t="s">
        <v>5039</v>
      </c>
      <c r="E187" s="229" t="s">
        <v>5363</v>
      </c>
      <c r="F187" s="228" t="s">
        <v>695</v>
      </c>
      <c r="G187" s="260">
        <v>1.2999999999999999E-2</v>
      </c>
      <c r="H187" s="239">
        <v>111548</v>
      </c>
      <c r="I187" s="238">
        <v>1450.12</v>
      </c>
      <c r="J187" s="238">
        <f t="shared" si="4"/>
        <v>290.02</v>
      </c>
      <c r="K187" s="238">
        <f t="shared" si="5"/>
        <v>1740.1399999999999</v>
      </c>
      <c r="L187" s="227" t="s">
        <v>8</v>
      </c>
    </row>
    <row r="188" spans="1:16" s="6" customFormat="1" ht="30" customHeight="1">
      <c r="A188" s="1">
        <v>168</v>
      </c>
      <c r="B188" s="228" t="s">
        <v>5360</v>
      </c>
      <c r="C188" s="228">
        <v>10014660</v>
      </c>
      <c r="D188" s="228" t="s">
        <v>5039</v>
      </c>
      <c r="E188" s="229" t="s">
        <v>5364</v>
      </c>
      <c r="F188" s="228" t="s">
        <v>695</v>
      </c>
      <c r="G188" s="260">
        <v>0.03</v>
      </c>
      <c r="H188" s="239">
        <v>36295</v>
      </c>
      <c r="I188" s="238">
        <v>1088.8499999999999</v>
      </c>
      <c r="J188" s="238">
        <f t="shared" si="4"/>
        <v>217.77</v>
      </c>
      <c r="K188" s="238">
        <f t="shared" si="5"/>
        <v>1306.6199999999999</v>
      </c>
      <c r="L188" s="227" t="s">
        <v>8</v>
      </c>
    </row>
    <row r="189" spans="1:16" s="6" customFormat="1" ht="30" customHeight="1">
      <c r="A189" s="1">
        <v>169</v>
      </c>
      <c r="B189" s="228" t="s">
        <v>5361</v>
      </c>
      <c r="C189" s="228">
        <v>10014660</v>
      </c>
      <c r="D189" s="228" t="s">
        <v>5039</v>
      </c>
      <c r="E189" s="229" t="s">
        <v>5364</v>
      </c>
      <c r="F189" s="228" t="s">
        <v>695</v>
      </c>
      <c r="G189" s="260">
        <v>7.8E-2</v>
      </c>
      <c r="H189" s="239">
        <v>36295</v>
      </c>
      <c r="I189" s="238">
        <v>2831.01</v>
      </c>
      <c r="J189" s="238">
        <f t="shared" si="4"/>
        <v>566.20000000000005</v>
      </c>
      <c r="K189" s="238">
        <f t="shared" si="5"/>
        <v>3397.21</v>
      </c>
      <c r="L189" s="227" t="s">
        <v>8</v>
      </c>
    </row>
    <row r="190" spans="1:16" s="6" customFormat="1" ht="30" customHeight="1">
      <c r="A190" s="1">
        <v>170</v>
      </c>
      <c r="B190" s="228" t="s">
        <v>5362</v>
      </c>
      <c r="C190" s="228">
        <v>10014710</v>
      </c>
      <c r="D190" s="228" t="s">
        <v>5039</v>
      </c>
      <c r="E190" s="229" t="s">
        <v>5111</v>
      </c>
      <c r="F190" s="228" t="s">
        <v>695</v>
      </c>
      <c r="G190" s="260">
        <v>0.34699999999999998</v>
      </c>
      <c r="H190" s="239">
        <v>81071</v>
      </c>
      <c r="I190" s="238">
        <v>28131.64</v>
      </c>
      <c r="J190" s="238">
        <f t="shared" si="4"/>
        <v>5626.33</v>
      </c>
      <c r="K190" s="238">
        <f t="shared" si="5"/>
        <v>33757.97</v>
      </c>
      <c r="L190" s="227" t="s">
        <v>8</v>
      </c>
    </row>
    <row r="191" spans="1:16" s="6" customFormat="1" ht="30" customHeight="1">
      <c r="A191" s="1">
        <v>171</v>
      </c>
      <c r="B191" s="228" t="s">
        <v>5365</v>
      </c>
      <c r="C191" s="228">
        <v>10014743</v>
      </c>
      <c r="D191" s="228" t="s">
        <v>5039</v>
      </c>
      <c r="E191" s="229" t="s">
        <v>5139</v>
      </c>
      <c r="F191" s="228" t="s">
        <v>695</v>
      </c>
      <c r="G191" s="260">
        <v>3.1E-2</v>
      </c>
      <c r="H191" s="239">
        <v>107111</v>
      </c>
      <c r="I191" s="238">
        <v>3320.44</v>
      </c>
      <c r="J191" s="238">
        <f t="shared" si="4"/>
        <v>664.09</v>
      </c>
      <c r="K191" s="238">
        <f t="shared" si="5"/>
        <v>3984.53</v>
      </c>
      <c r="L191" s="227" t="s">
        <v>8</v>
      </c>
      <c r="M191" s="77"/>
      <c r="N191" s="77"/>
      <c r="O191" s="77"/>
      <c r="P191" s="77"/>
    </row>
    <row r="192" spans="1:16" s="6" customFormat="1" ht="30" customHeight="1">
      <c r="A192" s="1">
        <v>172</v>
      </c>
      <c r="B192" s="228" t="s">
        <v>5366</v>
      </c>
      <c r="C192" s="228">
        <v>10014743</v>
      </c>
      <c r="D192" s="228" t="s">
        <v>5039</v>
      </c>
      <c r="E192" s="229" t="s">
        <v>5139</v>
      </c>
      <c r="F192" s="228" t="s">
        <v>695</v>
      </c>
      <c r="G192" s="260">
        <v>1.9690000000000001</v>
      </c>
      <c r="H192" s="239">
        <v>107111</v>
      </c>
      <c r="I192" s="238">
        <v>210901.56</v>
      </c>
      <c r="J192" s="238">
        <f t="shared" si="4"/>
        <v>42180.31</v>
      </c>
      <c r="K192" s="238">
        <f t="shared" si="5"/>
        <v>253081.87</v>
      </c>
      <c r="L192" s="227" t="s">
        <v>8</v>
      </c>
    </row>
    <row r="193" spans="1:16" s="6" customFormat="1" ht="30" customHeight="1">
      <c r="A193" s="1">
        <v>173</v>
      </c>
      <c r="B193" s="228" t="s">
        <v>5367</v>
      </c>
      <c r="C193" s="228">
        <v>10014747</v>
      </c>
      <c r="D193" s="228" t="s">
        <v>5039</v>
      </c>
      <c r="E193" s="229" t="s">
        <v>5375</v>
      </c>
      <c r="F193" s="228" t="s">
        <v>695</v>
      </c>
      <c r="G193" s="260">
        <v>0.1</v>
      </c>
      <c r="H193" s="239">
        <v>179571</v>
      </c>
      <c r="I193" s="238">
        <v>17957.099999999999</v>
      </c>
      <c r="J193" s="238">
        <f t="shared" si="4"/>
        <v>3591.42</v>
      </c>
      <c r="K193" s="238">
        <f t="shared" si="5"/>
        <v>21548.519999999997</v>
      </c>
      <c r="L193" s="227" t="s">
        <v>8</v>
      </c>
      <c r="M193" s="77"/>
      <c r="N193" s="77"/>
      <c r="O193" s="77"/>
      <c r="P193" s="77"/>
    </row>
    <row r="194" spans="1:16" s="6" customFormat="1" ht="30" customHeight="1">
      <c r="A194" s="1">
        <v>174</v>
      </c>
      <c r="B194" s="228" t="s">
        <v>5368</v>
      </c>
      <c r="C194" s="228">
        <v>10014764</v>
      </c>
      <c r="D194" s="228" t="s">
        <v>5039</v>
      </c>
      <c r="E194" s="229" t="s">
        <v>5376</v>
      </c>
      <c r="F194" s="228" t="s">
        <v>695</v>
      </c>
      <c r="G194" s="260">
        <v>0.221</v>
      </c>
      <c r="H194" s="239">
        <v>27733</v>
      </c>
      <c r="I194" s="238">
        <v>6128.99</v>
      </c>
      <c r="J194" s="238">
        <f t="shared" si="4"/>
        <v>1225.8</v>
      </c>
      <c r="K194" s="238">
        <f t="shared" si="5"/>
        <v>7354.79</v>
      </c>
      <c r="L194" s="227" t="s">
        <v>8</v>
      </c>
    </row>
    <row r="195" spans="1:16" s="6" customFormat="1" ht="30" customHeight="1">
      <c r="A195" s="1">
        <v>175</v>
      </c>
      <c r="B195" s="228" t="s">
        <v>5369</v>
      </c>
      <c r="C195" s="228">
        <v>10014764</v>
      </c>
      <c r="D195" s="228" t="s">
        <v>5039</v>
      </c>
      <c r="E195" s="229" t="s">
        <v>5376</v>
      </c>
      <c r="F195" s="228" t="s">
        <v>695</v>
      </c>
      <c r="G195" s="260">
        <v>0.2</v>
      </c>
      <c r="H195" s="239">
        <v>27733</v>
      </c>
      <c r="I195" s="238">
        <v>5546.6</v>
      </c>
      <c r="J195" s="238">
        <f t="shared" si="4"/>
        <v>1109.32</v>
      </c>
      <c r="K195" s="238">
        <f t="shared" si="5"/>
        <v>6655.92</v>
      </c>
      <c r="L195" s="227" t="s">
        <v>8</v>
      </c>
      <c r="M195" s="77"/>
      <c r="N195" s="77"/>
      <c r="O195" s="77"/>
      <c r="P195" s="77"/>
    </row>
    <row r="196" spans="1:16" s="6" customFormat="1" ht="30" customHeight="1">
      <c r="A196" s="1">
        <v>176</v>
      </c>
      <c r="B196" s="228" t="s">
        <v>5370</v>
      </c>
      <c r="C196" s="228">
        <v>10014772</v>
      </c>
      <c r="D196" s="228" t="s">
        <v>5039</v>
      </c>
      <c r="E196" s="229" t="s">
        <v>5377</v>
      </c>
      <c r="F196" s="228" t="s">
        <v>695</v>
      </c>
      <c r="G196" s="260">
        <v>2.1560000000000001</v>
      </c>
      <c r="H196" s="239">
        <v>43673</v>
      </c>
      <c r="I196" s="238">
        <v>94158.99</v>
      </c>
      <c r="J196" s="238">
        <f t="shared" si="4"/>
        <v>18831.8</v>
      </c>
      <c r="K196" s="238">
        <f t="shared" si="5"/>
        <v>112990.79000000001</v>
      </c>
      <c r="L196" s="227" t="s">
        <v>8</v>
      </c>
    </row>
    <row r="197" spans="1:16" s="6" customFormat="1" ht="30" customHeight="1">
      <c r="A197" s="1">
        <v>177</v>
      </c>
      <c r="B197" s="228" t="s">
        <v>5371</v>
      </c>
      <c r="C197" s="228">
        <v>10014772</v>
      </c>
      <c r="D197" s="228" t="s">
        <v>5039</v>
      </c>
      <c r="E197" s="229" t="s">
        <v>5377</v>
      </c>
      <c r="F197" s="228" t="s">
        <v>695</v>
      </c>
      <c r="G197" s="260">
        <v>1.4999999999999999E-2</v>
      </c>
      <c r="H197" s="239">
        <v>43673</v>
      </c>
      <c r="I197" s="238">
        <v>655.1</v>
      </c>
      <c r="J197" s="238">
        <f t="shared" si="4"/>
        <v>131.02000000000001</v>
      </c>
      <c r="K197" s="238">
        <f t="shared" si="5"/>
        <v>786.12</v>
      </c>
      <c r="L197" s="227" t="s">
        <v>8</v>
      </c>
      <c r="M197" s="77"/>
      <c r="N197" s="77"/>
      <c r="O197" s="77"/>
      <c r="P197" s="77"/>
    </row>
    <row r="198" spans="1:16" s="6" customFormat="1" ht="30" customHeight="1">
      <c r="A198" s="1">
        <v>178</v>
      </c>
      <c r="B198" s="228" t="s">
        <v>5372</v>
      </c>
      <c r="C198" s="228">
        <v>10014772</v>
      </c>
      <c r="D198" s="228" t="s">
        <v>5039</v>
      </c>
      <c r="E198" s="229" t="s">
        <v>5377</v>
      </c>
      <c r="F198" s="228" t="s">
        <v>695</v>
      </c>
      <c r="G198" s="260">
        <v>0.01</v>
      </c>
      <c r="H198" s="239">
        <v>43673</v>
      </c>
      <c r="I198" s="238">
        <v>436.73</v>
      </c>
      <c r="J198" s="238">
        <f t="shared" si="4"/>
        <v>87.35</v>
      </c>
      <c r="K198" s="238">
        <f t="shared" si="5"/>
        <v>524.08000000000004</v>
      </c>
      <c r="L198" s="227" t="s">
        <v>8</v>
      </c>
    </row>
    <row r="199" spans="1:16" s="6" customFormat="1" ht="30" customHeight="1">
      <c r="A199" s="1">
        <v>179</v>
      </c>
      <c r="B199" s="228" t="s">
        <v>5373</v>
      </c>
      <c r="C199" s="228">
        <v>10014776</v>
      </c>
      <c r="D199" s="228" t="s">
        <v>5039</v>
      </c>
      <c r="E199" s="229" t="s">
        <v>5378</v>
      </c>
      <c r="F199" s="228" t="s">
        <v>695</v>
      </c>
      <c r="G199" s="260">
        <v>0.35</v>
      </c>
      <c r="H199" s="239">
        <v>16557</v>
      </c>
      <c r="I199" s="238">
        <v>5794.95</v>
      </c>
      <c r="J199" s="238">
        <f t="shared" si="4"/>
        <v>1158.99</v>
      </c>
      <c r="K199" s="238">
        <f t="shared" si="5"/>
        <v>6953.94</v>
      </c>
      <c r="L199" s="227" t="s">
        <v>8</v>
      </c>
    </row>
    <row r="200" spans="1:16" s="6" customFormat="1" ht="30" customHeight="1">
      <c r="A200" s="1">
        <v>180</v>
      </c>
      <c r="B200" s="228" t="s">
        <v>5374</v>
      </c>
      <c r="C200" s="228">
        <v>10014780</v>
      </c>
      <c r="D200" s="228" t="s">
        <v>5039</v>
      </c>
      <c r="E200" s="229" t="s">
        <v>5379</v>
      </c>
      <c r="F200" s="228" t="s">
        <v>695</v>
      </c>
      <c r="G200" s="260">
        <v>1.002</v>
      </c>
      <c r="H200" s="239">
        <v>17733</v>
      </c>
      <c r="I200" s="238">
        <v>17768.47</v>
      </c>
      <c r="J200" s="238">
        <f t="shared" si="4"/>
        <v>3553.69</v>
      </c>
      <c r="K200" s="238">
        <f t="shared" si="5"/>
        <v>21322.16</v>
      </c>
      <c r="L200" s="227" t="s">
        <v>8</v>
      </c>
      <c r="M200" s="77"/>
      <c r="N200" s="77"/>
      <c r="O200" s="77"/>
      <c r="P200" s="77"/>
    </row>
    <row r="201" spans="1:16" s="6" customFormat="1" ht="30" customHeight="1">
      <c r="A201" s="1">
        <v>181</v>
      </c>
      <c r="B201" s="228" t="s">
        <v>5380</v>
      </c>
      <c r="C201" s="228">
        <v>10014797</v>
      </c>
      <c r="D201" s="228" t="s">
        <v>5039</v>
      </c>
      <c r="E201" s="229" t="s">
        <v>5381</v>
      </c>
      <c r="F201" s="228" t="s">
        <v>695</v>
      </c>
      <c r="G201" s="260">
        <v>5.3999999999999999E-2</v>
      </c>
      <c r="H201" s="239">
        <v>142555</v>
      </c>
      <c r="I201" s="238">
        <v>7697.97</v>
      </c>
      <c r="J201" s="238">
        <f t="shared" si="4"/>
        <v>1539.59</v>
      </c>
      <c r="K201" s="238">
        <f t="shared" si="5"/>
        <v>9237.56</v>
      </c>
      <c r="L201" s="227" t="s">
        <v>8</v>
      </c>
      <c r="M201" s="77"/>
      <c r="N201" s="77"/>
      <c r="O201" s="77"/>
      <c r="P201" s="77"/>
    </row>
    <row r="202" spans="1:16" s="6" customFormat="1" ht="30" customHeight="1">
      <c r="A202" s="1">
        <v>182</v>
      </c>
      <c r="B202" s="228" t="s">
        <v>5382</v>
      </c>
      <c r="C202" s="228">
        <v>10014805</v>
      </c>
      <c r="D202" s="228" t="s">
        <v>5039</v>
      </c>
      <c r="E202" s="229" t="s">
        <v>5415</v>
      </c>
      <c r="F202" s="228" t="s">
        <v>695</v>
      </c>
      <c r="G202" s="260">
        <v>1.075</v>
      </c>
      <c r="H202" s="239">
        <v>24065</v>
      </c>
      <c r="I202" s="238">
        <v>25869.88</v>
      </c>
      <c r="J202" s="238">
        <f t="shared" si="4"/>
        <v>5173.9799999999996</v>
      </c>
      <c r="K202" s="238">
        <f t="shared" si="5"/>
        <v>31043.86</v>
      </c>
      <c r="L202" s="227" t="s">
        <v>8</v>
      </c>
    </row>
    <row r="203" spans="1:16" s="6" customFormat="1" ht="30" customHeight="1">
      <c r="A203" s="1">
        <v>183</v>
      </c>
      <c r="B203" s="228" t="s">
        <v>5383</v>
      </c>
      <c r="C203" s="228">
        <v>10014805</v>
      </c>
      <c r="D203" s="228" t="s">
        <v>5039</v>
      </c>
      <c r="E203" s="229" t="s">
        <v>5415</v>
      </c>
      <c r="F203" s="228" t="s">
        <v>695</v>
      </c>
      <c r="G203" s="260">
        <v>2.5000000000000001E-2</v>
      </c>
      <c r="H203" s="239">
        <v>24065</v>
      </c>
      <c r="I203" s="238">
        <v>601.63</v>
      </c>
      <c r="J203" s="238">
        <f t="shared" si="4"/>
        <v>120.33</v>
      </c>
      <c r="K203" s="238">
        <f t="shared" si="5"/>
        <v>721.96</v>
      </c>
      <c r="L203" s="227" t="s">
        <v>8</v>
      </c>
    </row>
    <row r="204" spans="1:16" s="6" customFormat="1" ht="30" customHeight="1">
      <c r="A204" s="1">
        <v>184</v>
      </c>
      <c r="B204" s="228" t="s">
        <v>5384</v>
      </c>
      <c r="C204" s="228">
        <v>10014805</v>
      </c>
      <c r="D204" s="228" t="s">
        <v>5039</v>
      </c>
      <c r="E204" s="229" t="s">
        <v>5415</v>
      </c>
      <c r="F204" s="228" t="s">
        <v>695</v>
      </c>
      <c r="G204" s="260">
        <v>0.02</v>
      </c>
      <c r="H204" s="239">
        <v>24065</v>
      </c>
      <c r="I204" s="238">
        <v>481.3</v>
      </c>
      <c r="J204" s="238">
        <f t="shared" si="4"/>
        <v>96.26</v>
      </c>
      <c r="K204" s="238">
        <f t="shared" si="5"/>
        <v>577.56000000000006</v>
      </c>
      <c r="L204" s="227" t="s">
        <v>8</v>
      </c>
      <c r="M204" s="77"/>
      <c r="N204" s="77"/>
      <c r="O204" s="77"/>
      <c r="P204" s="77"/>
    </row>
    <row r="205" spans="1:16" s="6" customFormat="1" ht="30" customHeight="1">
      <c r="A205" s="1">
        <v>185</v>
      </c>
      <c r="B205" s="228" t="s">
        <v>5385</v>
      </c>
      <c r="C205" s="228">
        <v>10014814</v>
      </c>
      <c r="D205" s="228" t="s">
        <v>5039</v>
      </c>
      <c r="E205" s="229" t="s">
        <v>3215</v>
      </c>
      <c r="F205" s="228" t="s">
        <v>695</v>
      </c>
      <c r="G205" s="260">
        <v>0.15</v>
      </c>
      <c r="H205" s="239">
        <v>62384</v>
      </c>
      <c r="I205" s="238">
        <v>9357.6</v>
      </c>
      <c r="J205" s="238">
        <f t="shared" si="4"/>
        <v>1871.52</v>
      </c>
      <c r="K205" s="238">
        <f t="shared" si="5"/>
        <v>11229.12</v>
      </c>
      <c r="L205" s="227" t="s">
        <v>8</v>
      </c>
      <c r="M205" s="77"/>
      <c r="N205" s="77"/>
      <c r="O205" s="77"/>
      <c r="P205" s="77"/>
    </row>
    <row r="206" spans="1:16" s="6" customFormat="1" ht="30" customHeight="1">
      <c r="A206" s="1">
        <v>186</v>
      </c>
      <c r="B206" s="228" t="s">
        <v>5386</v>
      </c>
      <c r="C206" s="228">
        <v>10014818</v>
      </c>
      <c r="D206" s="228" t="s">
        <v>5039</v>
      </c>
      <c r="E206" s="229" t="s">
        <v>5416</v>
      </c>
      <c r="F206" s="228" t="s">
        <v>695</v>
      </c>
      <c r="G206" s="260">
        <v>0.315</v>
      </c>
      <c r="H206" s="239">
        <v>77466</v>
      </c>
      <c r="I206" s="238">
        <v>24401.79</v>
      </c>
      <c r="J206" s="238">
        <f t="shared" si="4"/>
        <v>4880.3599999999997</v>
      </c>
      <c r="K206" s="238">
        <f t="shared" si="5"/>
        <v>29282.15</v>
      </c>
      <c r="L206" s="227" t="s">
        <v>8</v>
      </c>
    </row>
    <row r="207" spans="1:16" s="6" customFormat="1" ht="30" customHeight="1">
      <c r="A207" s="1">
        <v>187</v>
      </c>
      <c r="B207" s="228" t="s">
        <v>5387</v>
      </c>
      <c r="C207" s="228">
        <v>10014818</v>
      </c>
      <c r="D207" s="228" t="s">
        <v>5039</v>
      </c>
      <c r="E207" s="229" t="s">
        <v>5416</v>
      </c>
      <c r="F207" s="228" t="s">
        <v>695</v>
      </c>
      <c r="G207" s="260">
        <v>0.14499999999999999</v>
      </c>
      <c r="H207" s="239">
        <v>77466</v>
      </c>
      <c r="I207" s="238">
        <v>11232.57</v>
      </c>
      <c r="J207" s="238">
        <f t="shared" si="4"/>
        <v>2246.5100000000002</v>
      </c>
      <c r="K207" s="238">
        <f t="shared" si="5"/>
        <v>13479.08</v>
      </c>
      <c r="L207" s="227" t="s">
        <v>8</v>
      </c>
    </row>
    <row r="208" spans="1:16" s="6" customFormat="1" ht="30" customHeight="1">
      <c r="A208" s="1">
        <v>188</v>
      </c>
      <c r="B208" s="228" t="s">
        <v>5388</v>
      </c>
      <c r="C208" s="228">
        <v>10014842</v>
      </c>
      <c r="D208" s="228" t="s">
        <v>5039</v>
      </c>
      <c r="E208" s="229" t="s">
        <v>5417</v>
      </c>
      <c r="F208" s="228" t="s">
        <v>695</v>
      </c>
      <c r="G208" s="260">
        <v>0.01</v>
      </c>
      <c r="H208" s="239">
        <v>55396</v>
      </c>
      <c r="I208" s="238">
        <v>553.96</v>
      </c>
      <c r="J208" s="238">
        <f t="shared" si="4"/>
        <v>110.79</v>
      </c>
      <c r="K208" s="238">
        <f t="shared" si="5"/>
        <v>664.75</v>
      </c>
      <c r="L208" s="227" t="s">
        <v>8</v>
      </c>
      <c r="M208" s="77"/>
      <c r="N208" s="77"/>
      <c r="O208" s="77"/>
      <c r="P208" s="77"/>
    </row>
    <row r="209" spans="1:16" s="6" customFormat="1" ht="30" customHeight="1">
      <c r="A209" s="1">
        <v>189</v>
      </c>
      <c r="B209" s="228" t="s">
        <v>5389</v>
      </c>
      <c r="C209" s="228">
        <v>10014842</v>
      </c>
      <c r="D209" s="228" t="s">
        <v>5039</v>
      </c>
      <c r="E209" s="229" t="s">
        <v>5417</v>
      </c>
      <c r="F209" s="228" t="s">
        <v>695</v>
      </c>
      <c r="G209" s="260">
        <v>0.35699999999999998</v>
      </c>
      <c r="H209" s="239">
        <v>55396</v>
      </c>
      <c r="I209" s="238">
        <v>19776.37</v>
      </c>
      <c r="J209" s="238">
        <f t="shared" si="4"/>
        <v>3955.27</v>
      </c>
      <c r="K209" s="238">
        <f t="shared" si="5"/>
        <v>23731.64</v>
      </c>
      <c r="L209" s="227" t="s">
        <v>8</v>
      </c>
    </row>
    <row r="210" spans="1:16" s="6" customFormat="1" ht="30" customHeight="1">
      <c r="A210" s="1">
        <v>190</v>
      </c>
      <c r="B210" s="228" t="s">
        <v>5390</v>
      </c>
      <c r="C210" s="228">
        <v>10014854</v>
      </c>
      <c r="D210" s="228" t="s">
        <v>5039</v>
      </c>
      <c r="E210" s="229" t="s">
        <v>5418</v>
      </c>
      <c r="F210" s="228" t="s">
        <v>695</v>
      </c>
      <c r="G210" s="260">
        <v>3.4000000000000002E-2</v>
      </c>
      <c r="H210" s="239">
        <v>99788</v>
      </c>
      <c r="I210" s="238">
        <v>3392.79</v>
      </c>
      <c r="J210" s="238">
        <v>678.55</v>
      </c>
      <c r="K210" s="238">
        <f t="shared" si="5"/>
        <v>4071.34</v>
      </c>
      <c r="L210" s="227" t="s">
        <v>8</v>
      </c>
      <c r="M210" s="77"/>
      <c r="N210" s="77"/>
      <c r="O210" s="77"/>
      <c r="P210" s="77"/>
    </row>
    <row r="211" spans="1:16" s="6" customFormat="1" ht="30" customHeight="1">
      <c r="A211" s="1">
        <v>191</v>
      </c>
      <c r="B211" s="228" t="s">
        <v>5391</v>
      </c>
      <c r="C211" s="228">
        <v>10014854</v>
      </c>
      <c r="D211" s="228" t="s">
        <v>5039</v>
      </c>
      <c r="E211" s="229" t="s">
        <v>5418</v>
      </c>
      <c r="F211" s="228" t="s">
        <v>695</v>
      </c>
      <c r="G211" s="260">
        <v>0.31</v>
      </c>
      <c r="H211" s="239">
        <v>99788</v>
      </c>
      <c r="I211" s="238">
        <v>30934.28</v>
      </c>
      <c r="J211" s="238">
        <f t="shared" si="4"/>
        <v>6186.86</v>
      </c>
      <c r="K211" s="238">
        <f t="shared" si="5"/>
        <v>37121.14</v>
      </c>
      <c r="L211" s="227" t="s">
        <v>8</v>
      </c>
    </row>
    <row r="212" spans="1:16" s="6" customFormat="1" ht="30" customHeight="1">
      <c r="A212" s="1">
        <v>192</v>
      </c>
      <c r="B212" s="228" t="s">
        <v>5392</v>
      </c>
      <c r="C212" s="228">
        <v>10014867</v>
      </c>
      <c r="D212" s="228" t="s">
        <v>5039</v>
      </c>
      <c r="E212" s="229" t="s">
        <v>5419</v>
      </c>
      <c r="F212" s="228" t="s">
        <v>695</v>
      </c>
      <c r="G212" s="260">
        <v>0.56000000000000005</v>
      </c>
      <c r="H212" s="239">
        <v>36982</v>
      </c>
      <c r="I212" s="238">
        <v>20709.919999999998</v>
      </c>
      <c r="J212" s="238">
        <f t="shared" si="4"/>
        <v>4141.9799999999996</v>
      </c>
      <c r="K212" s="238">
        <f t="shared" si="5"/>
        <v>24851.899999999998</v>
      </c>
      <c r="L212" s="227" t="s">
        <v>8</v>
      </c>
      <c r="M212" s="77"/>
      <c r="N212" s="77"/>
      <c r="O212" s="77"/>
      <c r="P212" s="77"/>
    </row>
    <row r="213" spans="1:16" s="6" customFormat="1" ht="30" customHeight="1">
      <c r="A213" s="1">
        <v>193</v>
      </c>
      <c r="B213" s="228" t="s">
        <v>5393</v>
      </c>
      <c r="C213" s="228">
        <v>10014917</v>
      </c>
      <c r="D213" s="228" t="s">
        <v>5039</v>
      </c>
      <c r="E213" s="229" t="s">
        <v>5420</v>
      </c>
      <c r="F213" s="228" t="s">
        <v>695</v>
      </c>
      <c r="G213" s="260">
        <v>1.03</v>
      </c>
      <c r="H213" s="239">
        <v>16416</v>
      </c>
      <c r="I213" s="238">
        <v>16908.48</v>
      </c>
      <c r="J213" s="238">
        <f t="shared" ref="J213:J274" si="6">ROUND(I213*0.2,2)</f>
        <v>3381.7</v>
      </c>
      <c r="K213" s="238">
        <f t="shared" si="5"/>
        <v>20290.18</v>
      </c>
      <c r="L213" s="227" t="s">
        <v>8</v>
      </c>
    </row>
    <row r="214" spans="1:16" s="6" customFormat="1" ht="30" customHeight="1">
      <c r="A214" s="1">
        <v>194</v>
      </c>
      <c r="B214" s="228" t="s">
        <v>5394</v>
      </c>
      <c r="C214" s="228">
        <v>10014950</v>
      </c>
      <c r="D214" s="228" t="s">
        <v>5039</v>
      </c>
      <c r="E214" s="229" t="s">
        <v>2734</v>
      </c>
      <c r="F214" s="228" t="s">
        <v>695</v>
      </c>
      <c r="G214" s="260">
        <v>0.15</v>
      </c>
      <c r="H214" s="239">
        <v>74639</v>
      </c>
      <c r="I214" s="238">
        <v>11195.85</v>
      </c>
      <c r="J214" s="238">
        <f t="shared" si="6"/>
        <v>2239.17</v>
      </c>
      <c r="K214" s="238">
        <f t="shared" ref="K214:K277" si="7">J214+I214</f>
        <v>13435.02</v>
      </c>
      <c r="L214" s="227" t="s">
        <v>8</v>
      </c>
      <c r="M214" s="77"/>
      <c r="N214" s="77"/>
      <c r="O214" s="77"/>
      <c r="P214" s="77"/>
    </row>
    <row r="215" spans="1:16" s="6" customFormat="1" ht="30" customHeight="1">
      <c r="A215" s="1">
        <v>195</v>
      </c>
      <c r="B215" s="228" t="s">
        <v>5395</v>
      </c>
      <c r="C215" s="228">
        <v>10015016</v>
      </c>
      <c r="D215" s="228" t="s">
        <v>5039</v>
      </c>
      <c r="E215" s="229" t="s">
        <v>5421</v>
      </c>
      <c r="F215" s="228" t="s">
        <v>695</v>
      </c>
      <c r="G215" s="260">
        <v>0.1</v>
      </c>
      <c r="H215" s="239">
        <v>19957</v>
      </c>
      <c r="I215" s="238">
        <v>1995.7</v>
      </c>
      <c r="J215" s="238">
        <f t="shared" si="6"/>
        <v>399.14</v>
      </c>
      <c r="K215" s="238">
        <f t="shared" si="7"/>
        <v>2394.84</v>
      </c>
      <c r="L215" s="227" t="s">
        <v>8</v>
      </c>
    </row>
    <row r="216" spans="1:16" s="6" customFormat="1" ht="30" customHeight="1">
      <c r="A216" s="1">
        <v>196</v>
      </c>
      <c r="B216" s="228" t="s">
        <v>5396</v>
      </c>
      <c r="C216" s="228">
        <v>10015016</v>
      </c>
      <c r="D216" s="228" t="s">
        <v>5039</v>
      </c>
      <c r="E216" s="229" t="s">
        <v>5421</v>
      </c>
      <c r="F216" s="228" t="s">
        <v>695</v>
      </c>
      <c r="G216" s="260">
        <v>2.4E-2</v>
      </c>
      <c r="H216" s="239">
        <v>19957</v>
      </c>
      <c r="I216" s="238">
        <v>478.97</v>
      </c>
      <c r="J216" s="238">
        <f t="shared" si="6"/>
        <v>95.79</v>
      </c>
      <c r="K216" s="238">
        <f t="shared" si="7"/>
        <v>574.76</v>
      </c>
      <c r="L216" s="227" t="s">
        <v>8</v>
      </c>
    </row>
    <row r="217" spans="1:16" s="6" customFormat="1" ht="30" customHeight="1">
      <c r="A217" s="1">
        <v>197</v>
      </c>
      <c r="B217" s="228" t="s">
        <v>5397</v>
      </c>
      <c r="C217" s="228">
        <v>10015031</v>
      </c>
      <c r="D217" s="228" t="s">
        <v>5039</v>
      </c>
      <c r="E217" s="229" t="s">
        <v>5422</v>
      </c>
      <c r="F217" s="228" t="s">
        <v>695</v>
      </c>
      <c r="G217" s="260">
        <v>0.39700000000000002</v>
      </c>
      <c r="H217" s="239">
        <v>269978</v>
      </c>
      <c r="I217" s="238">
        <v>107181.27</v>
      </c>
      <c r="J217" s="238">
        <f t="shared" si="6"/>
        <v>21436.25</v>
      </c>
      <c r="K217" s="238">
        <f t="shared" si="7"/>
        <v>128617.52</v>
      </c>
      <c r="L217" s="227" t="s">
        <v>8</v>
      </c>
      <c r="M217" s="77"/>
      <c r="N217" s="77"/>
      <c r="O217" s="77"/>
      <c r="P217" s="77"/>
    </row>
    <row r="218" spans="1:16" s="6" customFormat="1" ht="30" customHeight="1">
      <c r="A218" s="1">
        <v>198</v>
      </c>
      <c r="B218" s="228" t="s">
        <v>5398</v>
      </c>
      <c r="C218" s="228">
        <v>10015037</v>
      </c>
      <c r="D218" s="228" t="s">
        <v>5039</v>
      </c>
      <c r="E218" s="229" t="s">
        <v>5423</v>
      </c>
      <c r="F218" s="228" t="s">
        <v>695</v>
      </c>
      <c r="G218" s="260">
        <v>0.25</v>
      </c>
      <c r="H218" s="239">
        <v>72546</v>
      </c>
      <c r="I218" s="238">
        <v>18136.5</v>
      </c>
      <c r="J218" s="238">
        <f t="shared" si="6"/>
        <v>3627.3</v>
      </c>
      <c r="K218" s="238">
        <f t="shared" si="7"/>
        <v>21763.8</v>
      </c>
      <c r="L218" s="227" t="s">
        <v>8</v>
      </c>
      <c r="M218" s="77"/>
      <c r="N218" s="77"/>
      <c r="O218" s="77"/>
      <c r="P218" s="77"/>
    </row>
    <row r="219" spans="1:16" s="6" customFormat="1" ht="30" customHeight="1">
      <c r="A219" s="1">
        <v>199</v>
      </c>
      <c r="B219" s="228" t="s">
        <v>5399</v>
      </c>
      <c r="C219" s="228">
        <v>10015042</v>
      </c>
      <c r="D219" s="228" t="s">
        <v>5039</v>
      </c>
      <c r="E219" s="229" t="s">
        <v>5424</v>
      </c>
      <c r="F219" s="228" t="s">
        <v>695</v>
      </c>
      <c r="G219" s="260">
        <v>0.11600000000000001</v>
      </c>
      <c r="H219" s="239">
        <v>187776</v>
      </c>
      <c r="I219" s="238">
        <v>21782.02</v>
      </c>
      <c r="J219" s="238">
        <f t="shared" si="6"/>
        <v>4356.3999999999996</v>
      </c>
      <c r="K219" s="238">
        <f t="shared" si="7"/>
        <v>26138.42</v>
      </c>
      <c r="L219" s="227" t="s">
        <v>8</v>
      </c>
    </row>
    <row r="220" spans="1:16" s="6" customFormat="1" ht="30" customHeight="1">
      <c r="A220" s="1">
        <v>200</v>
      </c>
      <c r="B220" s="228" t="s">
        <v>5400</v>
      </c>
      <c r="C220" s="228">
        <v>10015042</v>
      </c>
      <c r="D220" s="228" t="s">
        <v>5039</v>
      </c>
      <c r="E220" s="229" t="s">
        <v>5424</v>
      </c>
      <c r="F220" s="228" t="s">
        <v>695</v>
      </c>
      <c r="G220" s="260">
        <v>4.8000000000000001E-2</v>
      </c>
      <c r="H220" s="239">
        <v>187776</v>
      </c>
      <c r="I220" s="238">
        <v>9013.25</v>
      </c>
      <c r="J220" s="238">
        <f t="shared" si="6"/>
        <v>1802.65</v>
      </c>
      <c r="K220" s="238">
        <f t="shared" si="7"/>
        <v>10815.9</v>
      </c>
      <c r="L220" s="227" t="s">
        <v>8</v>
      </c>
    </row>
    <row r="221" spans="1:16" s="6" customFormat="1" ht="30" customHeight="1">
      <c r="A221" s="1">
        <v>201</v>
      </c>
      <c r="B221" s="228" t="s">
        <v>5401</v>
      </c>
      <c r="C221" s="228">
        <v>10015088</v>
      </c>
      <c r="D221" s="228" t="s">
        <v>5039</v>
      </c>
      <c r="E221" s="229" t="s">
        <v>2747</v>
      </c>
      <c r="F221" s="228" t="s">
        <v>695</v>
      </c>
      <c r="G221" s="260">
        <v>1.2E-2</v>
      </c>
      <c r="H221" s="239">
        <v>76668</v>
      </c>
      <c r="I221" s="238">
        <v>920.02</v>
      </c>
      <c r="J221" s="238">
        <f t="shared" si="6"/>
        <v>184</v>
      </c>
      <c r="K221" s="238">
        <f t="shared" si="7"/>
        <v>1104.02</v>
      </c>
      <c r="L221" s="227" t="s">
        <v>8</v>
      </c>
    </row>
    <row r="222" spans="1:16" s="6" customFormat="1" ht="30" customHeight="1">
      <c r="A222" s="1">
        <v>202</v>
      </c>
      <c r="B222" s="228" t="s">
        <v>5402</v>
      </c>
      <c r="C222" s="228">
        <v>10015088</v>
      </c>
      <c r="D222" s="228" t="s">
        <v>5039</v>
      </c>
      <c r="E222" s="229" t="s">
        <v>2747</v>
      </c>
      <c r="F222" s="228" t="s">
        <v>695</v>
      </c>
      <c r="G222" s="260">
        <v>1.7000000000000001E-2</v>
      </c>
      <c r="H222" s="239">
        <v>76668</v>
      </c>
      <c r="I222" s="238">
        <v>1303.3599999999999</v>
      </c>
      <c r="J222" s="238">
        <f t="shared" si="6"/>
        <v>260.67</v>
      </c>
      <c r="K222" s="238">
        <f t="shared" si="7"/>
        <v>1564.03</v>
      </c>
      <c r="L222" s="227" t="s">
        <v>8</v>
      </c>
      <c r="M222" s="77"/>
      <c r="N222" s="77"/>
      <c r="O222" s="77"/>
      <c r="P222" s="77"/>
    </row>
    <row r="223" spans="1:16" s="6" customFormat="1" ht="30" customHeight="1">
      <c r="A223" s="1">
        <v>203</v>
      </c>
      <c r="B223" s="228" t="s">
        <v>5403</v>
      </c>
      <c r="C223" s="228">
        <v>10015113</v>
      </c>
      <c r="D223" s="228" t="s">
        <v>5039</v>
      </c>
      <c r="E223" s="229" t="s">
        <v>5425</v>
      </c>
      <c r="F223" s="228" t="s">
        <v>695</v>
      </c>
      <c r="G223" s="260">
        <v>0.2</v>
      </c>
      <c r="H223" s="239">
        <v>63369</v>
      </c>
      <c r="I223" s="238">
        <v>12673.8</v>
      </c>
      <c r="J223" s="238">
        <f t="shared" si="6"/>
        <v>2534.7600000000002</v>
      </c>
      <c r="K223" s="238">
        <f t="shared" si="7"/>
        <v>15208.56</v>
      </c>
      <c r="L223" s="227" t="s">
        <v>8</v>
      </c>
    </row>
    <row r="224" spans="1:16" s="6" customFormat="1" ht="30" customHeight="1">
      <c r="A224" s="1">
        <v>204</v>
      </c>
      <c r="B224" s="228" t="s">
        <v>5404</v>
      </c>
      <c r="C224" s="228">
        <v>10015128</v>
      </c>
      <c r="D224" s="228" t="s">
        <v>5039</v>
      </c>
      <c r="E224" s="229" t="s">
        <v>5426</v>
      </c>
      <c r="F224" s="228" t="s">
        <v>695</v>
      </c>
      <c r="G224" s="260">
        <v>0.1</v>
      </c>
      <c r="H224" s="239">
        <v>50939</v>
      </c>
      <c r="I224" s="238">
        <v>5093.8999999999996</v>
      </c>
      <c r="J224" s="238">
        <f t="shared" si="6"/>
        <v>1018.78</v>
      </c>
      <c r="K224" s="238">
        <f t="shared" si="7"/>
        <v>6112.6799999999994</v>
      </c>
      <c r="L224" s="227" t="s">
        <v>8</v>
      </c>
      <c r="M224" s="77"/>
      <c r="N224" s="77"/>
      <c r="O224" s="77"/>
      <c r="P224" s="77"/>
    </row>
    <row r="225" spans="1:16" s="6" customFormat="1" ht="30" customHeight="1">
      <c r="A225" s="1">
        <v>205</v>
      </c>
      <c r="B225" s="228" t="s">
        <v>5405</v>
      </c>
      <c r="C225" s="228">
        <v>10015152</v>
      </c>
      <c r="D225" s="228" t="s">
        <v>5039</v>
      </c>
      <c r="E225" s="229" t="s">
        <v>5427</v>
      </c>
      <c r="F225" s="228" t="s">
        <v>695</v>
      </c>
      <c r="G225" s="260">
        <v>0.8</v>
      </c>
      <c r="H225" s="239">
        <v>53218</v>
      </c>
      <c r="I225" s="238">
        <v>42574.400000000001</v>
      </c>
      <c r="J225" s="238">
        <f t="shared" si="6"/>
        <v>8514.8799999999992</v>
      </c>
      <c r="K225" s="238">
        <f t="shared" si="7"/>
        <v>51089.279999999999</v>
      </c>
      <c r="L225" s="227" t="s">
        <v>8</v>
      </c>
    </row>
    <row r="226" spans="1:16" s="6" customFormat="1" ht="30" customHeight="1">
      <c r="A226" s="1">
        <v>206</v>
      </c>
      <c r="B226" s="228" t="s">
        <v>5406</v>
      </c>
      <c r="C226" s="228">
        <v>10015168</v>
      </c>
      <c r="D226" s="228" t="s">
        <v>5039</v>
      </c>
      <c r="E226" s="229" t="s">
        <v>5428</v>
      </c>
      <c r="F226" s="228" t="s">
        <v>695</v>
      </c>
      <c r="G226" s="260">
        <v>0.16</v>
      </c>
      <c r="H226" s="239">
        <v>281747</v>
      </c>
      <c r="I226" s="238">
        <v>45079.519999999997</v>
      </c>
      <c r="J226" s="238">
        <f t="shared" si="6"/>
        <v>9015.9</v>
      </c>
      <c r="K226" s="238">
        <f t="shared" si="7"/>
        <v>54095.42</v>
      </c>
      <c r="L226" s="227" t="s">
        <v>8</v>
      </c>
    </row>
    <row r="227" spans="1:16" s="6" customFormat="1" ht="30" customHeight="1">
      <c r="A227" s="1">
        <v>207</v>
      </c>
      <c r="B227" s="228" t="s">
        <v>5407</v>
      </c>
      <c r="C227" s="228">
        <v>10015168</v>
      </c>
      <c r="D227" s="228" t="s">
        <v>5039</v>
      </c>
      <c r="E227" s="229" t="s">
        <v>5428</v>
      </c>
      <c r="F227" s="228" t="s">
        <v>695</v>
      </c>
      <c r="G227" s="260">
        <v>0.1</v>
      </c>
      <c r="H227" s="239">
        <v>281747</v>
      </c>
      <c r="I227" s="238">
        <v>28174.7</v>
      </c>
      <c r="J227" s="238">
        <f t="shared" si="6"/>
        <v>5634.94</v>
      </c>
      <c r="K227" s="238">
        <f t="shared" si="7"/>
        <v>33809.64</v>
      </c>
      <c r="L227" s="227" t="s">
        <v>8</v>
      </c>
    </row>
    <row r="228" spans="1:16" s="6" customFormat="1" ht="30" customHeight="1">
      <c r="A228" s="1">
        <v>208</v>
      </c>
      <c r="B228" s="228" t="s">
        <v>5408</v>
      </c>
      <c r="C228" s="228">
        <v>10015209</v>
      </c>
      <c r="D228" s="228" t="s">
        <v>5039</v>
      </c>
      <c r="E228" s="229" t="s">
        <v>2753</v>
      </c>
      <c r="F228" s="228" t="s">
        <v>695</v>
      </c>
      <c r="G228" s="260">
        <v>4.8000000000000001E-2</v>
      </c>
      <c r="H228" s="239">
        <v>252879</v>
      </c>
      <c r="I228" s="238">
        <v>12138.19</v>
      </c>
      <c r="J228" s="238">
        <f t="shared" si="6"/>
        <v>2427.64</v>
      </c>
      <c r="K228" s="238">
        <f t="shared" si="7"/>
        <v>14565.83</v>
      </c>
      <c r="L228" s="227" t="s">
        <v>8</v>
      </c>
      <c r="M228" s="77"/>
      <c r="N228" s="77"/>
      <c r="O228" s="77"/>
      <c r="P228" s="77"/>
    </row>
    <row r="229" spans="1:16" s="6" customFormat="1" ht="30" customHeight="1">
      <c r="A229" s="1">
        <v>209</v>
      </c>
      <c r="B229" s="1" t="s">
        <v>5409</v>
      </c>
      <c r="C229" s="91">
        <v>10015219</v>
      </c>
      <c r="D229" s="92" t="s">
        <v>5039</v>
      </c>
      <c r="E229" s="218" t="s">
        <v>2754</v>
      </c>
      <c r="F229" s="91" t="s">
        <v>695</v>
      </c>
      <c r="G229" s="292">
        <v>0.58599999999999997</v>
      </c>
      <c r="H229" s="236">
        <v>172682</v>
      </c>
      <c r="I229" s="238">
        <v>101191.65</v>
      </c>
      <c r="J229" s="238">
        <f t="shared" si="6"/>
        <v>20238.330000000002</v>
      </c>
      <c r="K229" s="238">
        <f t="shared" si="7"/>
        <v>121429.98</v>
      </c>
      <c r="L229" s="1" t="s">
        <v>8</v>
      </c>
    </row>
    <row r="230" spans="1:16" s="6" customFormat="1" ht="30" customHeight="1">
      <c r="A230" s="1">
        <v>210</v>
      </c>
      <c r="B230" s="1" t="s">
        <v>5410</v>
      </c>
      <c r="C230" s="91">
        <v>10015230</v>
      </c>
      <c r="D230" s="92" t="s">
        <v>5039</v>
      </c>
      <c r="E230" s="218" t="s">
        <v>5429</v>
      </c>
      <c r="F230" s="91" t="s">
        <v>695</v>
      </c>
      <c r="G230" s="292">
        <v>0.3</v>
      </c>
      <c r="H230" s="236">
        <v>38694</v>
      </c>
      <c r="I230" s="238">
        <v>11608.2</v>
      </c>
      <c r="J230" s="238">
        <f t="shared" si="6"/>
        <v>2321.64</v>
      </c>
      <c r="K230" s="238">
        <f t="shared" si="7"/>
        <v>13929.84</v>
      </c>
      <c r="L230" s="1" t="s">
        <v>8</v>
      </c>
    </row>
    <row r="231" spans="1:16" s="6" customFormat="1" ht="30" customHeight="1">
      <c r="A231" s="1">
        <v>211</v>
      </c>
      <c r="B231" s="1" t="s">
        <v>5411</v>
      </c>
      <c r="C231" s="91">
        <v>10015235</v>
      </c>
      <c r="D231" s="92" t="s">
        <v>5039</v>
      </c>
      <c r="E231" s="218" t="s">
        <v>5430</v>
      </c>
      <c r="F231" s="91" t="s">
        <v>695</v>
      </c>
      <c r="G231" s="292">
        <v>0.08</v>
      </c>
      <c r="H231" s="236">
        <v>94487</v>
      </c>
      <c r="I231" s="238">
        <v>7558.96</v>
      </c>
      <c r="J231" s="238">
        <f t="shared" si="6"/>
        <v>1511.79</v>
      </c>
      <c r="K231" s="238">
        <f t="shared" si="7"/>
        <v>9070.75</v>
      </c>
      <c r="L231" s="1" t="s">
        <v>8</v>
      </c>
    </row>
    <row r="232" spans="1:16" s="6" customFormat="1" ht="30" customHeight="1">
      <c r="A232" s="1">
        <v>212</v>
      </c>
      <c r="B232" s="1" t="s">
        <v>5412</v>
      </c>
      <c r="C232" s="91">
        <v>10015235</v>
      </c>
      <c r="D232" s="92" t="s">
        <v>5039</v>
      </c>
      <c r="E232" s="218" t="s">
        <v>5430</v>
      </c>
      <c r="F232" s="91" t="s">
        <v>695</v>
      </c>
      <c r="G232" s="292">
        <v>0.06</v>
      </c>
      <c r="H232" s="236">
        <v>94487</v>
      </c>
      <c r="I232" s="238">
        <v>5669.22</v>
      </c>
      <c r="J232" s="238">
        <f t="shared" si="6"/>
        <v>1133.8399999999999</v>
      </c>
      <c r="K232" s="238">
        <f t="shared" si="7"/>
        <v>6803.06</v>
      </c>
      <c r="L232" s="1" t="s">
        <v>8</v>
      </c>
    </row>
    <row r="233" spans="1:16" s="6" customFormat="1" ht="30" customHeight="1">
      <c r="A233" s="1">
        <v>213</v>
      </c>
      <c r="B233" s="1" t="s">
        <v>5413</v>
      </c>
      <c r="C233" s="91">
        <v>10015235</v>
      </c>
      <c r="D233" s="92" t="s">
        <v>5039</v>
      </c>
      <c r="E233" s="218" t="s">
        <v>5430</v>
      </c>
      <c r="F233" s="91" t="s">
        <v>695</v>
      </c>
      <c r="G233" s="292">
        <v>3.9E-2</v>
      </c>
      <c r="H233" s="236">
        <v>94487</v>
      </c>
      <c r="I233" s="238">
        <v>3684.99</v>
      </c>
      <c r="J233" s="238">
        <f t="shared" si="6"/>
        <v>737</v>
      </c>
      <c r="K233" s="238">
        <f t="shared" si="7"/>
        <v>4421.99</v>
      </c>
      <c r="L233" s="1" t="s">
        <v>8</v>
      </c>
    </row>
    <row r="234" spans="1:16" s="6" customFormat="1" ht="30" customHeight="1">
      <c r="A234" s="1">
        <v>214</v>
      </c>
      <c r="B234" s="1" t="s">
        <v>5414</v>
      </c>
      <c r="C234" s="91">
        <v>10015244</v>
      </c>
      <c r="D234" s="92" t="s">
        <v>5039</v>
      </c>
      <c r="E234" s="218" t="s">
        <v>5431</v>
      </c>
      <c r="F234" s="91" t="s">
        <v>695</v>
      </c>
      <c r="G234" s="292">
        <v>0.17</v>
      </c>
      <c r="H234" s="236">
        <v>76024</v>
      </c>
      <c r="I234" s="238">
        <v>12924.08</v>
      </c>
      <c r="J234" s="238">
        <f t="shared" si="6"/>
        <v>2584.8200000000002</v>
      </c>
      <c r="K234" s="238">
        <f t="shared" si="7"/>
        <v>15508.9</v>
      </c>
      <c r="L234" s="1" t="s">
        <v>8</v>
      </c>
    </row>
    <row r="235" spans="1:16" s="6" customFormat="1" ht="30" customHeight="1">
      <c r="A235" s="1">
        <v>215</v>
      </c>
      <c r="B235" s="1" t="s">
        <v>5432</v>
      </c>
      <c r="C235" s="91">
        <v>10015296</v>
      </c>
      <c r="D235" s="92" t="s">
        <v>5039</v>
      </c>
      <c r="E235" s="218" t="s">
        <v>5441</v>
      </c>
      <c r="F235" s="91" t="s">
        <v>695</v>
      </c>
      <c r="G235" s="292">
        <v>0.1</v>
      </c>
      <c r="H235" s="236">
        <v>704490</v>
      </c>
      <c r="I235" s="238">
        <v>70449</v>
      </c>
      <c r="J235" s="238">
        <f t="shared" si="6"/>
        <v>14089.8</v>
      </c>
      <c r="K235" s="238">
        <f t="shared" si="7"/>
        <v>84538.8</v>
      </c>
      <c r="L235" s="1" t="s">
        <v>8</v>
      </c>
    </row>
    <row r="236" spans="1:16" s="6" customFormat="1" ht="30" customHeight="1">
      <c r="A236" s="1">
        <v>216</v>
      </c>
      <c r="B236" s="1" t="s">
        <v>5433</v>
      </c>
      <c r="C236" s="91">
        <v>10015300</v>
      </c>
      <c r="D236" s="92" t="s">
        <v>5039</v>
      </c>
      <c r="E236" s="218" t="s">
        <v>5442</v>
      </c>
      <c r="F236" s="91" t="s">
        <v>695</v>
      </c>
      <c r="G236" s="292">
        <v>0.1</v>
      </c>
      <c r="H236" s="236">
        <v>92001</v>
      </c>
      <c r="I236" s="238">
        <v>9200.1</v>
      </c>
      <c r="J236" s="238">
        <f t="shared" si="6"/>
        <v>1840.02</v>
      </c>
      <c r="K236" s="238">
        <f t="shared" si="7"/>
        <v>11040.12</v>
      </c>
      <c r="L236" s="1" t="s">
        <v>8</v>
      </c>
    </row>
    <row r="237" spans="1:16" s="6" customFormat="1" ht="30" customHeight="1">
      <c r="A237" s="1">
        <v>217</v>
      </c>
      <c r="B237" s="1" t="s">
        <v>5434</v>
      </c>
      <c r="C237" s="91">
        <v>10015300</v>
      </c>
      <c r="D237" s="92" t="s">
        <v>5039</v>
      </c>
      <c r="E237" s="218" t="s">
        <v>5442</v>
      </c>
      <c r="F237" s="91" t="s">
        <v>695</v>
      </c>
      <c r="G237" s="292">
        <v>0.36</v>
      </c>
      <c r="H237" s="236">
        <v>92001</v>
      </c>
      <c r="I237" s="238">
        <v>33120.36</v>
      </c>
      <c r="J237" s="238">
        <f t="shared" si="6"/>
        <v>6624.07</v>
      </c>
      <c r="K237" s="238">
        <f t="shared" si="7"/>
        <v>39744.43</v>
      </c>
      <c r="L237" s="1" t="s">
        <v>8</v>
      </c>
    </row>
    <row r="238" spans="1:16" s="6" customFormat="1" ht="30" customHeight="1">
      <c r="A238" s="1">
        <v>218</v>
      </c>
      <c r="B238" s="1" t="s">
        <v>5435</v>
      </c>
      <c r="C238" s="91">
        <v>10015300</v>
      </c>
      <c r="D238" s="92" t="s">
        <v>5039</v>
      </c>
      <c r="E238" s="218" t="s">
        <v>5442</v>
      </c>
      <c r="F238" s="91" t="s">
        <v>695</v>
      </c>
      <c r="G238" s="292">
        <v>3.5000000000000003E-2</v>
      </c>
      <c r="H238" s="236">
        <v>92001</v>
      </c>
      <c r="I238" s="238">
        <v>3220.04</v>
      </c>
      <c r="J238" s="238">
        <f t="shared" si="6"/>
        <v>644.01</v>
      </c>
      <c r="K238" s="238">
        <f t="shared" si="7"/>
        <v>3864.05</v>
      </c>
      <c r="L238" s="1" t="s">
        <v>8</v>
      </c>
    </row>
    <row r="239" spans="1:16" s="6" customFormat="1" ht="30" customHeight="1">
      <c r="A239" s="1">
        <v>219</v>
      </c>
      <c r="B239" s="1" t="s">
        <v>5436</v>
      </c>
      <c r="C239" s="91">
        <v>10015300</v>
      </c>
      <c r="D239" s="92" t="s">
        <v>5039</v>
      </c>
      <c r="E239" s="218" t="s">
        <v>5442</v>
      </c>
      <c r="F239" s="91" t="s">
        <v>695</v>
      </c>
      <c r="G239" s="292">
        <v>1.2E-2</v>
      </c>
      <c r="H239" s="236">
        <v>92001</v>
      </c>
      <c r="I239" s="238">
        <v>1104.01</v>
      </c>
      <c r="J239" s="238">
        <f t="shared" si="6"/>
        <v>220.8</v>
      </c>
      <c r="K239" s="238">
        <f t="shared" si="7"/>
        <v>1324.81</v>
      </c>
      <c r="L239" s="1" t="s">
        <v>8</v>
      </c>
    </row>
    <row r="240" spans="1:16" s="6" customFormat="1" ht="30" customHeight="1">
      <c r="A240" s="1">
        <v>220</v>
      </c>
      <c r="B240" s="1" t="s">
        <v>5437</v>
      </c>
      <c r="C240" s="91">
        <v>10015310</v>
      </c>
      <c r="D240" s="92" t="s">
        <v>5039</v>
      </c>
      <c r="E240" s="218" t="s">
        <v>5443</v>
      </c>
      <c r="F240" s="91" t="s">
        <v>695</v>
      </c>
      <c r="G240" s="292">
        <v>6.2E-2</v>
      </c>
      <c r="H240" s="236">
        <v>30025</v>
      </c>
      <c r="I240" s="238">
        <v>1861.55</v>
      </c>
      <c r="J240" s="238">
        <f t="shared" si="6"/>
        <v>372.31</v>
      </c>
      <c r="K240" s="238">
        <f t="shared" si="7"/>
        <v>2233.86</v>
      </c>
      <c r="L240" s="1" t="s">
        <v>8</v>
      </c>
    </row>
    <row r="241" spans="1:12" s="6" customFormat="1" ht="30" customHeight="1">
      <c r="A241" s="1">
        <v>221</v>
      </c>
      <c r="B241" s="1" t="s">
        <v>5438</v>
      </c>
      <c r="C241" s="91">
        <v>10015310</v>
      </c>
      <c r="D241" s="92" t="s">
        <v>5039</v>
      </c>
      <c r="E241" s="218" t="s">
        <v>5443</v>
      </c>
      <c r="F241" s="91" t="s">
        <v>695</v>
      </c>
      <c r="G241" s="292">
        <v>0.01</v>
      </c>
      <c r="H241" s="236">
        <v>30025</v>
      </c>
      <c r="I241" s="238">
        <v>300.25</v>
      </c>
      <c r="J241" s="238">
        <f t="shared" si="6"/>
        <v>60.05</v>
      </c>
      <c r="K241" s="238">
        <f t="shared" si="7"/>
        <v>360.3</v>
      </c>
      <c r="L241" s="1" t="s">
        <v>8</v>
      </c>
    </row>
    <row r="242" spans="1:12" s="6" customFormat="1" ht="30" customHeight="1">
      <c r="A242" s="1">
        <v>222</v>
      </c>
      <c r="B242" s="1" t="s">
        <v>5439</v>
      </c>
      <c r="C242" s="91">
        <v>10015351</v>
      </c>
      <c r="D242" s="92" t="s">
        <v>5039</v>
      </c>
      <c r="E242" s="218" t="s">
        <v>5444</v>
      </c>
      <c r="F242" s="91" t="s">
        <v>695</v>
      </c>
      <c r="G242" s="292">
        <v>0.24</v>
      </c>
      <c r="H242" s="236">
        <v>84536</v>
      </c>
      <c r="I242" s="238">
        <v>20288.64</v>
      </c>
      <c r="J242" s="238">
        <f t="shared" si="6"/>
        <v>4057.73</v>
      </c>
      <c r="K242" s="238">
        <f t="shared" si="7"/>
        <v>24346.37</v>
      </c>
      <c r="L242" s="1" t="s">
        <v>8</v>
      </c>
    </row>
    <row r="243" spans="1:12" s="6" customFormat="1" ht="30" customHeight="1">
      <c r="A243" s="1">
        <v>223</v>
      </c>
      <c r="B243" s="1" t="s">
        <v>5440</v>
      </c>
      <c r="C243" s="91">
        <v>10015418</v>
      </c>
      <c r="D243" s="92" t="s">
        <v>5039</v>
      </c>
      <c r="E243" s="218" t="s">
        <v>2777</v>
      </c>
      <c r="F243" s="91" t="s">
        <v>695</v>
      </c>
      <c r="G243" s="292">
        <v>5.2999999999999999E-2</v>
      </c>
      <c r="H243" s="236">
        <v>226196</v>
      </c>
      <c r="I243" s="238">
        <v>11988.39</v>
      </c>
      <c r="J243" s="238">
        <f t="shared" si="6"/>
        <v>2397.6799999999998</v>
      </c>
      <c r="K243" s="238">
        <f t="shared" si="7"/>
        <v>14386.07</v>
      </c>
      <c r="L243" s="1" t="s">
        <v>8</v>
      </c>
    </row>
    <row r="244" spans="1:12" s="6" customFormat="1" ht="30" customHeight="1">
      <c r="A244" s="1">
        <v>224</v>
      </c>
      <c r="B244" s="1" t="s">
        <v>5445</v>
      </c>
      <c r="C244" s="91">
        <v>10015446</v>
      </c>
      <c r="D244" s="92" t="s">
        <v>5039</v>
      </c>
      <c r="E244" s="218" t="s">
        <v>3230</v>
      </c>
      <c r="F244" s="91" t="s">
        <v>695</v>
      </c>
      <c r="G244" s="292">
        <v>0.1</v>
      </c>
      <c r="H244" s="236">
        <v>7583</v>
      </c>
      <c r="I244" s="238">
        <v>758.3</v>
      </c>
      <c r="J244" s="238">
        <f t="shared" si="6"/>
        <v>151.66</v>
      </c>
      <c r="K244" s="238">
        <f t="shared" si="7"/>
        <v>909.95999999999992</v>
      </c>
      <c r="L244" s="1" t="s">
        <v>8</v>
      </c>
    </row>
    <row r="245" spans="1:12" s="6" customFormat="1" ht="30" customHeight="1">
      <c r="A245" s="1">
        <v>225</v>
      </c>
      <c r="B245" s="1" t="s">
        <v>5446</v>
      </c>
      <c r="C245" s="91">
        <v>10015457</v>
      </c>
      <c r="D245" s="92" t="s">
        <v>5039</v>
      </c>
      <c r="E245" s="218" t="s">
        <v>5449</v>
      </c>
      <c r="F245" s="91" t="s">
        <v>695</v>
      </c>
      <c r="G245" s="292">
        <v>0.05</v>
      </c>
      <c r="H245" s="236">
        <v>15077</v>
      </c>
      <c r="I245" s="238">
        <v>753.85</v>
      </c>
      <c r="J245" s="238">
        <f t="shared" si="6"/>
        <v>150.77000000000001</v>
      </c>
      <c r="K245" s="238">
        <f t="shared" si="7"/>
        <v>904.62</v>
      </c>
      <c r="L245" s="1" t="s">
        <v>8</v>
      </c>
    </row>
    <row r="246" spans="1:12" s="6" customFormat="1" ht="30" customHeight="1">
      <c r="A246" s="1">
        <v>226</v>
      </c>
      <c r="B246" s="1" t="s">
        <v>5447</v>
      </c>
      <c r="C246" s="91">
        <v>10015517</v>
      </c>
      <c r="D246" s="92" t="s">
        <v>5039</v>
      </c>
      <c r="E246" s="218" t="s">
        <v>2787</v>
      </c>
      <c r="F246" s="91" t="s">
        <v>695</v>
      </c>
      <c r="G246" s="292">
        <v>0.1</v>
      </c>
      <c r="H246" s="236">
        <v>71915</v>
      </c>
      <c r="I246" s="238">
        <v>7191.5</v>
      </c>
      <c r="J246" s="238">
        <f t="shared" si="6"/>
        <v>1438.3</v>
      </c>
      <c r="K246" s="238">
        <f t="shared" si="7"/>
        <v>8629.7999999999993</v>
      </c>
      <c r="L246" s="1" t="s">
        <v>8</v>
      </c>
    </row>
    <row r="247" spans="1:12" s="6" customFormat="1" ht="30" customHeight="1">
      <c r="A247" s="1">
        <v>227</v>
      </c>
      <c r="B247" s="1" t="s">
        <v>5448</v>
      </c>
      <c r="C247" s="91">
        <v>10015522</v>
      </c>
      <c r="D247" s="92" t="s">
        <v>5039</v>
      </c>
      <c r="E247" s="218" t="s">
        <v>2788</v>
      </c>
      <c r="F247" s="91" t="s">
        <v>695</v>
      </c>
      <c r="G247" s="292">
        <v>0.7</v>
      </c>
      <c r="H247" s="236">
        <v>148736</v>
      </c>
      <c r="I247" s="238">
        <v>104115.2</v>
      </c>
      <c r="J247" s="238">
        <f t="shared" si="6"/>
        <v>20823.04</v>
      </c>
      <c r="K247" s="238">
        <f t="shared" si="7"/>
        <v>124938.23999999999</v>
      </c>
      <c r="L247" s="1" t="s">
        <v>8</v>
      </c>
    </row>
    <row r="248" spans="1:12" s="6" customFormat="1" ht="30" customHeight="1">
      <c r="A248" s="1">
        <v>228</v>
      </c>
      <c r="B248" s="1" t="s">
        <v>5450</v>
      </c>
      <c r="C248" s="91">
        <v>10015654</v>
      </c>
      <c r="D248" s="92" t="s">
        <v>5039</v>
      </c>
      <c r="E248" s="218" t="s">
        <v>5463</v>
      </c>
      <c r="F248" s="91" t="s">
        <v>695</v>
      </c>
      <c r="G248" s="292">
        <v>0.31900000000000001</v>
      </c>
      <c r="H248" s="236">
        <v>23823</v>
      </c>
      <c r="I248" s="238">
        <v>7599.54</v>
      </c>
      <c r="J248" s="238">
        <f t="shared" si="6"/>
        <v>1519.91</v>
      </c>
      <c r="K248" s="238">
        <f t="shared" si="7"/>
        <v>9119.4500000000007</v>
      </c>
      <c r="L248" s="1" t="s">
        <v>8</v>
      </c>
    </row>
    <row r="249" spans="1:12" s="6" customFormat="1" ht="30" customHeight="1">
      <c r="A249" s="1">
        <v>229</v>
      </c>
      <c r="B249" s="1" t="s">
        <v>5451</v>
      </c>
      <c r="C249" s="91">
        <v>10015657</v>
      </c>
      <c r="D249" s="92" t="s">
        <v>5039</v>
      </c>
      <c r="E249" s="218" t="s">
        <v>5464</v>
      </c>
      <c r="F249" s="91" t="s">
        <v>695</v>
      </c>
      <c r="G249" s="292">
        <v>0.3</v>
      </c>
      <c r="H249" s="236">
        <v>18441</v>
      </c>
      <c r="I249" s="238">
        <v>5532.3</v>
      </c>
      <c r="J249" s="238">
        <f t="shared" si="6"/>
        <v>1106.46</v>
      </c>
      <c r="K249" s="238">
        <f t="shared" si="7"/>
        <v>6638.76</v>
      </c>
      <c r="L249" s="1" t="s">
        <v>8</v>
      </c>
    </row>
    <row r="250" spans="1:12" s="6" customFormat="1" ht="30" customHeight="1">
      <c r="A250" s="1">
        <v>230</v>
      </c>
      <c r="B250" s="1" t="s">
        <v>5452</v>
      </c>
      <c r="C250" s="91">
        <v>10015686</v>
      </c>
      <c r="D250" s="92" t="s">
        <v>5039</v>
      </c>
      <c r="E250" s="218" t="s">
        <v>5465</v>
      </c>
      <c r="F250" s="91" t="s">
        <v>695</v>
      </c>
      <c r="G250" s="292">
        <v>0.109</v>
      </c>
      <c r="H250" s="236">
        <v>27939</v>
      </c>
      <c r="I250" s="238">
        <v>3045.35</v>
      </c>
      <c r="J250" s="238">
        <f t="shared" si="6"/>
        <v>609.07000000000005</v>
      </c>
      <c r="K250" s="238">
        <f t="shared" si="7"/>
        <v>3654.42</v>
      </c>
      <c r="L250" s="1" t="s">
        <v>8</v>
      </c>
    </row>
    <row r="251" spans="1:12" s="6" customFormat="1" ht="30" customHeight="1">
      <c r="A251" s="1">
        <v>231</v>
      </c>
      <c r="B251" s="1" t="s">
        <v>5453</v>
      </c>
      <c r="C251" s="91">
        <v>10015702</v>
      </c>
      <c r="D251" s="92" t="s">
        <v>5039</v>
      </c>
      <c r="E251" s="218" t="s">
        <v>5466</v>
      </c>
      <c r="F251" s="91" t="s">
        <v>695</v>
      </c>
      <c r="G251" s="292">
        <v>3.81</v>
      </c>
      <c r="H251" s="236">
        <v>2734</v>
      </c>
      <c r="I251" s="238">
        <v>10416.540000000001</v>
      </c>
      <c r="J251" s="238">
        <f t="shared" si="6"/>
        <v>2083.31</v>
      </c>
      <c r="K251" s="238">
        <f t="shared" si="7"/>
        <v>12499.85</v>
      </c>
      <c r="L251" s="1" t="s">
        <v>8</v>
      </c>
    </row>
    <row r="252" spans="1:12" s="6" customFormat="1" ht="30" customHeight="1">
      <c r="A252" s="1">
        <v>232</v>
      </c>
      <c r="B252" s="1" t="s">
        <v>5454</v>
      </c>
      <c r="C252" s="91">
        <v>10015702</v>
      </c>
      <c r="D252" s="92" t="s">
        <v>5039</v>
      </c>
      <c r="E252" s="218" t="s">
        <v>5466</v>
      </c>
      <c r="F252" s="91" t="s">
        <v>695</v>
      </c>
      <c r="G252" s="292">
        <v>4.6749999999999998</v>
      </c>
      <c r="H252" s="236">
        <v>2734</v>
      </c>
      <c r="I252" s="238">
        <v>12781.45</v>
      </c>
      <c r="J252" s="238">
        <f t="shared" si="6"/>
        <v>2556.29</v>
      </c>
      <c r="K252" s="238">
        <f t="shared" si="7"/>
        <v>15337.740000000002</v>
      </c>
      <c r="L252" s="1" t="s">
        <v>8</v>
      </c>
    </row>
    <row r="253" spans="1:12" s="6" customFormat="1" ht="30" customHeight="1">
      <c r="A253" s="1">
        <v>233</v>
      </c>
      <c r="B253" s="1" t="s">
        <v>5455</v>
      </c>
      <c r="C253" s="91">
        <v>10015710</v>
      </c>
      <c r="D253" s="92" t="s">
        <v>5039</v>
      </c>
      <c r="E253" s="218" t="s">
        <v>5467</v>
      </c>
      <c r="F253" s="91" t="s">
        <v>695</v>
      </c>
      <c r="G253" s="292">
        <v>0.23799999999999999</v>
      </c>
      <c r="H253" s="236">
        <v>3412</v>
      </c>
      <c r="I253" s="238">
        <v>812.06</v>
      </c>
      <c r="J253" s="238">
        <f t="shared" si="6"/>
        <v>162.41</v>
      </c>
      <c r="K253" s="238">
        <f t="shared" si="7"/>
        <v>974.46999999999991</v>
      </c>
      <c r="L253" s="1" t="s">
        <v>8</v>
      </c>
    </row>
    <row r="254" spans="1:12" s="6" customFormat="1" ht="30" customHeight="1">
      <c r="A254" s="1">
        <v>234</v>
      </c>
      <c r="B254" s="1" t="s">
        <v>5456</v>
      </c>
      <c r="C254" s="91">
        <v>10015726</v>
      </c>
      <c r="D254" s="92" t="s">
        <v>5039</v>
      </c>
      <c r="E254" s="218" t="s">
        <v>5468</v>
      </c>
      <c r="F254" s="91" t="s">
        <v>695</v>
      </c>
      <c r="G254" s="292">
        <v>8.2000000000000003E-2</v>
      </c>
      <c r="H254" s="236">
        <v>13819</v>
      </c>
      <c r="I254" s="238">
        <v>1133.1600000000001</v>
      </c>
      <c r="J254" s="238">
        <f t="shared" si="6"/>
        <v>226.63</v>
      </c>
      <c r="K254" s="238">
        <f t="shared" si="7"/>
        <v>1359.79</v>
      </c>
      <c r="L254" s="1" t="s">
        <v>8</v>
      </c>
    </row>
    <row r="255" spans="1:12" s="6" customFormat="1" ht="30" customHeight="1">
      <c r="A255" s="1">
        <v>235</v>
      </c>
      <c r="B255" s="1" t="s">
        <v>5457</v>
      </c>
      <c r="C255" s="91">
        <v>10015726</v>
      </c>
      <c r="D255" s="92" t="s">
        <v>5039</v>
      </c>
      <c r="E255" s="218" t="s">
        <v>5468</v>
      </c>
      <c r="F255" s="91" t="s">
        <v>695</v>
      </c>
      <c r="G255" s="292">
        <v>0.42</v>
      </c>
      <c r="H255" s="236">
        <v>13819</v>
      </c>
      <c r="I255" s="238">
        <v>5803.98</v>
      </c>
      <c r="J255" s="238">
        <f t="shared" si="6"/>
        <v>1160.8</v>
      </c>
      <c r="K255" s="238">
        <f t="shared" si="7"/>
        <v>6964.78</v>
      </c>
      <c r="L255" s="1" t="s">
        <v>8</v>
      </c>
    </row>
    <row r="256" spans="1:12" s="6" customFormat="1" ht="30" customHeight="1">
      <c r="A256" s="1">
        <v>236</v>
      </c>
      <c r="B256" s="1" t="s">
        <v>5458</v>
      </c>
      <c r="C256" s="91">
        <v>10015777</v>
      </c>
      <c r="D256" s="92" t="s">
        <v>5039</v>
      </c>
      <c r="E256" s="218" t="s">
        <v>5469</v>
      </c>
      <c r="F256" s="91" t="s">
        <v>695</v>
      </c>
      <c r="G256" s="292">
        <v>5.9509999999999996</v>
      </c>
      <c r="H256" s="236">
        <v>3024</v>
      </c>
      <c r="I256" s="238">
        <v>17995.82</v>
      </c>
      <c r="J256" s="238">
        <f t="shared" si="6"/>
        <v>3599.16</v>
      </c>
      <c r="K256" s="238">
        <f t="shared" si="7"/>
        <v>21594.98</v>
      </c>
      <c r="L256" s="1" t="s">
        <v>8</v>
      </c>
    </row>
    <row r="257" spans="1:12" s="6" customFormat="1" ht="30" customHeight="1">
      <c r="A257" s="1">
        <v>237</v>
      </c>
      <c r="B257" s="1" t="s">
        <v>5459</v>
      </c>
      <c r="C257" s="91">
        <v>10015800</v>
      </c>
      <c r="D257" s="92" t="s">
        <v>5039</v>
      </c>
      <c r="E257" s="218" t="s">
        <v>5470</v>
      </c>
      <c r="F257" s="91" t="s">
        <v>695</v>
      </c>
      <c r="G257" s="292">
        <v>0.1</v>
      </c>
      <c r="H257" s="236">
        <v>16163</v>
      </c>
      <c r="I257" s="238">
        <v>1616.3</v>
      </c>
      <c r="J257" s="238">
        <f t="shared" si="6"/>
        <v>323.26</v>
      </c>
      <c r="K257" s="238">
        <f t="shared" si="7"/>
        <v>1939.56</v>
      </c>
      <c r="L257" s="1" t="s">
        <v>8</v>
      </c>
    </row>
    <row r="258" spans="1:12" s="6" customFormat="1" ht="30" customHeight="1">
      <c r="A258" s="1">
        <v>238</v>
      </c>
      <c r="B258" s="1" t="s">
        <v>5460</v>
      </c>
      <c r="C258" s="91">
        <v>10015817</v>
      </c>
      <c r="D258" s="92" t="s">
        <v>5039</v>
      </c>
      <c r="E258" s="218" t="s">
        <v>5471</v>
      </c>
      <c r="F258" s="91" t="s">
        <v>695</v>
      </c>
      <c r="G258" s="292">
        <v>2</v>
      </c>
      <c r="H258" s="236">
        <v>1893</v>
      </c>
      <c r="I258" s="238">
        <v>3786</v>
      </c>
      <c r="J258" s="238">
        <f t="shared" si="6"/>
        <v>757.2</v>
      </c>
      <c r="K258" s="238">
        <f t="shared" si="7"/>
        <v>4543.2</v>
      </c>
      <c r="L258" s="1" t="s">
        <v>8</v>
      </c>
    </row>
    <row r="259" spans="1:12" s="6" customFormat="1" ht="30" customHeight="1">
      <c r="A259" s="1">
        <v>239</v>
      </c>
      <c r="B259" s="1" t="s">
        <v>5461</v>
      </c>
      <c r="C259" s="91">
        <v>10015841</v>
      </c>
      <c r="D259" s="92" t="s">
        <v>5039</v>
      </c>
      <c r="E259" s="218" t="s">
        <v>5472</v>
      </c>
      <c r="F259" s="91" t="s">
        <v>695</v>
      </c>
      <c r="G259" s="292">
        <v>3.7559999999999998</v>
      </c>
      <c r="H259" s="236">
        <v>11703</v>
      </c>
      <c r="I259" s="238">
        <v>43956.47</v>
      </c>
      <c r="J259" s="238">
        <f t="shared" si="6"/>
        <v>8791.2900000000009</v>
      </c>
      <c r="K259" s="238">
        <f t="shared" si="7"/>
        <v>52747.76</v>
      </c>
      <c r="L259" s="1" t="s">
        <v>8</v>
      </c>
    </row>
    <row r="260" spans="1:12" s="6" customFormat="1" ht="30" customHeight="1">
      <c r="A260" s="1">
        <v>240</v>
      </c>
      <c r="B260" s="1" t="s">
        <v>5462</v>
      </c>
      <c r="C260" s="91">
        <v>10015845</v>
      </c>
      <c r="D260" s="92" t="s">
        <v>5039</v>
      </c>
      <c r="E260" s="218" t="s">
        <v>5473</v>
      </c>
      <c r="F260" s="91" t="s">
        <v>695</v>
      </c>
      <c r="G260" s="292">
        <v>0.1</v>
      </c>
      <c r="H260" s="236">
        <v>4181</v>
      </c>
      <c r="I260" s="238">
        <v>418.1</v>
      </c>
      <c r="J260" s="238">
        <f t="shared" si="6"/>
        <v>83.62</v>
      </c>
      <c r="K260" s="238">
        <f t="shared" si="7"/>
        <v>501.72</v>
      </c>
      <c r="L260" s="1" t="s">
        <v>8</v>
      </c>
    </row>
    <row r="261" spans="1:12" s="6" customFormat="1" ht="30" customHeight="1">
      <c r="A261" s="1">
        <v>241</v>
      </c>
      <c r="B261" s="1" t="s">
        <v>5474</v>
      </c>
      <c r="C261" s="91">
        <v>10016011</v>
      </c>
      <c r="D261" s="92" t="s">
        <v>5039</v>
      </c>
      <c r="E261" s="218" t="s">
        <v>5486</v>
      </c>
      <c r="F261" s="91" t="s">
        <v>695</v>
      </c>
      <c r="G261" s="292">
        <v>0.02</v>
      </c>
      <c r="H261" s="236">
        <v>12649</v>
      </c>
      <c r="I261" s="238">
        <v>252.98</v>
      </c>
      <c r="J261" s="238">
        <f t="shared" si="6"/>
        <v>50.6</v>
      </c>
      <c r="K261" s="238">
        <f t="shared" si="7"/>
        <v>303.58</v>
      </c>
      <c r="L261" s="1" t="s">
        <v>8</v>
      </c>
    </row>
    <row r="262" spans="1:12" s="6" customFormat="1" ht="30" customHeight="1">
      <c r="A262" s="1">
        <v>242</v>
      </c>
      <c r="B262" s="1" t="s">
        <v>5475</v>
      </c>
      <c r="C262" s="91">
        <v>10016018</v>
      </c>
      <c r="D262" s="92" t="s">
        <v>5039</v>
      </c>
      <c r="E262" s="218" t="s">
        <v>5487</v>
      </c>
      <c r="F262" s="91" t="s">
        <v>695</v>
      </c>
      <c r="G262" s="292">
        <v>0.04</v>
      </c>
      <c r="H262" s="236">
        <v>5210</v>
      </c>
      <c r="I262" s="238">
        <v>208.4</v>
      </c>
      <c r="J262" s="238">
        <f t="shared" si="6"/>
        <v>41.68</v>
      </c>
      <c r="K262" s="238">
        <f t="shared" si="7"/>
        <v>250.08</v>
      </c>
      <c r="L262" s="1" t="s">
        <v>8</v>
      </c>
    </row>
    <row r="263" spans="1:12" s="6" customFormat="1" ht="30" customHeight="1">
      <c r="A263" s="1">
        <v>243</v>
      </c>
      <c r="B263" s="1" t="s">
        <v>5476</v>
      </c>
      <c r="C263" s="91">
        <v>10016183</v>
      </c>
      <c r="D263" s="92" t="s">
        <v>5039</v>
      </c>
      <c r="E263" s="218" t="s">
        <v>5488</v>
      </c>
      <c r="F263" s="91" t="s">
        <v>695</v>
      </c>
      <c r="G263" s="292">
        <v>3.6</v>
      </c>
      <c r="H263" s="236">
        <v>9187</v>
      </c>
      <c r="I263" s="238">
        <v>33073.199999999997</v>
      </c>
      <c r="J263" s="238">
        <f t="shared" si="6"/>
        <v>6614.64</v>
      </c>
      <c r="K263" s="238">
        <f t="shared" si="7"/>
        <v>39687.839999999997</v>
      </c>
      <c r="L263" s="1" t="s">
        <v>8</v>
      </c>
    </row>
    <row r="264" spans="1:12" s="6" customFormat="1" ht="30" customHeight="1">
      <c r="A264" s="1">
        <v>244</v>
      </c>
      <c r="B264" s="1" t="s">
        <v>5477</v>
      </c>
      <c r="C264" s="91">
        <v>10016188</v>
      </c>
      <c r="D264" s="92" t="s">
        <v>5039</v>
      </c>
      <c r="E264" s="218" t="s">
        <v>5489</v>
      </c>
      <c r="F264" s="91" t="s">
        <v>695</v>
      </c>
      <c r="G264" s="292">
        <v>0.22</v>
      </c>
      <c r="H264" s="236">
        <v>4044</v>
      </c>
      <c r="I264" s="238">
        <v>889.68</v>
      </c>
      <c r="J264" s="238">
        <f t="shared" si="6"/>
        <v>177.94</v>
      </c>
      <c r="K264" s="238">
        <f t="shared" si="7"/>
        <v>1067.6199999999999</v>
      </c>
      <c r="L264" s="1" t="s">
        <v>8</v>
      </c>
    </row>
    <row r="265" spans="1:12" s="6" customFormat="1" ht="30" customHeight="1">
      <c r="A265" s="1">
        <v>245</v>
      </c>
      <c r="B265" s="1" t="s">
        <v>5478</v>
      </c>
      <c r="C265" s="91">
        <v>10016188</v>
      </c>
      <c r="D265" s="92" t="s">
        <v>5039</v>
      </c>
      <c r="E265" s="218" t="s">
        <v>5489</v>
      </c>
      <c r="F265" s="91" t="s">
        <v>695</v>
      </c>
      <c r="G265" s="292">
        <v>0.5</v>
      </c>
      <c r="H265" s="236">
        <v>4044</v>
      </c>
      <c r="I265" s="238">
        <v>2022</v>
      </c>
      <c r="J265" s="238">
        <f t="shared" si="6"/>
        <v>404.4</v>
      </c>
      <c r="K265" s="238">
        <f t="shared" si="7"/>
        <v>2426.4</v>
      </c>
      <c r="L265" s="1" t="s">
        <v>8</v>
      </c>
    </row>
    <row r="266" spans="1:12" s="6" customFormat="1" ht="30" customHeight="1">
      <c r="A266" s="1">
        <v>246</v>
      </c>
      <c r="B266" s="1" t="s">
        <v>5479</v>
      </c>
      <c r="C266" s="91">
        <v>10016188</v>
      </c>
      <c r="D266" s="92" t="s">
        <v>5039</v>
      </c>
      <c r="E266" s="218" t="s">
        <v>5489</v>
      </c>
      <c r="F266" s="91" t="s">
        <v>695</v>
      </c>
      <c r="G266" s="292">
        <v>2.4</v>
      </c>
      <c r="H266" s="236">
        <v>4044</v>
      </c>
      <c r="I266" s="238">
        <v>9705.6</v>
      </c>
      <c r="J266" s="238">
        <f t="shared" si="6"/>
        <v>1941.12</v>
      </c>
      <c r="K266" s="238">
        <f t="shared" si="7"/>
        <v>11646.720000000001</v>
      </c>
      <c r="L266" s="1" t="s">
        <v>8</v>
      </c>
    </row>
    <row r="267" spans="1:12" s="6" customFormat="1" ht="30" customHeight="1">
      <c r="A267" s="1">
        <v>247</v>
      </c>
      <c r="B267" s="1" t="s">
        <v>5480</v>
      </c>
      <c r="C267" s="91">
        <v>10016188</v>
      </c>
      <c r="D267" s="92" t="s">
        <v>5039</v>
      </c>
      <c r="E267" s="218" t="s">
        <v>5489</v>
      </c>
      <c r="F267" s="91" t="s">
        <v>695</v>
      </c>
      <c r="G267" s="292">
        <v>0.3</v>
      </c>
      <c r="H267" s="236">
        <v>4044</v>
      </c>
      <c r="I267" s="238">
        <v>1213.2</v>
      </c>
      <c r="J267" s="238">
        <f t="shared" si="6"/>
        <v>242.64</v>
      </c>
      <c r="K267" s="238">
        <f t="shared" si="7"/>
        <v>1455.8400000000001</v>
      </c>
      <c r="L267" s="1" t="s">
        <v>8</v>
      </c>
    </row>
    <row r="268" spans="1:12" s="6" customFormat="1" ht="30" customHeight="1">
      <c r="A268" s="1">
        <v>248</v>
      </c>
      <c r="B268" s="1" t="s">
        <v>5481</v>
      </c>
      <c r="C268" s="91">
        <v>10016188</v>
      </c>
      <c r="D268" s="92" t="s">
        <v>5039</v>
      </c>
      <c r="E268" s="218" t="s">
        <v>5489</v>
      </c>
      <c r="F268" s="91" t="s">
        <v>695</v>
      </c>
      <c r="G268" s="292">
        <v>1</v>
      </c>
      <c r="H268" s="236">
        <v>4044</v>
      </c>
      <c r="I268" s="238">
        <v>4044</v>
      </c>
      <c r="J268" s="238">
        <f t="shared" si="6"/>
        <v>808.8</v>
      </c>
      <c r="K268" s="238">
        <f t="shared" si="7"/>
        <v>4852.8</v>
      </c>
      <c r="L268" s="1" t="s">
        <v>8</v>
      </c>
    </row>
    <row r="269" spans="1:12" s="6" customFormat="1" ht="30" customHeight="1">
      <c r="A269" s="1">
        <v>249</v>
      </c>
      <c r="B269" s="1" t="s">
        <v>5482</v>
      </c>
      <c r="C269" s="91">
        <v>10016188</v>
      </c>
      <c r="D269" s="92" t="s">
        <v>5039</v>
      </c>
      <c r="E269" s="218" t="s">
        <v>5489</v>
      </c>
      <c r="F269" s="91" t="s">
        <v>695</v>
      </c>
      <c r="G269" s="292">
        <v>0.05</v>
      </c>
      <c r="H269" s="236">
        <v>4044</v>
      </c>
      <c r="I269" s="238">
        <v>202.2</v>
      </c>
      <c r="J269" s="238">
        <f t="shared" si="6"/>
        <v>40.44</v>
      </c>
      <c r="K269" s="238">
        <f t="shared" si="7"/>
        <v>242.64</v>
      </c>
      <c r="L269" s="1" t="s">
        <v>8</v>
      </c>
    </row>
    <row r="270" spans="1:12" s="6" customFormat="1" ht="30" customHeight="1">
      <c r="A270" s="1">
        <v>250</v>
      </c>
      <c r="B270" s="1" t="s">
        <v>5483</v>
      </c>
      <c r="C270" s="91">
        <v>10016193</v>
      </c>
      <c r="D270" s="92" t="s">
        <v>5039</v>
      </c>
      <c r="E270" s="218" t="s">
        <v>5490</v>
      </c>
      <c r="F270" s="91" t="s">
        <v>695</v>
      </c>
      <c r="G270" s="292">
        <v>0.60899999999999999</v>
      </c>
      <c r="H270" s="236">
        <v>109963</v>
      </c>
      <c r="I270" s="238">
        <v>66967.47</v>
      </c>
      <c r="J270" s="238">
        <f t="shared" si="6"/>
        <v>13393.49</v>
      </c>
      <c r="K270" s="238">
        <f t="shared" si="7"/>
        <v>80360.960000000006</v>
      </c>
      <c r="L270" s="1" t="s">
        <v>8</v>
      </c>
    </row>
    <row r="271" spans="1:12" s="6" customFormat="1" ht="30" customHeight="1">
      <c r="A271" s="1">
        <v>251</v>
      </c>
      <c r="B271" s="1" t="s">
        <v>5484</v>
      </c>
      <c r="C271" s="91">
        <v>10016209</v>
      </c>
      <c r="D271" s="92" t="s">
        <v>5039</v>
      </c>
      <c r="E271" s="218" t="s">
        <v>5491</v>
      </c>
      <c r="F271" s="91" t="s">
        <v>695</v>
      </c>
      <c r="G271" s="292">
        <v>0.4</v>
      </c>
      <c r="H271" s="236">
        <v>3516</v>
      </c>
      <c r="I271" s="238">
        <v>1406.4</v>
      </c>
      <c r="J271" s="238">
        <f t="shared" si="6"/>
        <v>281.27999999999997</v>
      </c>
      <c r="K271" s="238">
        <f t="shared" si="7"/>
        <v>1687.68</v>
      </c>
      <c r="L271" s="1" t="s">
        <v>8</v>
      </c>
    </row>
    <row r="272" spans="1:12" s="6" customFormat="1" ht="30" customHeight="1">
      <c r="A272" s="1">
        <v>252</v>
      </c>
      <c r="B272" s="1" t="s">
        <v>5485</v>
      </c>
      <c r="C272" s="91">
        <v>10016218</v>
      </c>
      <c r="D272" s="92" t="s">
        <v>5039</v>
      </c>
      <c r="E272" s="218" t="s">
        <v>107</v>
      </c>
      <c r="F272" s="91" t="s">
        <v>695</v>
      </c>
      <c r="G272" s="292">
        <v>38.576999999999998</v>
      </c>
      <c r="H272" s="236">
        <v>3165</v>
      </c>
      <c r="I272" s="238">
        <v>122096.21</v>
      </c>
      <c r="J272" s="238">
        <f t="shared" si="6"/>
        <v>24419.24</v>
      </c>
      <c r="K272" s="238">
        <f t="shared" si="7"/>
        <v>146515.45000000001</v>
      </c>
      <c r="L272" s="1" t="s">
        <v>8</v>
      </c>
    </row>
    <row r="273" spans="1:12" s="6" customFormat="1" ht="30" customHeight="1">
      <c r="A273" s="1">
        <v>253</v>
      </c>
      <c r="B273" s="1" t="s">
        <v>5492</v>
      </c>
      <c r="C273" s="91">
        <v>10016720</v>
      </c>
      <c r="D273" s="92" t="s">
        <v>5039</v>
      </c>
      <c r="E273" s="218" t="s">
        <v>5508</v>
      </c>
      <c r="F273" s="91" t="s">
        <v>695</v>
      </c>
      <c r="G273" s="292">
        <v>0.08</v>
      </c>
      <c r="H273" s="236">
        <v>16369</v>
      </c>
      <c r="I273" s="238">
        <v>1309.52</v>
      </c>
      <c r="J273" s="238">
        <f t="shared" si="6"/>
        <v>261.89999999999998</v>
      </c>
      <c r="K273" s="238">
        <f t="shared" si="7"/>
        <v>1571.42</v>
      </c>
      <c r="L273" s="1" t="s">
        <v>8</v>
      </c>
    </row>
    <row r="274" spans="1:12" s="6" customFormat="1" ht="30" customHeight="1">
      <c r="A274" s="1">
        <v>254</v>
      </c>
      <c r="B274" s="1" t="s">
        <v>5493</v>
      </c>
      <c r="C274" s="91">
        <v>10016753</v>
      </c>
      <c r="D274" s="92" t="s">
        <v>5039</v>
      </c>
      <c r="E274" s="218" t="s">
        <v>5509</v>
      </c>
      <c r="F274" s="91" t="s">
        <v>695</v>
      </c>
      <c r="G274" s="292">
        <v>0.49</v>
      </c>
      <c r="H274" s="236">
        <v>122036</v>
      </c>
      <c r="I274" s="238">
        <v>59797.64</v>
      </c>
      <c r="J274" s="238">
        <f t="shared" si="6"/>
        <v>11959.53</v>
      </c>
      <c r="K274" s="238">
        <f t="shared" si="7"/>
        <v>71757.17</v>
      </c>
      <c r="L274" s="1" t="s">
        <v>8</v>
      </c>
    </row>
    <row r="275" spans="1:12" s="6" customFormat="1" ht="30" customHeight="1">
      <c r="A275" s="1">
        <v>255</v>
      </c>
      <c r="B275" s="1" t="s">
        <v>5494</v>
      </c>
      <c r="C275" s="91">
        <v>10016796</v>
      </c>
      <c r="D275" s="92" t="s">
        <v>5039</v>
      </c>
      <c r="E275" s="218" t="s">
        <v>5510</v>
      </c>
      <c r="F275" s="91" t="s">
        <v>695</v>
      </c>
      <c r="G275" s="292">
        <v>0.98099999999999998</v>
      </c>
      <c r="H275" s="236">
        <v>21979</v>
      </c>
      <c r="I275" s="238">
        <v>21561.4</v>
      </c>
      <c r="J275" s="238">
        <f t="shared" ref="J275:J294" si="8">ROUND(I275*0.2,2)</f>
        <v>4312.28</v>
      </c>
      <c r="K275" s="238">
        <f t="shared" si="7"/>
        <v>25873.68</v>
      </c>
      <c r="L275" s="1" t="s">
        <v>8</v>
      </c>
    </row>
    <row r="276" spans="1:12" s="6" customFormat="1" ht="30" customHeight="1">
      <c r="A276" s="1">
        <v>256</v>
      </c>
      <c r="B276" s="1" t="s">
        <v>5495</v>
      </c>
      <c r="C276" s="91">
        <v>10016811</v>
      </c>
      <c r="D276" s="92" t="s">
        <v>5039</v>
      </c>
      <c r="E276" s="218" t="s">
        <v>2813</v>
      </c>
      <c r="F276" s="91" t="s">
        <v>695</v>
      </c>
      <c r="G276" s="292">
        <v>0.1</v>
      </c>
      <c r="H276" s="236">
        <v>59294</v>
      </c>
      <c r="I276" s="238">
        <v>5929.4</v>
      </c>
      <c r="J276" s="238">
        <f t="shared" si="8"/>
        <v>1185.8800000000001</v>
      </c>
      <c r="K276" s="238">
        <f t="shared" si="7"/>
        <v>7115.28</v>
      </c>
      <c r="L276" s="1" t="s">
        <v>8</v>
      </c>
    </row>
    <row r="277" spans="1:12" s="6" customFormat="1" ht="30" customHeight="1">
      <c r="A277" s="1">
        <v>257</v>
      </c>
      <c r="B277" s="1" t="s">
        <v>5496</v>
      </c>
      <c r="C277" s="91">
        <v>10016827</v>
      </c>
      <c r="D277" s="92" t="s">
        <v>5039</v>
      </c>
      <c r="E277" s="218" t="s">
        <v>5511</v>
      </c>
      <c r="F277" s="91" t="s">
        <v>695</v>
      </c>
      <c r="G277" s="292">
        <v>0.04</v>
      </c>
      <c r="H277" s="236">
        <v>31891</v>
      </c>
      <c r="I277" s="238">
        <v>1275.6400000000001</v>
      </c>
      <c r="J277" s="238">
        <f t="shared" si="8"/>
        <v>255.13</v>
      </c>
      <c r="K277" s="238">
        <f t="shared" si="7"/>
        <v>1530.77</v>
      </c>
      <c r="L277" s="1" t="s">
        <v>8</v>
      </c>
    </row>
    <row r="278" spans="1:12" s="6" customFormat="1" ht="30" customHeight="1">
      <c r="A278" s="1">
        <v>258</v>
      </c>
      <c r="B278" s="1" t="s">
        <v>5497</v>
      </c>
      <c r="C278" s="91">
        <v>10016840</v>
      </c>
      <c r="D278" s="92" t="s">
        <v>5039</v>
      </c>
      <c r="E278" s="218" t="s">
        <v>5512</v>
      </c>
      <c r="F278" s="91" t="s">
        <v>695</v>
      </c>
      <c r="G278" s="292">
        <v>2.3E-2</v>
      </c>
      <c r="H278" s="236">
        <v>81669</v>
      </c>
      <c r="I278" s="238">
        <v>1878.39</v>
      </c>
      <c r="J278" s="238">
        <f t="shared" si="8"/>
        <v>375.68</v>
      </c>
      <c r="K278" s="238">
        <f t="shared" ref="K278:K341" si="9">J278+I278</f>
        <v>2254.0700000000002</v>
      </c>
      <c r="L278" s="1" t="s">
        <v>8</v>
      </c>
    </row>
    <row r="279" spans="1:12" s="6" customFormat="1" ht="30" customHeight="1">
      <c r="A279" s="1">
        <v>259</v>
      </c>
      <c r="B279" s="1" t="s">
        <v>5498</v>
      </c>
      <c r="C279" s="91">
        <v>10016840</v>
      </c>
      <c r="D279" s="92" t="s">
        <v>5039</v>
      </c>
      <c r="E279" s="218" t="s">
        <v>5512</v>
      </c>
      <c r="F279" s="91" t="s">
        <v>695</v>
      </c>
      <c r="G279" s="292">
        <v>5.8999999999999997E-2</v>
      </c>
      <c r="H279" s="236">
        <v>81669</v>
      </c>
      <c r="I279" s="238">
        <v>4818.47</v>
      </c>
      <c r="J279" s="238">
        <f t="shared" si="8"/>
        <v>963.69</v>
      </c>
      <c r="K279" s="238">
        <f t="shared" si="9"/>
        <v>5782.16</v>
      </c>
      <c r="L279" s="1" t="s">
        <v>8</v>
      </c>
    </row>
    <row r="280" spans="1:12" s="6" customFormat="1" ht="30" customHeight="1">
      <c r="A280" s="1">
        <v>260</v>
      </c>
      <c r="B280" s="1" t="s">
        <v>5499</v>
      </c>
      <c r="C280" s="91">
        <v>10016845</v>
      </c>
      <c r="D280" s="92" t="s">
        <v>5039</v>
      </c>
      <c r="E280" s="218" t="s">
        <v>5513</v>
      </c>
      <c r="F280" s="91" t="s">
        <v>695</v>
      </c>
      <c r="G280" s="292">
        <v>0.08</v>
      </c>
      <c r="H280" s="236">
        <v>146091</v>
      </c>
      <c r="I280" s="238">
        <v>11687.28</v>
      </c>
      <c r="J280" s="238">
        <f t="shared" si="8"/>
        <v>2337.46</v>
      </c>
      <c r="K280" s="238">
        <f t="shared" si="9"/>
        <v>14024.740000000002</v>
      </c>
      <c r="L280" s="1" t="s">
        <v>8</v>
      </c>
    </row>
    <row r="281" spans="1:12" s="6" customFormat="1" ht="30" customHeight="1">
      <c r="A281" s="1">
        <v>261</v>
      </c>
      <c r="B281" s="1" t="s">
        <v>5500</v>
      </c>
      <c r="C281" s="91">
        <v>10016845</v>
      </c>
      <c r="D281" s="92" t="s">
        <v>5039</v>
      </c>
      <c r="E281" s="218" t="s">
        <v>5513</v>
      </c>
      <c r="F281" s="91" t="s">
        <v>695</v>
      </c>
      <c r="G281" s="292">
        <v>0.08</v>
      </c>
      <c r="H281" s="236">
        <v>146091</v>
      </c>
      <c r="I281" s="238">
        <v>11687.28</v>
      </c>
      <c r="J281" s="238">
        <f t="shared" si="8"/>
        <v>2337.46</v>
      </c>
      <c r="K281" s="238">
        <f t="shared" si="9"/>
        <v>14024.740000000002</v>
      </c>
      <c r="L281" s="1" t="s">
        <v>8</v>
      </c>
    </row>
    <row r="282" spans="1:12" s="6" customFormat="1" ht="30" customHeight="1">
      <c r="A282" s="1">
        <v>262</v>
      </c>
      <c r="B282" s="1" t="s">
        <v>5501</v>
      </c>
      <c r="C282" s="91">
        <v>10016855</v>
      </c>
      <c r="D282" s="92" t="s">
        <v>5039</v>
      </c>
      <c r="E282" s="218" t="s">
        <v>2834</v>
      </c>
      <c r="F282" s="91" t="s">
        <v>695</v>
      </c>
      <c r="G282" s="292">
        <v>1.2E-2</v>
      </c>
      <c r="H282" s="236">
        <v>327566</v>
      </c>
      <c r="I282" s="238">
        <v>3930.79</v>
      </c>
      <c r="J282" s="238">
        <f t="shared" si="8"/>
        <v>786.16</v>
      </c>
      <c r="K282" s="238">
        <f t="shared" si="9"/>
        <v>4716.95</v>
      </c>
      <c r="L282" s="1" t="s">
        <v>8</v>
      </c>
    </row>
    <row r="283" spans="1:12" s="6" customFormat="1" ht="30" customHeight="1">
      <c r="A283" s="1">
        <v>263</v>
      </c>
      <c r="B283" s="1" t="s">
        <v>5502</v>
      </c>
      <c r="C283" s="91">
        <v>10016859</v>
      </c>
      <c r="D283" s="92" t="s">
        <v>5039</v>
      </c>
      <c r="E283" s="218" t="s">
        <v>2835</v>
      </c>
      <c r="F283" s="91" t="s">
        <v>695</v>
      </c>
      <c r="G283" s="292">
        <v>0.22700000000000001</v>
      </c>
      <c r="H283" s="236">
        <v>221430</v>
      </c>
      <c r="I283" s="238">
        <v>50264.61</v>
      </c>
      <c r="J283" s="238">
        <f t="shared" si="8"/>
        <v>10052.92</v>
      </c>
      <c r="K283" s="238">
        <f t="shared" si="9"/>
        <v>60317.53</v>
      </c>
      <c r="L283" s="1" t="s">
        <v>8</v>
      </c>
    </row>
    <row r="284" spans="1:12" s="6" customFormat="1" ht="30" customHeight="1">
      <c r="A284" s="1">
        <v>264</v>
      </c>
      <c r="B284" s="1" t="s">
        <v>5503</v>
      </c>
      <c r="C284" s="91">
        <v>10016859</v>
      </c>
      <c r="D284" s="92" t="s">
        <v>5039</v>
      </c>
      <c r="E284" s="218" t="s">
        <v>2835</v>
      </c>
      <c r="F284" s="91" t="s">
        <v>695</v>
      </c>
      <c r="G284" s="292">
        <v>7.2999999999999995E-2</v>
      </c>
      <c r="H284" s="236">
        <v>221430</v>
      </c>
      <c r="I284" s="238">
        <v>16164.39</v>
      </c>
      <c r="J284" s="238">
        <f t="shared" si="8"/>
        <v>3232.88</v>
      </c>
      <c r="K284" s="238">
        <f t="shared" si="9"/>
        <v>19397.27</v>
      </c>
      <c r="L284" s="1" t="s">
        <v>8</v>
      </c>
    </row>
    <row r="285" spans="1:12" s="6" customFormat="1" ht="30" customHeight="1">
      <c r="A285" s="1">
        <v>265</v>
      </c>
      <c r="B285" s="1" t="s">
        <v>5504</v>
      </c>
      <c r="C285" s="91">
        <v>10016967</v>
      </c>
      <c r="D285" s="92" t="s">
        <v>5039</v>
      </c>
      <c r="E285" s="218" t="s">
        <v>5514</v>
      </c>
      <c r="F285" s="91" t="s">
        <v>695</v>
      </c>
      <c r="G285" s="292">
        <v>0.1</v>
      </c>
      <c r="H285" s="236">
        <v>25729</v>
      </c>
      <c r="I285" s="238">
        <v>2572.9</v>
      </c>
      <c r="J285" s="238">
        <f t="shared" si="8"/>
        <v>514.58000000000004</v>
      </c>
      <c r="K285" s="238">
        <f t="shared" si="9"/>
        <v>3087.48</v>
      </c>
      <c r="L285" s="1" t="s">
        <v>8</v>
      </c>
    </row>
    <row r="286" spans="1:12" s="6" customFormat="1" ht="30" customHeight="1">
      <c r="A286" s="1">
        <v>266</v>
      </c>
      <c r="B286" s="1" t="s">
        <v>5505</v>
      </c>
      <c r="C286" s="91">
        <v>10016975</v>
      </c>
      <c r="D286" s="92" t="s">
        <v>5039</v>
      </c>
      <c r="E286" s="218" t="s">
        <v>3284</v>
      </c>
      <c r="F286" s="91" t="s">
        <v>695</v>
      </c>
      <c r="G286" s="292">
        <v>1.9630000000000001</v>
      </c>
      <c r="H286" s="236">
        <v>38706</v>
      </c>
      <c r="I286" s="238">
        <v>75979.88</v>
      </c>
      <c r="J286" s="238">
        <f t="shared" si="8"/>
        <v>15195.98</v>
      </c>
      <c r="K286" s="238">
        <f t="shared" si="9"/>
        <v>91175.86</v>
      </c>
      <c r="L286" s="1" t="s">
        <v>8</v>
      </c>
    </row>
    <row r="287" spans="1:12" s="6" customFormat="1" ht="30" customHeight="1">
      <c r="A287" s="1">
        <v>267</v>
      </c>
      <c r="B287" s="1" t="s">
        <v>5506</v>
      </c>
      <c r="C287" s="91">
        <v>10016975</v>
      </c>
      <c r="D287" s="92" t="s">
        <v>5039</v>
      </c>
      <c r="E287" s="218" t="s">
        <v>3284</v>
      </c>
      <c r="F287" s="91" t="s">
        <v>695</v>
      </c>
      <c r="G287" s="292">
        <v>0.91700000000000004</v>
      </c>
      <c r="H287" s="236">
        <v>38706</v>
      </c>
      <c r="I287" s="238">
        <v>35493.4</v>
      </c>
      <c r="J287" s="238">
        <f t="shared" si="8"/>
        <v>7098.68</v>
      </c>
      <c r="K287" s="238">
        <f t="shared" si="9"/>
        <v>42592.08</v>
      </c>
      <c r="L287" s="1" t="s">
        <v>8</v>
      </c>
    </row>
    <row r="288" spans="1:12" s="6" customFormat="1" ht="30" customHeight="1">
      <c r="A288" s="1">
        <v>268</v>
      </c>
      <c r="B288" s="1" t="s">
        <v>5507</v>
      </c>
      <c r="C288" s="91">
        <v>10017001</v>
      </c>
      <c r="D288" s="92" t="s">
        <v>5039</v>
      </c>
      <c r="E288" s="218" t="s">
        <v>5515</v>
      </c>
      <c r="F288" s="91" t="s">
        <v>695</v>
      </c>
      <c r="G288" s="292">
        <v>2.8</v>
      </c>
      <c r="H288" s="236">
        <v>13694</v>
      </c>
      <c r="I288" s="238">
        <v>38343.199999999997</v>
      </c>
      <c r="J288" s="238">
        <f t="shared" si="8"/>
        <v>7668.64</v>
      </c>
      <c r="K288" s="238">
        <f t="shared" si="9"/>
        <v>46011.839999999997</v>
      </c>
      <c r="L288" s="1" t="s">
        <v>8</v>
      </c>
    </row>
    <row r="289" spans="1:16" s="6" customFormat="1" ht="30" customHeight="1">
      <c r="A289" s="1">
        <v>269</v>
      </c>
      <c r="B289" s="1" t="s">
        <v>5516</v>
      </c>
      <c r="C289" s="91">
        <v>10017091</v>
      </c>
      <c r="D289" s="92" t="s">
        <v>5039</v>
      </c>
      <c r="E289" s="218" t="s">
        <v>2875</v>
      </c>
      <c r="F289" s="91" t="s">
        <v>695</v>
      </c>
      <c r="G289" s="292">
        <v>0.6</v>
      </c>
      <c r="H289" s="236">
        <v>96769</v>
      </c>
      <c r="I289" s="238">
        <v>58061.4</v>
      </c>
      <c r="J289" s="238">
        <f t="shared" si="8"/>
        <v>11612.28</v>
      </c>
      <c r="K289" s="238">
        <f t="shared" si="9"/>
        <v>69673.680000000008</v>
      </c>
      <c r="L289" s="1" t="s">
        <v>8</v>
      </c>
    </row>
    <row r="290" spans="1:16" s="6" customFormat="1" ht="30" customHeight="1">
      <c r="A290" s="1">
        <v>270</v>
      </c>
      <c r="B290" s="1" t="s">
        <v>5517</v>
      </c>
      <c r="C290" s="91">
        <v>10017091</v>
      </c>
      <c r="D290" s="92" t="s">
        <v>5039</v>
      </c>
      <c r="E290" s="218" t="s">
        <v>2875</v>
      </c>
      <c r="F290" s="91" t="s">
        <v>695</v>
      </c>
      <c r="G290" s="292">
        <v>0.19700000000000001</v>
      </c>
      <c r="H290" s="236">
        <v>96769</v>
      </c>
      <c r="I290" s="238">
        <v>19063.490000000002</v>
      </c>
      <c r="J290" s="238">
        <f t="shared" si="8"/>
        <v>3812.7</v>
      </c>
      <c r="K290" s="238">
        <f t="shared" si="9"/>
        <v>22876.190000000002</v>
      </c>
      <c r="L290" s="1" t="s">
        <v>8</v>
      </c>
    </row>
    <row r="291" spans="1:16" s="6" customFormat="1" ht="30" customHeight="1">
      <c r="A291" s="1">
        <v>271</v>
      </c>
      <c r="B291" s="1" t="s">
        <v>5518</v>
      </c>
      <c r="C291" s="91">
        <v>10017091</v>
      </c>
      <c r="D291" s="92" t="s">
        <v>5039</v>
      </c>
      <c r="E291" s="218" t="s">
        <v>2875</v>
      </c>
      <c r="F291" s="91" t="s">
        <v>695</v>
      </c>
      <c r="G291" s="292">
        <v>0.13600000000000001</v>
      </c>
      <c r="H291" s="236">
        <v>96769</v>
      </c>
      <c r="I291" s="238">
        <v>13160.58</v>
      </c>
      <c r="J291" s="238">
        <f t="shared" si="8"/>
        <v>2632.12</v>
      </c>
      <c r="K291" s="238">
        <f t="shared" si="9"/>
        <v>15792.7</v>
      </c>
      <c r="L291" s="1" t="s">
        <v>8</v>
      </c>
    </row>
    <row r="292" spans="1:16" s="6" customFormat="1" ht="30" customHeight="1">
      <c r="A292" s="1">
        <v>272</v>
      </c>
      <c r="B292" s="1" t="s">
        <v>5519</v>
      </c>
      <c r="C292" s="91">
        <v>10017091</v>
      </c>
      <c r="D292" s="92" t="s">
        <v>5039</v>
      </c>
      <c r="E292" s="218" t="s">
        <v>2875</v>
      </c>
      <c r="F292" s="91" t="s">
        <v>695</v>
      </c>
      <c r="G292" s="292">
        <v>5.2999999999999999E-2</v>
      </c>
      <c r="H292" s="236">
        <v>96769</v>
      </c>
      <c r="I292" s="238">
        <v>5128.76</v>
      </c>
      <c r="J292" s="238">
        <f t="shared" si="8"/>
        <v>1025.75</v>
      </c>
      <c r="K292" s="238">
        <f t="shared" si="9"/>
        <v>6154.51</v>
      </c>
      <c r="L292" s="1" t="s">
        <v>8</v>
      </c>
    </row>
    <row r="293" spans="1:16" s="6" customFormat="1" ht="30" customHeight="1">
      <c r="A293" s="1">
        <v>273</v>
      </c>
      <c r="B293" s="1" t="s">
        <v>5520</v>
      </c>
      <c r="C293" s="91">
        <v>10017098</v>
      </c>
      <c r="D293" s="92" t="s">
        <v>5039</v>
      </c>
      <c r="E293" s="218" t="s">
        <v>5523</v>
      </c>
      <c r="F293" s="91" t="s">
        <v>695</v>
      </c>
      <c r="G293" s="292">
        <v>0.63200000000000001</v>
      </c>
      <c r="H293" s="236">
        <v>7176</v>
      </c>
      <c r="I293" s="238">
        <v>4535.2299999999996</v>
      </c>
      <c r="J293" s="238">
        <f t="shared" si="8"/>
        <v>907.05</v>
      </c>
      <c r="K293" s="238">
        <f t="shared" si="9"/>
        <v>5442.28</v>
      </c>
      <c r="L293" s="1" t="s">
        <v>8</v>
      </c>
    </row>
    <row r="294" spans="1:16" s="6" customFormat="1" ht="30" customHeight="1">
      <c r="A294" s="1">
        <v>274</v>
      </c>
      <c r="B294" s="221" t="s">
        <v>5521</v>
      </c>
      <c r="C294" s="221">
        <v>10017098</v>
      </c>
      <c r="D294" s="222" t="s">
        <v>5039</v>
      </c>
      <c r="E294" s="223" t="s">
        <v>5523</v>
      </c>
      <c r="F294" s="221" t="s">
        <v>695</v>
      </c>
      <c r="G294" s="259">
        <v>0.5</v>
      </c>
      <c r="H294" s="239">
        <v>7176</v>
      </c>
      <c r="I294" s="238">
        <v>3588</v>
      </c>
      <c r="J294" s="238">
        <f t="shared" si="8"/>
        <v>717.6</v>
      </c>
      <c r="K294" s="238">
        <f t="shared" si="9"/>
        <v>4305.6000000000004</v>
      </c>
      <c r="L294" s="227" t="s">
        <v>8</v>
      </c>
      <c r="M294" s="77"/>
      <c r="N294" s="77"/>
      <c r="O294" s="77"/>
      <c r="P294" s="77"/>
    </row>
    <row r="295" spans="1:16" s="6" customFormat="1" ht="30" customHeight="1">
      <c r="A295" s="1">
        <v>275</v>
      </c>
      <c r="B295" s="228" t="s">
        <v>5522</v>
      </c>
      <c r="C295" s="228">
        <v>10017110</v>
      </c>
      <c r="D295" s="228" t="s">
        <v>5039</v>
      </c>
      <c r="E295" s="229" t="s">
        <v>2877</v>
      </c>
      <c r="F295" s="228" t="s">
        <v>695</v>
      </c>
      <c r="G295" s="260">
        <v>1.004</v>
      </c>
      <c r="H295" s="239">
        <v>32289</v>
      </c>
      <c r="I295" s="238">
        <v>32418.16</v>
      </c>
      <c r="J295" s="238">
        <f t="shared" ref="J295:J358" si="10">ROUND(I295*0.2,2)</f>
        <v>6483.63</v>
      </c>
      <c r="K295" s="238">
        <f t="shared" si="9"/>
        <v>38901.79</v>
      </c>
      <c r="L295" s="227" t="s">
        <v>8</v>
      </c>
    </row>
    <row r="296" spans="1:16" s="6" customFormat="1" ht="30" customHeight="1">
      <c r="A296" s="1">
        <v>276</v>
      </c>
      <c r="B296" s="228" t="s">
        <v>5524</v>
      </c>
      <c r="C296" s="228">
        <v>10017121</v>
      </c>
      <c r="D296" s="228" t="s">
        <v>5039</v>
      </c>
      <c r="E296" s="229" t="s">
        <v>3127</v>
      </c>
      <c r="F296" s="228" t="s">
        <v>695</v>
      </c>
      <c r="G296" s="260">
        <v>1.006</v>
      </c>
      <c r="H296" s="239">
        <v>39938</v>
      </c>
      <c r="I296" s="238">
        <v>40177.629999999997</v>
      </c>
      <c r="J296" s="238">
        <f t="shared" si="10"/>
        <v>8035.53</v>
      </c>
      <c r="K296" s="238">
        <f t="shared" si="9"/>
        <v>48213.159999999996</v>
      </c>
      <c r="L296" s="227" t="s">
        <v>8</v>
      </c>
      <c r="M296" s="77"/>
      <c r="N296" s="77"/>
      <c r="O296" s="77"/>
      <c r="P296" s="77"/>
    </row>
    <row r="297" spans="1:16" s="6" customFormat="1" ht="30" customHeight="1">
      <c r="A297" s="1">
        <v>277</v>
      </c>
      <c r="B297" s="228" t="s">
        <v>5525</v>
      </c>
      <c r="C297" s="228">
        <v>10017126</v>
      </c>
      <c r="D297" s="228" t="s">
        <v>5039</v>
      </c>
      <c r="E297" s="229" t="s">
        <v>5553</v>
      </c>
      <c r="F297" s="228" t="s">
        <v>695</v>
      </c>
      <c r="G297" s="260">
        <v>0.99</v>
      </c>
      <c r="H297" s="239">
        <v>55838</v>
      </c>
      <c r="I297" s="238">
        <v>55279.62</v>
      </c>
      <c r="J297" s="238">
        <f t="shared" si="10"/>
        <v>11055.92</v>
      </c>
      <c r="K297" s="238">
        <f t="shared" si="9"/>
        <v>66335.540000000008</v>
      </c>
      <c r="L297" s="227" t="s">
        <v>8</v>
      </c>
    </row>
    <row r="298" spans="1:16" s="6" customFormat="1" ht="30" customHeight="1">
      <c r="A298" s="1">
        <v>278</v>
      </c>
      <c r="B298" s="228" t="s">
        <v>5526</v>
      </c>
      <c r="C298" s="228">
        <v>10017150</v>
      </c>
      <c r="D298" s="228" t="s">
        <v>5039</v>
      </c>
      <c r="E298" s="229" t="s">
        <v>5554</v>
      </c>
      <c r="F298" s="228" t="s">
        <v>695</v>
      </c>
      <c r="G298" s="260">
        <v>4.5</v>
      </c>
      <c r="H298" s="239">
        <v>8938</v>
      </c>
      <c r="I298" s="238">
        <v>40221</v>
      </c>
      <c r="J298" s="238">
        <f t="shared" si="10"/>
        <v>8044.2</v>
      </c>
      <c r="K298" s="238">
        <f t="shared" si="9"/>
        <v>48265.2</v>
      </c>
      <c r="L298" s="227" t="s">
        <v>8</v>
      </c>
      <c r="M298" s="77"/>
      <c r="N298" s="77"/>
      <c r="O298" s="77"/>
      <c r="P298" s="77"/>
    </row>
    <row r="299" spans="1:16" s="6" customFormat="1" ht="30" customHeight="1">
      <c r="A299" s="1">
        <v>279</v>
      </c>
      <c r="B299" s="228" t="s">
        <v>5527</v>
      </c>
      <c r="C299" s="228">
        <v>10017159</v>
      </c>
      <c r="D299" s="228" t="s">
        <v>5039</v>
      </c>
      <c r="E299" s="229" t="s">
        <v>2881</v>
      </c>
      <c r="F299" s="228" t="s">
        <v>695</v>
      </c>
      <c r="G299" s="260">
        <v>5.0999999999999997E-2</v>
      </c>
      <c r="H299" s="239">
        <v>83986</v>
      </c>
      <c r="I299" s="238">
        <v>4283.29</v>
      </c>
      <c r="J299" s="238">
        <f t="shared" si="10"/>
        <v>856.66</v>
      </c>
      <c r="K299" s="238">
        <f t="shared" si="9"/>
        <v>5139.95</v>
      </c>
      <c r="L299" s="227" t="s">
        <v>8</v>
      </c>
    </row>
    <row r="300" spans="1:16" s="6" customFormat="1" ht="30" customHeight="1">
      <c r="A300" s="1">
        <v>280</v>
      </c>
      <c r="B300" s="228" t="s">
        <v>5528</v>
      </c>
      <c r="C300" s="228">
        <v>10017159</v>
      </c>
      <c r="D300" s="228" t="s">
        <v>5039</v>
      </c>
      <c r="E300" s="229" t="s">
        <v>2881</v>
      </c>
      <c r="F300" s="228" t="s">
        <v>695</v>
      </c>
      <c r="G300" s="260">
        <v>0.01</v>
      </c>
      <c r="H300" s="239">
        <v>83986</v>
      </c>
      <c r="I300" s="238">
        <v>839.86</v>
      </c>
      <c r="J300" s="238">
        <f t="shared" si="10"/>
        <v>167.97</v>
      </c>
      <c r="K300" s="238">
        <f t="shared" si="9"/>
        <v>1007.83</v>
      </c>
      <c r="L300" s="227" t="s">
        <v>8</v>
      </c>
      <c r="M300" s="77"/>
      <c r="N300" s="77"/>
      <c r="O300" s="77"/>
      <c r="P300" s="77"/>
    </row>
    <row r="301" spans="1:16" s="6" customFormat="1" ht="30" customHeight="1">
      <c r="A301" s="1">
        <v>281</v>
      </c>
      <c r="B301" s="228" t="s">
        <v>5529</v>
      </c>
      <c r="C301" s="228">
        <v>10017159</v>
      </c>
      <c r="D301" s="228" t="s">
        <v>5039</v>
      </c>
      <c r="E301" s="229" t="s">
        <v>2881</v>
      </c>
      <c r="F301" s="228" t="s">
        <v>695</v>
      </c>
      <c r="G301" s="260">
        <v>0.1</v>
      </c>
      <c r="H301" s="239">
        <v>83986</v>
      </c>
      <c r="I301" s="238">
        <v>8398.6</v>
      </c>
      <c r="J301" s="238">
        <f t="shared" si="10"/>
        <v>1679.72</v>
      </c>
      <c r="K301" s="238">
        <f t="shared" si="9"/>
        <v>10078.32</v>
      </c>
      <c r="L301" s="227" t="s">
        <v>8</v>
      </c>
    </row>
    <row r="302" spans="1:16" s="6" customFormat="1" ht="30" customHeight="1">
      <c r="A302" s="1">
        <v>282</v>
      </c>
      <c r="B302" s="228" t="s">
        <v>5530</v>
      </c>
      <c r="C302" s="228">
        <v>10017164</v>
      </c>
      <c r="D302" s="228" t="s">
        <v>5039</v>
      </c>
      <c r="E302" s="229" t="s">
        <v>5555</v>
      </c>
      <c r="F302" s="228" t="s">
        <v>695</v>
      </c>
      <c r="G302" s="260">
        <v>0.13</v>
      </c>
      <c r="H302" s="239">
        <v>29359</v>
      </c>
      <c r="I302" s="238">
        <v>3816.67</v>
      </c>
      <c r="J302" s="238">
        <f t="shared" si="10"/>
        <v>763.33</v>
      </c>
      <c r="K302" s="238">
        <f t="shared" si="9"/>
        <v>4580</v>
      </c>
      <c r="L302" s="227" t="s">
        <v>8</v>
      </c>
    </row>
    <row r="303" spans="1:16" s="6" customFormat="1" ht="30" customHeight="1">
      <c r="A303" s="1">
        <v>283</v>
      </c>
      <c r="B303" s="228" t="s">
        <v>5531</v>
      </c>
      <c r="C303" s="228">
        <v>10017169</v>
      </c>
      <c r="D303" s="228" t="s">
        <v>5039</v>
      </c>
      <c r="E303" s="229" t="s">
        <v>2882</v>
      </c>
      <c r="F303" s="228" t="s">
        <v>695</v>
      </c>
      <c r="G303" s="260">
        <v>2.4E-2</v>
      </c>
      <c r="H303" s="239">
        <v>79240</v>
      </c>
      <c r="I303" s="238">
        <v>1901.76</v>
      </c>
      <c r="J303" s="238">
        <f t="shared" si="10"/>
        <v>380.35</v>
      </c>
      <c r="K303" s="238">
        <f t="shared" si="9"/>
        <v>2282.11</v>
      </c>
      <c r="L303" s="227" t="s">
        <v>8</v>
      </c>
      <c r="M303" s="77"/>
      <c r="N303" s="77"/>
      <c r="O303" s="77"/>
      <c r="P303" s="77"/>
    </row>
    <row r="304" spans="1:16" s="6" customFormat="1" ht="30" customHeight="1">
      <c r="A304" s="1">
        <v>284</v>
      </c>
      <c r="B304" s="228" t="s">
        <v>5532</v>
      </c>
      <c r="C304" s="228">
        <v>10017178</v>
      </c>
      <c r="D304" s="228" t="s">
        <v>5039</v>
      </c>
      <c r="E304" s="229" t="s">
        <v>5556</v>
      </c>
      <c r="F304" s="228" t="s">
        <v>695</v>
      </c>
      <c r="G304" s="260">
        <v>7.4999999999999997E-2</v>
      </c>
      <c r="H304" s="239">
        <v>15151</v>
      </c>
      <c r="I304" s="238">
        <v>1136.33</v>
      </c>
      <c r="J304" s="238">
        <f t="shared" si="10"/>
        <v>227.27</v>
      </c>
      <c r="K304" s="238">
        <f t="shared" si="9"/>
        <v>1363.6</v>
      </c>
      <c r="L304" s="227" t="s">
        <v>8</v>
      </c>
      <c r="M304" s="77"/>
      <c r="N304" s="77"/>
      <c r="O304" s="77"/>
      <c r="P304" s="77"/>
    </row>
    <row r="305" spans="1:16" s="6" customFormat="1" ht="30" customHeight="1">
      <c r="A305" s="1">
        <v>285</v>
      </c>
      <c r="B305" s="228" t="s">
        <v>5533</v>
      </c>
      <c r="C305" s="228">
        <v>10017189</v>
      </c>
      <c r="D305" s="228" t="s">
        <v>5039</v>
      </c>
      <c r="E305" s="229" t="s">
        <v>5557</v>
      </c>
      <c r="F305" s="228" t="s">
        <v>695</v>
      </c>
      <c r="G305" s="260">
        <v>0.248</v>
      </c>
      <c r="H305" s="239">
        <v>40522</v>
      </c>
      <c r="I305" s="238">
        <v>10049.459999999999</v>
      </c>
      <c r="J305" s="238">
        <f t="shared" si="10"/>
        <v>2009.89</v>
      </c>
      <c r="K305" s="238">
        <f t="shared" si="9"/>
        <v>12059.349999999999</v>
      </c>
      <c r="L305" s="227" t="s">
        <v>8</v>
      </c>
    </row>
    <row r="306" spans="1:16" s="6" customFormat="1" ht="30" customHeight="1">
      <c r="A306" s="1">
        <v>286</v>
      </c>
      <c r="B306" s="228" t="s">
        <v>5534</v>
      </c>
      <c r="C306" s="228">
        <v>10017218</v>
      </c>
      <c r="D306" s="228" t="s">
        <v>5039</v>
      </c>
      <c r="E306" s="229" t="s">
        <v>5558</v>
      </c>
      <c r="F306" s="228" t="s">
        <v>695</v>
      </c>
      <c r="G306" s="260">
        <v>0.28499999999999998</v>
      </c>
      <c r="H306" s="239">
        <v>13061</v>
      </c>
      <c r="I306" s="238">
        <v>3722.39</v>
      </c>
      <c r="J306" s="238">
        <f t="shared" si="10"/>
        <v>744.48</v>
      </c>
      <c r="K306" s="238">
        <f t="shared" si="9"/>
        <v>4466.87</v>
      </c>
      <c r="L306" s="227" t="s">
        <v>8</v>
      </c>
    </row>
    <row r="307" spans="1:16" s="6" customFormat="1" ht="30" customHeight="1">
      <c r="A307" s="1">
        <v>287</v>
      </c>
      <c r="B307" s="228" t="s">
        <v>5535</v>
      </c>
      <c r="C307" s="228">
        <v>10017227</v>
      </c>
      <c r="D307" s="228" t="s">
        <v>5039</v>
      </c>
      <c r="E307" s="229" t="s">
        <v>5559</v>
      </c>
      <c r="F307" s="228" t="s">
        <v>695</v>
      </c>
      <c r="G307" s="260">
        <v>0.108</v>
      </c>
      <c r="H307" s="239">
        <v>216950</v>
      </c>
      <c r="I307" s="238">
        <v>23430.6</v>
      </c>
      <c r="J307" s="238">
        <f t="shared" si="10"/>
        <v>4686.12</v>
      </c>
      <c r="K307" s="238">
        <f t="shared" si="9"/>
        <v>28116.719999999998</v>
      </c>
      <c r="L307" s="227" t="s">
        <v>8</v>
      </c>
    </row>
    <row r="308" spans="1:16" s="6" customFormat="1" ht="30" customHeight="1">
      <c r="A308" s="1">
        <v>288</v>
      </c>
      <c r="B308" s="228" t="s">
        <v>5536</v>
      </c>
      <c r="C308" s="228">
        <v>10017242</v>
      </c>
      <c r="D308" s="228" t="s">
        <v>5039</v>
      </c>
      <c r="E308" s="229" t="s">
        <v>2892</v>
      </c>
      <c r="F308" s="228" t="s">
        <v>695</v>
      </c>
      <c r="G308" s="260">
        <v>1.4E-2</v>
      </c>
      <c r="H308" s="239">
        <v>31591</v>
      </c>
      <c r="I308" s="238">
        <v>442.27</v>
      </c>
      <c r="J308" s="238">
        <f t="shared" si="10"/>
        <v>88.45</v>
      </c>
      <c r="K308" s="238">
        <f t="shared" si="9"/>
        <v>530.72</v>
      </c>
      <c r="L308" s="227" t="s">
        <v>8</v>
      </c>
      <c r="M308" s="77"/>
      <c r="N308" s="77"/>
      <c r="O308" s="77"/>
      <c r="P308" s="77"/>
    </row>
    <row r="309" spans="1:16" s="6" customFormat="1" ht="30" customHeight="1">
      <c r="A309" s="1">
        <v>289</v>
      </c>
      <c r="B309" s="228" t="s">
        <v>5537</v>
      </c>
      <c r="C309" s="228">
        <v>10017242</v>
      </c>
      <c r="D309" s="228" t="s">
        <v>5039</v>
      </c>
      <c r="E309" s="229" t="s">
        <v>2892</v>
      </c>
      <c r="F309" s="228" t="s">
        <v>695</v>
      </c>
      <c r="G309" s="260">
        <v>1.2E-2</v>
      </c>
      <c r="H309" s="239">
        <v>31591</v>
      </c>
      <c r="I309" s="238">
        <v>379.09</v>
      </c>
      <c r="J309" s="238">
        <f t="shared" si="10"/>
        <v>75.819999999999993</v>
      </c>
      <c r="K309" s="238">
        <f t="shared" si="9"/>
        <v>454.90999999999997</v>
      </c>
      <c r="L309" s="227" t="s">
        <v>8</v>
      </c>
    </row>
    <row r="310" spans="1:16" s="6" customFormat="1" ht="30" customHeight="1">
      <c r="A310" s="1">
        <v>290</v>
      </c>
      <c r="B310" s="228" t="s">
        <v>5538</v>
      </c>
      <c r="C310" s="228">
        <v>10017242</v>
      </c>
      <c r="D310" s="228" t="s">
        <v>5039</v>
      </c>
      <c r="E310" s="229" t="s">
        <v>2892</v>
      </c>
      <c r="F310" s="228" t="s">
        <v>695</v>
      </c>
      <c r="G310" s="260">
        <v>0.156</v>
      </c>
      <c r="H310" s="239">
        <v>31591</v>
      </c>
      <c r="I310" s="238">
        <v>4928.2</v>
      </c>
      <c r="J310" s="238">
        <f t="shared" si="10"/>
        <v>985.64</v>
      </c>
      <c r="K310" s="238">
        <f t="shared" si="9"/>
        <v>5913.84</v>
      </c>
      <c r="L310" s="227" t="s">
        <v>8</v>
      </c>
      <c r="M310" s="77"/>
      <c r="N310" s="77"/>
      <c r="O310" s="77"/>
      <c r="P310" s="77"/>
    </row>
    <row r="311" spans="1:16" s="6" customFormat="1" ht="30" customHeight="1">
      <c r="A311" s="1">
        <v>291</v>
      </c>
      <c r="B311" s="228" t="s">
        <v>5539</v>
      </c>
      <c r="C311" s="228">
        <v>10017248</v>
      </c>
      <c r="D311" s="228" t="s">
        <v>5039</v>
      </c>
      <c r="E311" s="229" t="s">
        <v>5560</v>
      </c>
      <c r="F311" s="228" t="s">
        <v>695</v>
      </c>
      <c r="G311" s="260">
        <v>3.5000000000000003E-2</v>
      </c>
      <c r="H311" s="239">
        <v>28796</v>
      </c>
      <c r="I311" s="238">
        <v>1007.86</v>
      </c>
      <c r="J311" s="238">
        <f t="shared" si="10"/>
        <v>201.57</v>
      </c>
      <c r="K311" s="238">
        <f t="shared" si="9"/>
        <v>1209.43</v>
      </c>
      <c r="L311" s="227" t="s">
        <v>8</v>
      </c>
    </row>
    <row r="312" spans="1:16" s="6" customFormat="1" ht="30" customHeight="1">
      <c r="A312" s="1">
        <v>292</v>
      </c>
      <c r="B312" s="228" t="s">
        <v>5540</v>
      </c>
      <c r="C312" s="228">
        <v>10017266</v>
      </c>
      <c r="D312" s="228" t="s">
        <v>5039</v>
      </c>
      <c r="E312" s="229" t="s">
        <v>2897</v>
      </c>
      <c r="F312" s="228" t="s">
        <v>695</v>
      </c>
      <c r="G312" s="260">
        <v>8.9999999999999993E-3</v>
      </c>
      <c r="H312" s="239">
        <v>39284</v>
      </c>
      <c r="I312" s="238">
        <v>353.56</v>
      </c>
      <c r="J312" s="238">
        <f t="shared" si="10"/>
        <v>70.709999999999994</v>
      </c>
      <c r="K312" s="238">
        <f t="shared" si="9"/>
        <v>424.27</v>
      </c>
      <c r="L312" s="227" t="s">
        <v>8</v>
      </c>
      <c r="M312" s="77"/>
      <c r="N312" s="77"/>
      <c r="O312" s="77"/>
      <c r="P312" s="77"/>
    </row>
    <row r="313" spans="1:16" s="6" customFormat="1" ht="30" customHeight="1">
      <c r="A313" s="1">
        <v>293</v>
      </c>
      <c r="B313" s="228" t="s">
        <v>5541</v>
      </c>
      <c r="C313" s="228">
        <v>10017266</v>
      </c>
      <c r="D313" s="228" t="s">
        <v>5039</v>
      </c>
      <c r="E313" s="229" t="s">
        <v>2897</v>
      </c>
      <c r="F313" s="228" t="s">
        <v>695</v>
      </c>
      <c r="G313" s="260">
        <v>0.53</v>
      </c>
      <c r="H313" s="239">
        <v>39284</v>
      </c>
      <c r="I313" s="238">
        <v>20820.52</v>
      </c>
      <c r="J313" s="238">
        <f t="shared" si="10"/>
        <v>4164.1000000000004</v>
      </c>
      <c r="K313" s="238">
        <f t="shared" si="9"/>
        <v>24984.620000000003</v>
      </c>
      <c r="L313" s="227" t="s">
        <v>8</v>
      </c>
    </row>
    <row r="314" spans="1:16" s="6" customFormat="1" ht="30" customHeight="1">
      <c r="A314" s="1">
        <v>294</v>
      </c>
      <c r="B314" s="228" t="s">
        <v>5542</v>
      </c>
      <c r="C314" s="228">
        <v>10017266</v>
      </c>
      <c r="D314" s="228" t="s">
        <v>5039</v>
      </c>
      <c r="E314" s="229" t="s">
        <v>2897</v>
      </c>
      <c r="F314" s="228" t="s">
        <v>695</v>
      </c>
      <c r="G314" s="260">
        <v>0.97</v>
      </c>
      <c r="H314" s="239">
        <v>39284</v>
      </c>
      <c r="I314" s="238">
        <v>38105.480000000003</v>
      </c>
      <c r="J314" s="238">
        <f t="shared" si="10"/>
        <v>7621.1</v>
      </c>
      <c r="K314" s="238">
        <f t="shared" si="9"/>
        <v>45726.58</v>
      </c>
      <c r="L314" s="227" t="s">
        <v>8</v>
      </c>
      <c r="M314" s="77"/>
      <c r="N314" s="77"/>
      <c r="O314" s="77"/>
      <c r="P314" s="77"/>
    </row>
    <row r="315" spans="1:16" s="6" customFormat="1" ht="30" customHeight="1">
      <c r="A315" s="1">
        <v>295</v>
      </c>
      <c r="B315" s="228" t="s">
        <v>5543</v>
      </c>
      <c r="C315" s="228">
        <v>10017266</v>
      </c>
      <c r="D315" s="228" t="s">
        <v>5039</v>
      </c>
      <c r="E315" s="229" t="s">
        <v>2897</v>
      </c>
      <c r="F315" s="228" t="s">
        <v>695</v>
      </c>
      <c r="G315" s="260">
        <v>0.02</v>
      </c>
      <c r="H315" s="239">
        <v>39284</v>
      </c>
      <c r="I315" s="238">
        <v>785.68</v>
      </c>
      <c r="J315" s="238">
        <f t="shared" si="10"/>
        <v>157.13999999999999</v>
      </c>
      <c r="K315" s="238">
        <f t="shared" si="9"/>
        <v>942.81999999999994</v>
      </c>
      <c r="L315" s="227" t="s">
        <v>8</v>
      </c>
    </row>
    <row r="316" spans="1:16" s="6" customFormat="1" ht="30" customHeight="1">
      <c r="A316" s="1">
        <v>296</v>
      </c>
      <c r="B316" s="228" t="s">
        <v>5544</v>
      </c>
      <c r="C316" s="228">
        <v>10017266</v>
      </c>
      <c r="D316" s="228" t="s">
        <v>5039</v>
      </c>
      <c r="E316" s="229" t="s">
        <v>2897</v>
      </c>
      <c r="F316" s="228" t="s">
        <v>695</v>
      </c>
      <c r="G316" s="260">
        <v>0.02</v>
      </c>
      <c r="H316" s="239">
        <v>39284</v>
      </c>
      <c r="I316" s="238">
        <v>785.68</v>
      </c>
      <c r="J316" s="238">
        <f t="shared" si="10"/>
        <v>157.13999999999999</v>
      </c>
      <c r="K316" s="238">
        <f t="shared" si="9"/>
        <v>942.81999999999994</v>
      </c>
      <c r="L316" s="227" t="s">
        <v>8</v>
      </c>
      <c r="M316" s="77"/>
      <c r="N316" s="77"/>
      <c r="O316" s="77"/>
      <c r="P316" s="77"/>
    </row>
    <row r="317" spans="1:16" s="6" customFormat="1" ht="30" customHeight="1">
      <c r="A317" s="1">
        <v>297</v>
      </c>
      <c r="B317" s="228" t="s">
        <v>5545</v>
      </c>
      <c r="C317" s="228">
        <v>10017295</v>
      </c>
      <c r="D317" s="228" t="s">
        <v>5039</v>
      </c>
      <c r="E317" s="229" t="s">
        <v>2905</v>
      </c>
      <c r="F317" s="228" t="s">
        <v>695</v>
      </c>
      <c r="G317" s="260">
        <v>5.2999999999999999E-2</v>
      </c>
      <c r="H317" s="239">
        <v>121147</v>
      </c>
      <c r="I317" s="238">
        <v>6420.79</v>
      </c>
      <c r="J317" s="238">
        <f t="shared" si="10"/>
        <v>1284.1600000000001</v>
      </c>
      <c r="K317" s="238">
        <f t="shared" si="9"/>
        <v>7704.95</v>
      </c>
      <c r="L317" s="227" t="s">
        <v>8</v>
      </c>
    </row>
    <row r="318" spans="1:16" s="6" customFormat="1" ht="30" customHeight="1">
      <c r="A318" s="1">
        <v>298</v>
      </c>
      <c r="B318" s="228" t="s">
        <v>5546</v>
      </c>
      <c r="C318" s="228">
        <v>10017295</v>
      </c>
      <c r="D318" s="228" t="s">
        <v>5039</v>
      </c>
      <c r="E318" s="229" t="s">
        <v>2905</v>
      </c>
      <c r="F318" s="228" t="s">
        <v>695</v>
      </c>
      <c r="G318" s="260">
        <v>0.105</v>
      </c>
      <c r="H318" s="239">
        <v>121147</v>
      </c>
      <c r="I318" s="238">
        <v>12720.44</v>
      </c>
      <c r="J318" s="238">
        <f t="shared" si="10"/>
        <v>2544.09</v>
      </c>
      <c r="K318" s="238">
        <f t="shared" si="9"/>
        <v>15264.53</v>
      </c>
      <c r="L318" s="227" t="s">
        <v>8</v>
      </c>
      <c r="M318" s="77"/>
      <c r="N318" s="77"/>
      <c r="O318" s="77"/>
      <c r="P318" s="77"/>
    </row>
    <row r="319" spans="1:16" s="6" customFormat="1" ht="30" customHeight="1">
      <c r="A319" s="1">
        <v>299</v>
      </c>
      <c r="B319" s="228" t="s">
        <v>5547</v>
      </c>
      <c r="C319" s="228">
        <v>10017300</v>
      </c>
      <c r="D319" s="228" t="s">
        <v>5039</v>
      </c>
      <c r="E319" s="229" t="s">
        <v>5561</v>
      </c>
      <c r="F319" s="228" t="s">
        <v>695</v>
      </c>
      <c r="G319" s="260">
        <v>4.1680000000000001</v>
      </c>
      <c r="H319" s="239">
        <v>11029</v>
      </c>
      <c r="I319" s="238">
        <v>45968.87</v>
      </c>
      <c r="J319" s="238">
        <f t="shared" si="10"/>
        <v>9193.77</v>
      </c>
      <c r="K319" s="238">
        <f t="shared" si="9"/>
        <v>55162.64</v>
      </c>
      <c r="L319" s="227" t="s">
        <v>8</v>
      </c>
      <c r="M319" s="77"/>
      <c r="N319" s="77"/>
      <c r="O319" s="77"/>
      <c r="P319" s="77"/>
    </row>
    <row r="320" spans="1:16" s="6" customFormat="1" ht="30" customHeight="1">
      <c r="A320" s="1">
        <v>300</v>
      </c>
      <c r="B320" s="228" t="s">
        <v>5548</v>
      </c>
      <c r="C320" s="228">
        <v>10017310</v>
      </c>
      <c r="D320" s="228" t="s">
        <v>5039</v>
      </c>
      <c r="E320" s="229" t="s">
        <v>5562</v>
      </c>
      <c r="F320" s="228" t="s">
        <v>695</v>
      </c>
      <c r="G320" s="260">
        <v>1.4019999999999999</v>
      </c>
      <c r="H320" s="239">
        <v>38771</v>
      </c>
      <c r="I320" s="238">
        <v>54356.94</v>
      </c>
      <c r="J320" s="238">
        <f t="shared" si="10"/>
        <v>10871.39</v>
      </c>
      <c r="K320" s="238">
        <f t="shared" si="9"/>
        <v>65228.33</v>
      </c>
      <c r="L320" s="227" t="s">
        <v>8</v>
      </c>
    </row>
    <row r="321" spans="1:16" s="6" customFormat="1" ht="30" customHeight="1">
      <c r="A321" s="1">
        <v>301</v>
      </c>
      <c r="B321" s="228" t="s">
        <v>5549</v>
      </c>
      <c r="C321" s="228">
        <v>10017310</v>
      </c>
      <c r="D321" s="228" t="s">
        <v>5039</v>
      </c>
      <c r="E321" s="229" t="s">
        <v>5562</v>
      </c>
      <c r="F321" s="228" t="s">
        <v>695</v>
      </c>
      <c r="G321" s="260">
        <v>0.79100000000000004</v>
      </c>
      <c r="H321" s="239">
        <v>38771</v>
      </c>
      <c r="I321" s="238">
        <v>30667.86</v>
      </c>
      <c r="J321" s="238">
        <f t="shared" si="10"/>
        <v>6133.57</v>
      </c>
      <c r="K321" s="238">
        <f t="shared" si="9"/>
        <v>36801.43</v>
      </c>
      <c r="L321" s="227" t="s">
        <v>8</v>
      </c>
    </row>
    <row r="322" spans="1:16" s="6" customFormat="1" ht="30" customHeight="1">
      <c r="A322" s="1">
        <v>302</v>
      </c>
      <c r="B322" s="228" t="s">
        <v>5550</v>
      </c>
      <c r="C322" s="228">
        <v>10017310</v>
      </c>
      <c r="D322" s="228" t="s">
        <v>5039</v>
      </c>
      <c r="E322" s="229" t="s">
        <v>5562</v>
      </c>
      <c r="F322" s="228" t="s">
        <v>695</v>
      </c>
      <c r="G322" s="260">
        <v>0.14199999999999999</v>
      </c>
      <c r="H322" s="239">
        <v>38771</v>
      </c>
      <c r="I322" s="238">
        <v>5505.48</v>
      </c>
      <c r="J322" s="238">
        <f t="shared" si="10"/>
        <v>1101.0999999999999</v>
      </c>
      <c r="K322" s="238">
        <f t="shared" si="9"/>
        <v>6606.58</v>
      </c>
      <c r="L322" s="227" t="s">
        <v>8</v>
      </c>
      <c r="M322" s="77"/>
      <c r="N322" s="77"/>
      <c r="O322" s="77"/>
      <c r="P322" s="77"/>
    </row>
    <row r="323" spans="1:16" s="6" customFormat="1" ht="30" customHeight="1">
      <c r="A323" s="1">
        <v>303</v>
      </c>
      <c r="B323" s="228" t="s">
        <v>5551</v>
      </c>
      <c r="C323" s="228">
        <v>10017310</v>
      </c>
      <c r="D323" s="228" t="s">
        <v>5039</v>
      </c>
      <c r="E323" s="229" t="s">
        <v>5562</v>
      </c>
      <c r="F323" s="228" t="s">
        <v>695</v>
      </c>
      <c r="G323" s="260">
        <v>0.03</v>
      </c>
      <c r="H323" s="239">
        <v>38771</v>
      </c>
      <c r="I323" s="238">
        <v>1163.1300000000001</v>
      </c>
      <c r="J323" s="238">
        <f t="shared" si="10"/>
        <v>232.63</v>
      </c>
      <c r="K323" s="238">
        <f t="shared" si="9"/>
        <v>1395.7600000000002</v>
      </c>
      <c r="L323" s="227" t="s">
        <v>8</v>
      </c>
      <c r="M323" s="77"/>
      <c r="N323" s="77"/>
      <c r="O323" s="77"/>
      <c r="P323" s="77"/>
    </row>
    <row r="324" spans="1:16" s="6" customFormat="1" ht="30" customHeight="1">
      <c r="A324" s="1">
        <v>304</v>
      </c>
      <c r="B324" s="228" t="s">
        <v>5552</v>
      </c>
      <c r="C324" s="228">
        <v>10017319</v>
      </c>
      <c r="D324" s="228" t="s">
        <v>5039</v>
      </c>
      <c r="E324" s="229" t="s">
        <v>5563</v>
      </c>
      <c r="F324" s="228" t="s">
        <v>695</v>
      </c>
      <c r="G324" s="260">
        <v>2.9950000000000001</v>
      </c>
      <c r="H324" s="239">
        <v>237341</v>
      </c>
      <c r="I324" s="238">
        <v>710836.3</v>
      </c>
      <c r="J324" s="238">
        <f t="shared" si="10"/>
        <v>142167.26</v>
      </c>
      <c r="K324" s="238">
        <f t="shared" si="9"/>
        <v>853003.56</v>
      </c>
      <c r="L324" s="227" t="s">
        <v>8</v>
      </c>
    </row>
    <row r="325" spans="1:16" s="6" customFormat="1" ht="30" customHeight="1">
      <c r="A325" s="1">
        <v>305</v>
      </c>
      <c r="B325" s="228" t="s">
        <v>5564</v>
      </c>
      <c r="C325" s="228">
        <v>10017333</v>
      </c>
      <c r="D325" s="228" t="s">
        <v>5039</v>
      </c>
      <c r="E325" s="229" t="s">
        <v>5565</v>
      </c>
      <c r="F325" s="228" t="s">
        <v>695</v>
      </c>
      <c r="G325" s="260">
        <v>0.63100000000000001</v>
      </c>
      <c r="H325" s="239">
        <v>86847</v>
      </c>
      <c r="I325" s="238">
        <v>54800.46</v>
      </c>
      <c r="J325" s="238">
        <f t="shared" si="10"/>
        <v>10960.09</v>
      </c>
      <c r="K325" s="238">
        <f t="shared" si="9"/>
        <v>65760.55</v>
      </c>
      <c r="L325" s="227" t="s">
        <v>8</v>
      </c>
    </row>
    <row r="326" spans="1:16" s="6" customFormat="1" ht="30" customHeight="1">
      <c r="A326" s="1">
        <v>306</v>
      </c>
      <c r="B326" s="228" t="s">
        <v>5566</v>
      </c>
      <c r="C326" s="228">
        <v>10017368</v>
      </c>
      <c r="D326" s="228" t="s">
        <v>5039</v>
      </c>
      <c r="E326" s="229" t="s">
        <v>5622</v>
      </c>
      <c r="F326" s="228" t="s">
        <v>695</v>
      </c>
      <c r="G326" s="260">
        <v>0.37</v>
      </c>
      <c r="H326" s="239">
        <v>23510</v>
      </c>
      <c r="I326" s="238">
        <v>8698.7000000000007</v>
      </c>
      <c r="J326" s="238">
        <f t="shared" si="10"/>
        <v>1739.74</v>
      </c>
      <c r="K326" s="238">
        <f t="shared" si="9"/>
        <v>10438.44</v>
      </c>
      <c r="L326" s="227" t="s">
        <v>8</v>
      </c>
    </row>
    <row r="327" spans="1:16" s="6" customFormat="1" ht="30" customHeight="1">
      <c r="A327" s="1">
        <v>307</v>
      </c>
      <c r="B327" s="228" t="s">
        <v>5567</v>
      </c>
      <c r="C327" s="228">
        <v>10017653</v>
      </c>
      <c r="D327" s="228" t="s">
        <v>5039</v>
      </c>
      <c r="E327" s="229" t="s">
        <v>5623</v>
      </c>
      <c r="F327" s="228" t="s">
        <v>695</v>
      </c>
      <c r="G327" s="260">
        <v>0.04</v>
      </c>
      <c r="H327" s="239">
        <v>46996</v>
      </c>
      <c r="I327" s="238">
        <v>1879.84</v>
      </c>
      <c r="J327" s="238">
        <f t="shared" si="10"/>
        <v>375.97</v>
      </c>
      <c r="K327" s="238">
        <f t="shared" si="9"/>
        <v>2255.81</v>
      </c>
      <c r="L327" s="227" t="s">
        <v>8</v>
      </c>
      <c r="M327" s="77"/>
      <c r="N327" s="77"/>
      <c r="O327" s="77"/>
      <c r="P327" s="77"/>
    </row>
    <row r="328" spans="1:16" s="6" customFormat="1" ht="30" customHeight="1">
      <c r="A328" s="1">
        <v>308</v>
      </c>
      <c r="B328" s="228" t="s">
        <v>5568</v>
      </c>
      <c r="C328" s="228">
        <v>10017715</v>
      </c>
      <c r="D328" s="228" t="s">
        <v>5039</v>
      </c>
      <c r="E328" s="229" t="s">
        <v>5624</v>
      </c>
      <c r="F328" s="228" t="s">
        <v>695</v>
      </c>
      <c r="G328" s="260">
        <v>0.5</v>
      </c>
      <c r="H328" s="239">
        <v>626</v>
      </c>
      <c r="I328" s="238">
        <v>313</v>
      </c>
      <c r="J328" s="238">
        <f t="shared" si="10"/>
        <v>62.6</v>
      </c>
      <c r="K328" s="238">
        <f t="shared" si="9"/>
        <v>375.6</v>
      </c>
      <c r="L328" s="227" t="s">
        <v>8</v>
      </c>
    </row>
    <row r="329" spans="1:16" s="6" customFormat="1" ht="30" customHeight="1">
      <c r="A329" s="1">
        <v>309</v>
      </c>
      <c r="B329" s="228" t="s">
        <v>5569</v>
      </c>
      <c r="C329" s="228">
        <v>10017752</v>
      </c>
      <c r="D329" s="228" t="s">
        <v>5039</v>
      </c>
      <c r="E329" s="229" t="s">
        <v>5158</v>
      </c>
      <c r="F329" s="228" t="s">
        <v>695</v>
      </c>
      <c r="G329" s="260">
        <v>0.08</v>
      </c>
      <c r="H329" s="239">
        <v>15680</v>
      </c>
      <c r="I329" s="238">
        <v>1254.4000000000001</v>
      </c>
      <c r="J329" s="238">
        <f t="shared" si="10"/>
        <v>250.88</v>
      </c>
      <c r="K329" s="238">
        <f t="shared" si="9"/>
        <v>1505.2800000000002</v>
      </c>
      <c r="L329" s="227" t="s">
        <v>8</v>
      </c>
      <c r="M329" s="77"/>
      <c r="N329" s="77"/>
      <c r="O329" s="77"/>
      <c r="P329" s="77"/>
    </row>
    <row r="330" spans="1:16" s="6" customFormat="1" ht="30" customHeight="1">
      <c r="A330" s="1">
        <v>310</v>
      </c>
      <c r="B330" s="228" t="s">
        <v>5570</v>
      </c>
      <c r="C330" s="228">
        <v>10017752</v>
      </c>
      <c r="D330" s="228" t="s">
        <v>5039</v>
      </c>
      <c r="E330" s="229" t="s">
        <v>5158</v>
      </c>
      <c r="F330" s="228" t="s">
        <v>695</v>
      </c>
      <c r="G330" s="260">
        <v>5.0000000000000001E-3</v>
      </c>
      <c r="H330" s="239">
        <v>15680</v>
      </c>
      <c r="I330" s="238">
        <v>78.400000000000006</v>
      </c>
      <c r="J330" s="238">
        <f t="shared" si="10"/>
        <v>15.68</v>
      </c>
      <c r="K330" s="238">
        <f t="shared" si="9"/>
        <v>94.080000000000013</v>
      </c>
      <c r="L330" s="227" t="s">
        <v>8</v>
      </c>
    </row>
    <row r="331" spans="1:16" s="6" customFormat="1" ht="30" customHeight="1">
      <c r="A331" s="1">
        <v>311</v>
      </c>
      <c r="B331" s="228" t="s">
        <v>5571</v>
      </c>
      <c r="C331" s="228">
        <v>10017752</v>
      </c>
      <c r="D331" s="228" t="s">
        <v>5039</v>
      </c>
      <c r="E331" s="229" t="s">
        <v>5158</v>
      </c>
      <c r="F331" s="228" t="s">
        <v>695</v>
      </c>
      <c r="G331" s="260">
        <v>0.29599999999999999</v>
      </c>
      <c r="H331" s="239">
        <v>15680</v>
      </c>
      <c r="I331" s="238">
        <v>4641.28</v>
      </c>
      <c r="J331" s="238">
        <f t="shared" si="10"/>
        <v>928.26</v>
      </c>
      <c r="K331" s="238">
        <f t="shared" si="9"/>
        <v>5569.54</v>
      </c>
      <c r="L331" s="227" t="s">
        <v>8</v>
      </c>
      <c r="M331" s="77"/>
      <c r="N331" s="77"/>
      <c r="O331" s="77"/>
      <c r="P331" s="77"/>
    </row>
    <row r="332" spans="1:16" s="6" customFormat="1" ht="30" customHeight="1">
      <c r="A332" s="1">
        <v>312</v>
      </c>
      <c r="B332" s="228" t="s">
        <v>5572</v>
      </c>
      <c r="C332" s="228">
        <v>10017752</v>
      </c>
      <c r="D332" s="228" t="s">
        <v>5039</v>
      </c>
      <c r="E332" s="229" t="s">
        <v>5158</v>
      </c>
      <c r="F332" s="228" t="s">
        <v>695</v>
      </c>
      <c r="G332" s="260">
        <v>8.4000000000000005E-2</v>
      </c>
      <c r="H332" s="239">
        <v>15680</v>
      </c>
      <c r="I332" s="238">
        <v>1317.12</v>
      </c>
      <c r="J332" s="238">
        <f t="shared" si="10"/>
        <v>263.42</v>
      </c>
      <c r="K332" s="238">
        <f t="shared" si="9"/>
        <v>1580.54</v>
      </c>
      <c r="L332" s="227" t="s">
        <v>8</v>
      </c>
    </row>
    <row r="333" spans="1:16" s="6" customFormat="1" ht="30" customHeight="1">
      <c r="A333" s="1">
        <v>313</v>
      </c>
      <c r="B333" s="228" t="s">
        <v>5573</v>
      </c>
      <c r="C333" s="228">
        <v>10017752</v>
      </c>
      <c r="D333" s="228" t="s">
        <v>5039</v>
      </c>
      <c r="E333" s="229" t="s">
        <v>5158</v>
      </c>
      <c r="F333" s="228" t="s">
        <v>695</v>
      </c>
      <c r="G333" s="260">
        <v>0.115</v>
      </c>
      <c r="H333" s="239">
        <v>15680</v>
      </c>
      <c r="I333" s="238">
        <v>1803.2</v>
      </c>
      <c r="J333" s="238">
        <f t="shared" si="10"/>
        <v>360.64</v>
      </c>
      <c r="K333" s="238">
        <f t="shared" si="9"/>
        <v>2163.84</v>
      </c>
      <c r="L333" s="227" t="s">
        <v>8</v>
      </c>
      <c r="M333" s="77"/>
      <c r="N333" s="77"/>
      <c r="O333" s="77"/>
      <c r="P333" s="77"/>
    </row>
    <row r="334" spans="1:16" s="6" customFormat="1" ht="30" customHeight="1">
      <c r="A334" s="1">
        <v>314</v>
      </c>
      <c r="B334" s="228" t="s">
        <v>5574</v>
      </c>
      <c r="C334" s="228">
        <v>10017759</v>
      </c>
      <c r="D334" s="228" t="s">
        <v>5039</v>
      </c>
      <c r="E334" s="229" t="s">
        <v>5625</v>
      </c>
      <c r="F334" s="228" t="s">
        <v>695</v>
      </c>
      <c r="G334" s="260">
        <v>0.5</v>
      </c>
      <c r="H334" s="239">
        <v>1672</v>
      </c>
      <c r="I334" s="238">
        <v>836</v>
      </c>
      <c r="J334" s="238">
        <f t="shared" si="10"/>
        <v>167.2</v>
      </c>
      <c r="K334" s="238">
        <f t="shared" si="9"/>
        <v>1003.2</v>
      </c>
      <c r="L334" s="227" t="s">
        <v>8</v>
      </c>
    </row>
    <row r="335" spans="1:16" s="6" customFormat="1" ht="30" customHeight="1">
      <c r="A335" s="1">
        <v>315</v>
      </c>
      <c r="B335" s="228" t="s">
        <v>5575</v>
      </c>
      <c r="C335" s="228">
        <v>10017768</v>
      </c>
      <c r="D335" s="228" t="s">
        <v>5039</v>
      </c>
      <c r="E335" s="229" t="s">
        <v>5626</v>
      </c>
      <c r="F335" s="228" t="s">
        <v>695</v>
      </c>
      <c r="G335" s="260">
        <v>1</v>
      </c>
      <c r="H335" s="239">
        <v>980</v>
      </c>
      <c r="I335" s="238">
        <v>980</v>
      </c>
      <c r="J335" s="238">
        <f t="shared" si="10"/>
        <v>196</v>
      </c>
      <c r="K335" s="238">
        <f t="shared" si="9"/>
        <v>1176</v>
      </c>
      <c r="L335" s="227" t="s">
        <v>8</v>
      </c>
      <c r="M335" s="77"/>
      <c r="N335" s="77"/>
      <c r="O335" s="77"/>
      <c r="P335" s="77"/>
    </row>
    <row r="336" spans="1:16" s="6" customFormat="1" ht="30" customHeight="1">
      <c r="A336" s="1">
        <v>316</v>
      </c>
      <c r="B336" s="228" t="s">
        <v>5576</v>
      </c>
      <c r="C336" s="228">
        <v>10017801</v>
      </c>
      <c r="D336" s="228" t="s">
        <v>5039</v>
      </c>
      <c r="E336" s="229" t="s">
        <v>5627</v>
      </c>
      <c r="F336" s="228" t="s">
        <v>695</v>
      </c>
      <c r="G336" s="260">
        <v>0.25</v>
      </c>
      <c r="H336" s="239">
        <v>2115</v>
      </c>
      <c r="I336" s="238">
        <v>528.75</v>
      </c>
      <c r="J336" s="238">
        <f t="shared" si="10"/>
        <v>105.75</v>
      </c>
      <c r="K336" s="238">
        <f t="shared" si="9"/>
        <v>634.5</v>
      </c>
      <c r="L336" s="227" t="s">
        <v>8</v>
      </c>
    </row>
    <row r="337" spans="1:16" s="6" customFormat="1" ht="30" customHeight="1">
      <c r="A337" s="1">
        <v>317</v>
      </c>
      <c r="B337" s="228" t="s">
        <v>5577</v>
      </c>
      <c r="C337" s="228">
        <v>10017810</v>
      </c>
      <c r="D337" s="228" t="s">
        <v>5039</v>
      </c>
      <c r="E337" s="229" t="s">
        <v>5628</v>
      </c>
      <c r="F337" s="228" t="s">
        <v>695</v>
      </c>
      <c r="G337" s="260">
        <v>2.2999999999999998</v>
      </c>
      <c r="H337" s="239">
        <v>11277</v>
      </c>
      <c r="I337" s="238">
        <v>25937.1</v>
      </c>
      <c r="J337" s="238">
        <f t="shared" si="10"/>
        <v>5187.42</v>
      </c>
      <c r="K337" s="238">
        <f t="shared" si="9"/>
        <v>31124.519999999997</v>
      </c>
      <c r="L337" s="227" t="s">
        <v>8</v>
      </c>
      <c r="M337" s="77"/>
      <c r="N337" s="77"/>
      <c r="O337" s="77"/>
      <c r="P337" s="77"/>
    </row>
    <row r="338" spans="1:16" s="6" customFormat="1" ht="30" customHeight="1">
      <c r="A338" s="1">
        <v>318</v>
      </c>
      <c r="B338" s="228" t="s">
        <v>5578</v>
      </c>
      <c r="C338" s="228">
        <v>10017810</v>
      </c>
      <c r="D338" s="228" t="s">
        <v>5039</v>
      </c>
      <c r="E338" s="229" t="s">
        <v>5628</v>
      </c>
      <c r="F338" s="228" t="s">
        <v>695</v>
      </c>
      <c r="G338" s="260">
        <v>2.8</v>
      </c>
      <c r="H338" s="239">
        <v>11277</v>
      </c>
      <c r="I338" s="238">
        <v>31575.599999999999</v>
      </c>
      <c r="J338" s="238">
        <f t="shared" si="10"/>
        <v>6315.12</v>
      </c>
      <c r="K338" s="238">
        <f t="shared" si="9"/>
        <v>37890.720000000001</v>
      </c>
      <c r="L338" s="227" t="s">
        <v>8</v>
      </c>
    </row>
    <row r="339" spans="1:16" s="6" customFormat="1" ht="30" customHeight="1">
      <c r="A339" s="1">
        <v>319</v>
      </c>
      <c r="B339" s="228" t="s">
        <v>5579</v>
      </c>
      <c r="C339" s="228">
        <v>10017810</v>
      </c>
      <c r="D339" s="228" t="s">
        <v>5039</v>
      </c>
      <c r="E339" s="229" t="s">
        <v>5628</v>
      </c>
      <c r="F339" s="228" t="s">
        <v>695</v>
      </c>
      <c r="G339" s="260">
        <v>7.0000000000000007E-2</v>
      </c>
      <c r="H339" s="239">
        <v>11277</v>
      </c>
      <c r="I339" s="238">
        <v>789.39</v>
      </c>
      <c r="J339" s="238">
        <f t="shared" si="10"/>
        <v>157.88</v>
      </c>
      <c r="K339" s="238">
        <f t="shared" si="9"/>
        <v>947.27</v>
      </c>
      <c r="L339" s="227" t="s">
        <v>8</v>
      </c>
    </row>
    <row r="340" spans="1:16" s="6" customFormat="1" ht="30" customHeight="1">
      <c r="A340" s="1">
        <v>320</v>
      </c>
      <c r="B340" s="228" t="s">
        <v>5580</v>
      </c>
      <c r="C340" s="228">
        <v>10017814</v>
      </c>
      <c r="D340" s="228" t="s">
        <v>5039</v>
      </c>
      <c r="E340" s="229" t="s">
        <v>5629</v>
      </c>
      <c r="F340" s="228" t="s">
        <v>695</v>
      </c>
      <c r="G340" s="260">
        <v>0.3</v>
      </c>
      <c r="H340" s="239">
        <v>12779</v>
      </c>
      <c r="I340" s="238">
        <v>3833.7</v>
      </c>
      <c r="J340" s="238">
        <f t="shared" si="10"/>
        <v>766.74</v>
      </c>
      <c r="K340" s="238">
        <f t="shared" si="9"/>
        <v>4600.4399999999996</v>
      </c>
      <c r="L340" s="227" t="s">
        <v>8</v>
      </c>
      <c r="M340" s="77"/>
      <c r="N340" s="77"/>
      <c r="O340" s="77"/>
      <c r="P340" s="77"/>
    </row>
    <row r="341" spans="1:16" s="6" customFormat="1" ht="30" customHeight="1">
      <c r="A341" s="1">
        <v>321</v>
      </c>
      <c r="B341" s="228" t="s">
        <v>5581</v>
      </c>
      <c r="C341" s="228">
        <v>10017814</v>
      </c>
      <c r="D341" s="228" t="s">
        <v>5039</v>
      </c>
      <c r="E341" s="229" t="s">
        <v>5629</v>
      </c>
      <c r="F341" s="228" t="s">
        <v>695</v>
      </c>
      <c r="G341" s="260">
        <v>0.01</v>
      </c>
      <c r="H341" s="239">
        <v>12779</v>
      </c>
      <c r="I341" s="238">
        <v>127.79</v>
      </c>
      <c r="J341" s="238">
        <f t="shared" si="10"/>
        <v>25.56</v>
      </c>
      <c r="K341" s="238">
        <f t="shared" si="9"/>
        <v>153.35</v>
      </c>
      <c r="L341" s="227" t="s">
        <v>8</v>
      </c>
      <c r="M341" s="77"/>
      <c r="N341" s="77"/>
      <c r="O341" s="77"/>
      <c r="P341" s="77"/>
    </row>
    <row r="342" spans="1:16" s="6" customFormat="1" ht="30" customHeight="1">
      <c r="A342" s="1">
        <v>322</v>
      </c>
      <c r="B342" s="228" t="s">
        <v>5582</v>
      </c>
      <c r="C342" s="228">
        <v>10017814</v>
      </c>
      <c r="D342" s="228" t="s">
        <v>5039</v>
      </c>
      <c r="E342" s="229" t="s">
        <v>5629</v>
      </c>
      <c r="F342" s="228" t="s">
        <v>695</v>
      </c>
      <c r="G342" s="260">
        <v>0.13</v>
      </c>
      <c r="H342" s="239">
        <v>12779</v>
      </c>
      <c r="I342" s="238">
        <v>1661.27</v>
      </c>
      <c r="J342" s="238">
        <f t="shared" si="10"/>
        <v>332.25</v>
      </c>
      <c r="K342" s="238">
        <f t="shared" ref="K342:K397" si="11">J342+I342</f>
        <v>1993.52</v>
      </c>
      <c r="L342" s="227" t="s">
        <v>8</v>
      </c>
    </row>
    <row r="343" spans="1:16" s="6" customFormat="1" ht="30" customHeight="1">
      <c r="A343" s="1">
        <v>323</v>
      </c>
      <c r="B343" s="228" t="s">
        <v>5583</v>
      </c>
      <c r="C343" s="228">
        <v>10017814</v>
      </c>
      <c r="D343" s="228" t="s">
        <v>5039</v>
      </c>
      <c r="E343" s="229" t="s">
        <v>5629</v>
      </c>
      <c r="F343" s="228" t="s">
        <v>695</v>
      </c>
      <c r="G343" s="260">
        <v>0.08</v>
      </c>
      <c r="H343" s="239">
        <v>12779</v>
      </c>
      <c r="I343" s="238">
        <v>1022.32</v>
      </c>
      <c r="J343" s="238">
        <f t="shared" si="10"/>
        <v>204.46</v>
      </c>
      <c r="K343" s="238">
        <f t="shared" si="11"/>
        <v>1226.78</v>
      </c>
      <c r="L343" s="227" t="s">
        <v>8</v>
      </c>
    </row>
    <row r="344" spans="1:16" s="6" customFormat="1" ht="30" customHeight="1">
      <c r="A344" s="1">
        <v>324</v>
      </c>
      <c r="B344" s="228" t="s">
        <v>5584</v>
      </c>
      <c r="C344" s="228">
        <v>10017840</v>
      </c>
      <c r="D344" s="228" t="s">
        <v>5039</v>
      </c>
      <c r="E344" s="229" t="s">
        <v>5630</v>
      </c>
      <c r="F344" s="228" t="s">
        <v>695</v>
      </c>
      <c r="G344" s="260">
        <v>0.61</v>
      </c>
      <c r="H344" s="239">
        <v>48467</v>
      </c>
      <c r="I344" s="238">
        <v>29564.87</v>
      </c>
      <c r="J344" s="238">
        <f t="shared" si="10"/>
        <v>5912.97</v>
      </c>
      <c r="K344" s="238">
        <f t="shared" si="11"/>
        <v>35477.839999999997</v>
      </c>
      <c r="L344" s="227" t="s">
        <v>8</v>
      </c>
    </row>
    <row r="345" spans="1:16" s="6" customFormat="1" ht="30" customHeight="1">
      <c r="A345" s="1">
        <v>325</v>
      </c>
      <c r="B345" s="228" t="s">
        <v>5585</v>
      </c>
      <c r="C345" s="228">
        <v>10017855</v>
      </c>
      <c r="D345" s="228" t="s">
        <v>5039</v>
      </c>
      <c r="E345" s="229" t="s">
        <v>5631</v>
      </c>
      <c r="F345" s="228" t="s">
        <v>695</v>
      </c>
      <c r="G345" s="260">
        <v>0.39900000000000002</v>
      </c>
      <c r="H345" s="239">
        <v>4925</v>
      </c>
      <c r="I345" s="238">
        <v>1965.08</v>
      </c>
      <c r="J345" s="238">
        <f t="shared" si="10"/>
        <v>393.02</v>
      </c>
      <c r="K345" s="238">
        <f t="shared" si="11"/>
        <v>2358.1</v>
      </c>
      <c r="L345" s="227" t="s">
        <v>8</v>
      </c>
      <c r="M345" s="77"/>
      <c r="N345" s="77"/>
      <c r="O345" s="77"/>
      <c r="P345" s="77"/>
    </row>
    <row r="346" spans="1:16" s="6" customFormat="1" ht="30" customHeight="1">
      <c r="A346" s="1">
        <v>326</v>
      </c>
      <c r="B346" s="228" t="s">
        <v>5586</v>
      </c>
      <c r="C346" s="228">
        <v>10017855</v>
      </c>
      <c r="D346" s="228" t="s">
        <v>5039</v>
      </c>
      <c r="E346" s="229" t="s">
        <v>5631</v>
      </c>
      <c r="F346" s="228" t="s">
        <v>695</v>
      </c>
      <c r="G346" s="260">
        <v>0.21299999999999999</v>
      </c>
      <c r="H346" s="239">
        <v>4925</v>
      </c>
      <c r="I346" s="238">
        <v>1049.03</v>
      </c>
      <c r="J346" s="238">
        <f t="shared" si="10"/>
        <v>209.81</v>
      </c>
      <c r="K346" s="238">
        <f t="shared" si="11"/>
        <v>1258.8399999999999</v>
      </c>
      <c r="L346" s="227" t="s">
        <v>8</v>
      </c>
    </row>
    <row r="347" spans="1:16" s="6" customFormat="1" ht="30" customHeight="1">
      <c r="A347" s="1">
        <v>327</v>
      </c>
      <c r="B347" s="228" t="s">
        <v>5587</v>
      </c>
      <c r="C347" s="228">
        <v>10017855</v>
      </c>
      <c r="D347" s="228" t="s">
        <v>5039</v>
      </c>
      <c r="E347" s="229" t="s">
        <v>5631</v>
      </c>
      <c r="F347" s="228" t="s">
        <v>695</v>
      </c>
      <c r="G347" s="260">
        <v>13.116</v>
      </c>
      <c r="H347" s="239">
        <v>4925</v>
      </c>
      <c r="I347" s="238">
        <v>64596.3</v>
      </c>
      <c r="J347" s="238">
        <f t="shared" si="10"/>
        <v>12919.26</v>
      </c>
      <c r="K347" s="238">
        <f t="shared" si="11"/>
        <v>77515.56</v>
      </c>
      <c r="L347" s="227" t="s">
        <v>8</v>
      </c>
      <c r="M347" s="77"/>
      <c r="N347" s="77"/>
      <c r="O347" s="77"/>
      <c r="P347" s="77"/>
    </row>
    <row r="348" spans="1:16" s="6" customFormat="1" ht="30" customHeight="1">
      <c r="A348" s="1">
        <v>328</v>
      </c>
      <c r="B348" s="228" t="s">
        <v>5588</v>
      </c>
      <c r="C348" s="228">
        <v>10017861</v>
      </c>
      <c r="D348" s="228" t="s">
        <v>5039</v>
      </c>
      <c r="E348" s="229" t="s">
        <v>5632</v>
      </c>
      <c r="F348" s="228" t="s">
        <v>695</v>
      </c>
      <c r="G348" s="260">
        <v>0.54900000000000004</v>
      </c>
      <c r="H348" s="239">
        <v>5008</v>
      </c>
      <c r="I348" s="238">
        <v>2749.39</v>
      </c>
      <c r="J348" s="238">
        <f t="shared" si="10"/>
        <v>549.88</v>
      </c>
      <c r="K348" s="238">
        <f t="shared" si="11"/>
        <v>3299.27</v>
      </c>
      <c r="L348" s="227" t="s">
        <v>8</v>
      </c>
    </row>
    <row r="349" spans="1:16" s="6" customFormat="1" ht="30" customHeight="1">
      <c r="A349" s="1">
        <v>329</v>
      </c>
      <c r="B349" s="228" t="s">
        <v>5589</v>
      </c>
      <c r="C349" s="228">
        <v>10017861</v>
      </c>
      <c r="D349" s="228" t="s">
        <v>5039</v>
      </c>
      <c r="E349" s="229" t="s">
        <v>5632</v>
      </c>
      <c r="F349" s="228" t="s">
        <v>695</v>
      </c>
      <c r="G349" s="260">
        <v>0.18099999999999999</v>
      </c>
      <c r="H349" s="239">
        <v>5008</v>
      </c>
      <c r="I349" s="238">
        <v>906.45</v>
      </c>
      <c r="J349" s="238">
        <f t="shared" si="10"/>
        <v>181.29</v>
      </c>
      <c r="K349" s="238">
        <f t="shared" si="11"/>
        <v>1087.74</v>
      </c>
      <c r="L349" s="227" t="s">
        <v>8</v>
      </c>
      <c r="M349" s="77"/>
      <c r="N349" s="77"/>
      <c r="O349" s="77"/>
      <c r="P349" s="77"/>
    </row>
    <row r="350" spans="1:16" s="6" customFormat="1" ht="30" customHeight="1">
      <c r="A350" s="1">
        <v>330</v>
      </c>
      <c r="B350" s="228" t="s">
        <v>5590</v>
      </c>
      <c r="C350" s="228">
        <v>10017861</v>
      </c>
      <c r="D350" s="228" t="s">
        <v>5039</v>
      </c>
      <c r="E350" s="229" t="s">
        <v>5632</v>
      </c>
      <c r="F350" s="228" t="s">
        <v>695</v>
      </c>
      <c r="G350" s="260">
        <v>0.13</v>
      </c>
      <c r="H350" s="239">
        <v>5008</v>
      </c>
      <c r="I350" s="238">
        <v>651.04</v>
      </c>
      <c r="J350" s="238">
        <f t="shared" si="10"/>
        <v>130.21</v>
      </c>
      <c r="K350" s="238">
        <f t="shared" si="11"/>
        <v>781.25</v>
      </c>
      <c r="L350" s="227" t="s">
        <v>8</v>
      </c>
    </row>
    <row r="351" spans="1:16" s="6" customFormat="1" ht="30" customHeight="1">
      <c r="A351" s="1">
        <v>331</v>
      </c>
      <c r="B351" s="228" t="s">
        <v>5591</v>
      </c>
      <c r="C351" s="228">
        <v>10017861</v>
      </c>
      <c r="D351" s="228" t="s">
        <v>5039</v>
      </c>
      <c r="E351" s="229" t="s">
        <v>5632</v>
      </c>
      <c r="F351" s="228" t="s">
        <v>695</v>
      </c>
      <c r="G351" s="260">
        <v>2.7519999999999998</v>
      </c>
      <c r="H351" s="239">
        <v>5008</v>
      </c>
      <c r="I351" s="238">
        <v>13782.02</v>
      </c>
      <c r="J351" s="238">
        <f t="shared" si="10"/>
        <v>2756.4</v>
      </c>
      <c r="K351" s="238">
        <f t="shared" si="11"/>
        <v>16538.420000000002</v>
      </c>
      <c r="L351" s="227" t="s">
        <v>8</v>
      </c>
      <c r="M351" s="77"/>
      <c r="N351" s="77"/>
      <c r="O351" s="77"/>
      <c r="P351" s="77"/>
    </row>
    <row r="352" spans="1:16" s="6" customFormat="1" ht="30" customHeight="1">
      <c r="A352" s="1">
        <v>332</v>
      </c>
      <c r="B352" s="228" t="s">
        <v>5592</v>
      </c>
      <c r="C352" s="228">
        <v>10017872</v>
      </c>
      <c r="D352" s="228" t="s">
        <v>5039</v>
      </c>
      <c r="E352" s="229" t="s">
        <v>94</v>
      </c>
      <c r="F352" s="228" t="s">
        <v>695</v>
      </c>
      <c r="G352" s="260">
        <v>0.129</v>
      </c>
      <c r="H352" s="239">
        <v>2405</v>
      </c>
      <c r="I352" s="238">
        <v>310.25</v>
      </c>
      <c r="J352" s="238">
        <f t="shared" si="10"/>
        <v>62.05</v>
      </c>
      <c r="K352" s="238">
        <f t="shared" si="11"/>
        <v>372.3</v>
      </c>
      <c r="L352" s="227" t="s">
        <v>8</v>
      </c>
    </row>
    <row r="353" spans="1:16" s="6" customFormat="1" ht="30" customHeight="1">
      <c r="A353" s="1">
        <v>333</v>
      </c>
      <c r="B353" s="228" t="s">
        <v>5593</v>
      </c>
      <c r="C353" s="228">
        <v>10017872</v>
      </c>
      <c r="D353" s="228" t="s">
        <v>5039</v>
      </c>
      <c r="E353" s="229" t="s">
        <v>94</v>
      </c>
      <c r="F353" s="228" t="s">
        <v>695</v>
      </c>
      <c r="G353" s="260">
        <v>0.30599999999999999</v>
      </c>
      <c r="H353" s="239">
        <v>2405</v>
      </c>
      <c r="I353" s="238">
        <v>735.93</v>
      </c>
      <c r="J353" s="238">
        <f t="shared" si="10"/>
        <v>147.19</v>
      </c>
      <c r="K353" s="238">
        <f t="shared" si="11"/>
        <v>883.11999999999989</v>
      </c>
      <c r="L353" s="227" t="s">
        <v>8</v>
      </c>
    </row>
    <row r="354" spans="1:16" s="6" customFormat="1" ht="30" customHeight="1">
      <c r="A354" s="1">
        <v>334</v>
      </c>
      <c r="B354" s="228" t="s">
        <v>5594</v>
      </c>
      <c r="C354" s="228">
        <v>10017872</v>
      </c>
      <c r="D354" s="228" t="s">
        <v>5039</v>
      </c>
      <c r="E354" s="229" t="s">
        <v>94</v>
      </c>
      <c r="F354" s="228" t="s">
        <v>695</v>
      </c>
      <c r="G354" s="260">
        <v>0.40400000000000003</v>
      </c>
      <c r="H354" s="239">
        <v>2405</v>
      </c>
      <c r="I354" s="238">
        <v>971.62</v>
      </c>
      <c r="J354" s="238">
        <f t="shared" si="10"/>
        <v>194.32</v>
      </c>
      <c r="K354" s="238">
        <f t="shared" si="11"/>
        <v>1165.94</v>
      </c>
      <c r="L354" s="227" t="s">
        <v>8</v>
      </c>
      <c r="M354" s="77"/>
      <c r="N354" s="77"/>
      <c r="O354" s="77"/>
      <c r="P354" s="77"/>
    </row>
    <row r="355" spans="1:16" s="6" customFormat="1" ht="30" customHeight="1">
      <c r="A355" s="1">
        <v>335</v>
      </c>
      <c r="B355" s="228" t="s">
        <v>5595</v>
      </c>
      <c r="C355" s="228">
        <v>10017872</v>
      </c>
      <c r="D355" s="228" t="s">
        <v>5039</v>
      </c>
      <c r="E355" s="229" t="s">
        <v>94</v>
      </c>
      <c r="F355" s="228" t="s">
        <v>695</v>
      </c>
      <c r="G355" s="260">
        <v>0.15</v>
      </c>
      <c r="H355" s="239">
        <v>2405</v>
      </c>
      <c r="I355" s="238">
        <v>360.75</v>
      </c>
      <c r="J355" s="238">
        <f t="shared" si="10"/>
        <v>72.150000000000006</v>
      </c>
      <c r="K355" s="238">
        <f t="shared" si="11"/>
        <v>432.9</v>
      </c>
      <c r="L355" s="227" t="s">
        <v>8</v>
      </c>
      <c r="M355" s="77"/>
      <c r="N355" s="77"/>
      <c r="O355" s="77"/>
      <c r="P355" s="77"/>
    </row>
    <row r="356" spans="1:16" s="6" customFormat="1" ht="30" customHeight="1">
      <c r="A356" s="1">
        <v>336</v>
      </c>
      <c r="B356" s="228" t="s">
        <v>5596</v>
      </c>
      <c r="C356" s="228">
        <v>10017872</v>
      </c>
      <c r="D356" s="228" t="s">
        <v>5039</v>
      </c>
      <c r="E356" s="229" t="s">
        <v>94</v>
      </c>
      <c r="F356" s="228" t="s">
        <v>695</v>
      </c>
      <c r="G356" s="260">
        <v>0.25</v>
      </c>
      <c r="H356" s="239">
        <v>2405</v>
      </c>
      <c r="I356" s="238">
        <v>601.25</v>
      </c>
      <c r="J356" s="238">
        <f t="shared" si="10"/>
        <v>120.25</v>
      </c>
      <c r="K356" s="238">
        <f t="shared" si="11"/>
        <v>721.5</v>
      </c>
      <c r="L356" s="227" t="s">
        <v>8</v>
      </c>
    </row>
    <row r="357" spans="1:16" s="6" customFormat="1" ht="30" customHeight="1">
      <c r="A357" s="1">
        <v>337</v>
      </c>
      <c r="B357" s="228" t="s">
        <v>5597</v>
      </c>
      <c r="C357" s="228">
        <v>10017872</v>
      </c>
      <c r="D357" s="228" t="s">
        <v>5039</v>
      </c>
      <c r="E357" s="229" t="s">
        <v>94</v>
      </c>
      <c r="F357" s="228" t="s">
        <v>695</v>
      </c>
      <c r="G357" s="260">
        <v>7.0000000000000007E-2</v>
      </c>
      <c r="H357" s="239">
        <v>2405</v>
      </c>
      <c r="I357" s="238">
        <v>168.35</v>
      </c>
      <c r="J357" s="238">
        <f t="shared" si="10"/>
        <v>33.67</v>
      </c>
      <c r="K357" s="238">
        <f t="shared" si="11"/>
        <v>202.01999999999998</v>
      </c>
      <c r="L357" s="227" t="s">
        <v>8</v>
      </c>
    </row>
    <row r="358" spans="1:16" s="6" customFormat="1" ht="30" customHeight="1">
      <c r="A358" s="1">
        <v>338</v>
      </c>
      <c r="B358" s="228" t="s">
        <v>5598</v>
      </c>
      <c r="C358" s="228">
        <v>10017872</v>
      </c>
      <c r="D358" s="228" t="s">
        <v>5039</v>
      </c>
      <c r="E358" s="229" t="s">
        <v>94</v>
      </c>
      <c r="F358" s="228" t="s">
        <v>695</v>
      </c>
      <c r="G358" s="260">
        <v>0.22</v>
      </c>
      <c r="H358" s="239">
        <v>2405</v>
      </c>
      <c r="I358" s="238">
        <v>529.1</v>
      </c>
      <c r="J358" s="238">
        <f t="shared" si="10"/>
        <v>105.82</v>
      </c>
      <c r="K358" s="238">
        <f t="shared" si="11"/>
        <v>634.92000000000007</v>
      </c>
      <c r="L358" s="227" t="s">
        <v>8</v>
      </c>
    </row>
    <row r="359" spans="1:16" s="6" customFormat="1" ht="30" customHeight="1">
      <c r="A359" s="1">
        <v>339</v>
      </c>
      <c r="B359" s="228" t="s">
        <v>5599</v>
      </c>
      <c r="C359" s="228">
        <v>10017889</v>
      </c>
      <c r="D359" s="228" t="s">
        <v>5039</v>
      </c>
      <c r="E359" s="229" t="s">
        <v>95</v>
      </c>
      <c r="F359" s="228" t="s">
        <v>695</v>
      </c>
      <c r="G359" s="260">
        <v>0.11</v>
      </c>
      <c r="H359" s="239">
        <v>5258</v>
      </c>
      <c r="I359" s="238">
        <v>578.38</v>
      </c>
      <c r="J359" s="238">
        <f t="shared" ref="J359:J396" si="12">ROUND(I359*0.2,2)</f>
        <v>115.68</v>
      </c>
      <c r="K359" s="238">
        <f t="shared" si="11"/>
        <v>694.06</v>
      </c>
      <c r="L359" s="227" t="s">
        <v>8</v>
      </c>
    </row>
    <row r="360" spans="1:16" s="6" customFormat="1" ht="30" customHeight="1">
      <c r="A360" s="1">
        <v>340</v>
      </c>
      <c r="B360" s="228" t="s">
        <v>5600</v>
      </c>
      <c r="C360" s="228">
        <v>10017889</v>
      </c>
      <c r="D360" s="228" t="s">
        <v>5039</v>
      </c>
      <c r="E360" s="229" t="s">
        <v>95</v>
      </c>
      <c r="F360" s="228" t="s">
        <v>695</v>
      </c>
      <c r="G360" s="260">
        <v>0.05</v>
      </c>
      <c r="H360" s="239">
        <v>5258</v>
      </c>
      <c r="I360" s="238">
        <v>262.89999999999998</v>
      </c>
      <c r="J360" s="238">
        <f t="shared" si="12"/>
        <v>52.58</v>
      </c>
      <c r="K360" s="238">
        <f t="shared" si="11"/>
        <v>315.47999999999996</v>
      </c>
      <c r="L360" s="227" t="s">
        <v>8</v>
      </c>
      <c r="M360" s="77"/>
      <c r="N360" s="77"/>
      <c r="O360" s="77"/>
      <c r="P360" s="77"/>
    </row>
    <row r="361" spans="1:16" s="6" customFormat="1" ht="30" customHeight="1">
      <c r="A361" s="1">
        <v>341</v>
      </c>
      <c r="B361" s="228" t="s">
        <v>5601</v>
      </c>
      <c r="C361" s="228">
        <v>10017896</v>
      </c>
      <c r="D361" s="228" t="s">
        <v>5039</v>
      </c>
      <c r="E361" s="229" t="s">
        <v>5633</v>
      </c>
      <c r="F361" s="228" t="s">
        <v>695</v>
      </c>
      <c r="G361" s="260">
        <v>0.90100000000000002</v>
      </c>
      <c r="H361" s="239">
        <v>61195</v>
      </c>
      <c r="I361" s="238">
        <v>55136.7</v>
      </c>
      <c r="J361" s="238">
        <f t="shared" si="12"/>
        <v>11027.34</v>
      </c>
      <c r="K361" s="238">
        <f t="shared" si="11"/>
        <v>66164.039999999994</v>
      </c>
      <c r="L361" s="227" t="s">
        <v>8</v>
      </c>
    </row>
    <row r="362" spans="1:16" s="6" customFormat="1" ht="30" customHeight="1">
      <c r="A362" s="1">
        <v>342</v>
      </c>
      <c r="B362" s="228" t="s">
        <v>5602</v>
      </c>
      <c r="C362" s="228">
        <v>10017908</v>
      </c>
      <c r="D362" s="228" t="s">
        <v>5039</v>
      </c>
      <c r="E362" s="229" t="s">
        <v>5634</v>
      </c>
      <c r="F362" s="228" t="s">
        <v>695</v>
      </c>
      <c r="G362" s="260">
        <v>5.0000000000000001E-3</v>
      </c>
      <c r="H362" s="239">
        <v>16806</v>
      </c>
      <c r="I362" s="238">
        <v>84.03</v>
      </c>
      <c r="J362" s="238">
        <f t="shared" si="12"/>
        <v>16.809999999999999</v>
      </c>
      <c r="K362" s="238">
        <f t="shared" si="11"/>
        <v>100.84</v>
      </c>
      <c r="L362" s="227" t="s">
        <v>8</v>
      </c>
      <c r="M362" s="77"/>
      <c r="N362" s="77"/>
      <c r="O362" s="77"/>
      <c r="P362" s="77"/>
    </row>
    <row r="363" spans="1:16" s="6" customFormat="1" ht="30" customHeight="1">
      <c r="A363" s="1">
        <v>343</v>
      </c>
      <c r="B363" s="228" t="s">
        <v>5603</v>
      </c>
      <c r="C363" s="228">
        <v>10017908</v>
      </c>
      <c r="D363" s="228" t="s">
        <v>5039</v>
      </c>
      <c r="E363" s="229" t="s">
        <v>5634</v>
      </c>
      <c r="F363" s="228" t="s">
        <v>695</v>
      </c>
      <c r="G363" s="260">
        <v>2.5000000000000001E-2</v>
      </c>
      <c r="H363" s="239">
        <v>16806</v>
      </c>
      <c r="I363" s="238">
        <v>420.15</v>
      </c>
      <c r="J363" s="238">
        <f t="shared" si="12"/>
        <v>84.03</v>
      </c>
      <c r="K363" s="238">
        <f t="shared" si="11"/>
        <v>504.17999999999995</v>
      </c>
      <c r="L363" s="227" t="s">
        <v>8</v>
      </c>
    </row>
    <row r="364" spans="1:16" s="6" customFormat="1" ht="30" customHeight="1">
      <c r="A364" s="1">
        <v>344</v>
      </c>
      <c r="B364" s="228" t="s">
        <v>5604</v>
      </c>
      <c r="C364" s="228">
        <v>10017908</v>
      </c>
      <c r="D364" s="228" t="s">
        <v>5039</v>
      </c>
      <c r="E364" s="229" t="s">
        <v>5634</v>
      </c>
      <c r="F364" s="228" t="s">
        <v>695</v>
      </c>
      <c r="G364" s="260">
        <v>5.0000000000000001E-3</v>
      </c>
      <c r="H364" s="239">
        <v>16806</v>
      </c>
      <c r="I364" s="238">
        <v>84.03</v>
      </c>
      <c r="J364" s="238">
        <f t="shared" si="12"/>
        <v>16.809999999999999</v>
      </c>
      <c r="K364" s="238">
        <f t="shared" si="11"/>
        <v>100.84</v>
      </c>
      <c r="L364" s="227" t="s">
        <v>8</v>
      </c>
      <c r="M364" s="77"/>
      <c r="N364" s="77"/>
      <c r="O364" s="77"/>
      <c r="P364" s="77"/>
    </row>
    <row r="365" spans="1:16" s="6" customFormat="1" ht="30" customHeight="1">
      <c r="A365" s="1">
        <v>345</v>
      </c>
      <c r="B365" s="228" t="s">
        <v>5605</v>
      </c>
      <c r="C365" s="228">
        <v>10017908</v>
      </c>
      <c r="D365" s="228" t="s">
        <v>5039</v>
      </c>
      <c r="E365" s="229" t="s">
        <v>5634</v>
      </c>
      <c r="F365" s="228" t="s">
        <v>695</v>
      </c>
      <c r="G365" s="260">
        <v>5.0000000000000001E-3</v>
      </c>
      <c r="H365" s="239">
        <v>16806</v>
      </c>
      <c r="I365" s="238">
        <v>84.03</v>
      </c>
      <c r="J365" s="238">
        <f t="shared" si="12"/>
        <v>16.809999999999999</v>
      </c>
      <c r="K365" s="238">
        <f t="shared" si="11"/>
        <v>100.84</v>
      </c>
      <c r="L365" s="227" t="s">
        <v>8</v>
      </c>
    </row>
    <row r="366" spans="1:16" s="6" customFormat="1" ht="30" customHeight="1">
      <c r="A366" s="1">
        <v>346</v>
      </c>
      <c r="B366" s="228" t="s">
        <v>5606</v>
      </c>
      <c r="C366" s="228">
        <v>10017908</v>
      </c>
      <c r="D366" s="228" t="s">
        <v>5039</v>
      </c>
      <c r="E366" s="229" t="s">
        <v>5634</v>
      </c>
      <c r="F366" s="228" t="s">
        <v>695</v>
      </c>
      <c r="G366" s="260">
        <v>0.03</v>
      </c>
      <c r="H366" s="239">
        <v>16806</v>
      </c>
      <c r="I366" s="238">
        <v>504.18</v>
      </c>
      <c r="J366" s="238">
        <f t="shared" si="12"/>
        <v>100.84</v>
      </c>
      <c r="K366" s="238">
        <f t="shared" si="11"/>
        <v>605.02</v>
      </c>
      <c r="L366" s="227" t="s">
        <v>8</v>
      </c>
      <c r="M366" s="77"/>
      <c r="N366" s="77"/>
      <c r="O366" s="77"/>
      <c r="P366" s="77"/>
    </row>
    <row r="367" spans="1:16" s="6" customFormat="1" ht="30" customHeight="1">
      <c r="A367" s="1">
        <v>347</v>
      </c>
      <c r="B367" s="228" t="s">
        <v>5607</v>
      </c>
      <c r="C367" s="228">
        <v>10018211</v>
      </c>
      <c r="D367" s="228" t="s">
        <v>5039</v>
      </c>
      <c r="E367" s="229" t="s">
        <v>5635</v>
      </c>
      <c r="F367" s="228" t="s">
        <v>695</v>
      </c>
      <c r="G367" s="260">
        <v>0.12</v>
      </c>
      <c r="H367" s="239">
        <v>519833</v>
      </c>
      <c r="I367" s="238">
        <v>62379.96</v>
      </c>
      <c r="J367" s="238">
        <f t="shared" si="12"/>
        <v>12475.99</v>
      </c>
      <c r="K367" s="238">
        <f t="shared" si="11"/>
        <v>74855.95</v>
      </c>
      <c r="L367" s="227" t="s">
        <v>8</v>
      </c>
    </row>
    <row r="368" spans="1:16" s="6" customFormat="1" ht="30" customHeight="1">
      <c r="A368" s="1">
        <v>348</v>
      </c>
      <c r="B368" s="228" t="s">
        <v>5608</v>
      </c>
      <c r="C368" s="228">
        <v>10018211</v>
      </c>
      <c r="D368" s="228" t="s">
        <v>5039</v>
      </c>
      <c r="E368" s="229" t="s">
        <v>5635</v>
      </c>
      <c r="F368" s="228" t="s">
        <v>695</v>
      </c>
      <c r="G368" s="260">
        <v>0.122</v>
      </c>
      <c r="H368" s="239">
        <v>519833</v>
      </c>
      <c r="I368" s="238">
        <v>63419.63</v>
      </c>
      <c r="J368" s="238">
        <f t="shared" si="12"/>
        <v>12683.93</v>
      </c>
      <c r="K368" s="238">
        <f t="shared" si="11"/>
        <v>76103.56</v>
      </c>
      <c r="L368" s="227" t="s">
        <v>8</v>
      </c>
    </row>
    <row r="369" spans="1:16" s="6" customFormat="1" ht="30" customHeight="1">
      <c r="A369" s="1">
        <v>349</v>
      </c>
      <c r="B369" s="228" t="s">
        <v>5609</v>
      </c>
      <c r="C369" s="228">
        <v>10018217</v>
      </c>
      <c r="D369" s="228" t="s">
        <v>5039</v>
      </c>
      <c r="E369" s="229" t="s">
        <v>5636</v>
      </c>
      <c r="F369" s="228" t="s">
        <v>695</v>
      </c>
      <c r="G369" s="260">
        <v>0.06</v>
      </c>
      <c r="H369" s="239">
        <v>173555</v>
      </c>
      <c r="I369" s="238">
        <v>10413.299999999999</v>
      </c>
      <c r="J369" s="238">
        <f t="shared" si="12"/>
        <v>2082.66</v>
      </c>
      <c r="K369" s="238">
        <f t="shared" si="11"/>
        <v>12495.96</v>
      </c>
      <c r="L369" s="227" t="s">
        <v>8</v>
      </c>
      <c r="M369" s="77"/>
      <c r="N369" s="77"/>
      <c r="O369" s="77"/>
      <c r="P369" s="77"/>
    </row>
    <row r="370" spans="1:16" s="6" customFormat="1" ht="30" customHeight="1">
      <c r="A370" s="1">
        <v>350</v>
      </c>
      <c r="B370" s="228" t="s">
        <v>5610</v>
      </c>
      <c r="C370" s="228">
        <v>10018217</v>
      </c>
      <c r="D370" s="228" t="s">
        <v>5039</v>
      </c>
      <c r="E370" s="229" t="s">
        <v>5636</v>
      </c>
      <c r="F370" s="228" t="s">
        <v>695</v>
      </c>
      <c r="G370" s="260">
        <v>5.3999999999999999E-2</v>
      </c>
      <c r="H370" s="239">
        <v>173555</v>
      </c>
      <c r="I370" s="238">
        <v>9371.9699999999993</v>
      </c>
      <c r="J370" s="238">
        <f t="shared" si="12"/>
        <v>1874.39</v>
      </c>
      <c r="K370" s="238">
        <f t="shared" si="11"/>
        <v>11246.359999999999</v>
      </c>
      <c r="L370" s="227" t="s">
        <v>8</v>
      </c>
      <c r="M370" s="77"/>
      <c r="N370" s="77"/>
      <c r="O370" s="77"/>
      <c r="P370" s="77"/>
    </row>
    <row r="371" spans="1:16" s="6" customFormat="1" ht="30" customHeight="1">
      <c r="A371" s="1">
        <v>351</v>
      </c>
      <c r="B371" s="228" t="s">
        <v>5611</v>
      </c>
      <c r="C371" s="228">
        <v>10018223</v>
      </c>
      <c r="D371" s="228" t="s">
        <v>5039</v>
      </c>
      <c r="E371" s="229" t="s">
        <v>5637</v>
      </c>
      <c r="F371" s="228" t="s">
        <v>695</v>
      </c>
      <c r="G371" s="260">
        <v>5.1999999999999998E-2</v>
      </c>
      <c r="H371" s="239">
        <v>173991</v>
      </c>
      <c r="I371" s="238">
        <v>9047.5300000000007</v>
      </c>
      <c r="J371" s="238">
        <f t="shared" si="12"/>
        <v>1809.51</v>
      </c>
      <c r="K371" s="238">
        <f t="shared" si="11"/>
        <v>10857.04</v>
      </c>
      <c r="L371" s="227" t="s">
        <v>8</v>
      </c>
    </row>
    <row r="372" spans="1:16" s="6" customFormat="1" ht="30" customHeight="1">
      <c r="A372" s="1">
        <v>352</v>
      </c>
      <c r="B372" s="228" t="s">
        <v>5612</v>
      </c>
      <c r="C372" s="228">
        <v>10018223</v>
      </c>
      <c r="D372" s="228" t="s">
        <v>5039</v>
      </c>
      <c r="E372" s="229" t="s">
        <v>5637</v>
      </c>
      <c r="F372" s="228" t="s">
        <v>695</v>
      </c>
      <c r="G372" s="260">
        <v>4.8000000000000001E-2</v>
      </c>
      <c r="H372" s="239">
        <v>173991</v>
      </c>
      <c r="I372" s="238">
        <v>8351.57</v>
      </c>
      <c r="J372" s="238">
        <f t="shared" si="12"/>
        <v>1670.31</v>
      </c>
      <c r="K372" s="238">
        <f t="shared" si="11"/>
        <v>10021.879999999999</v>
      </c>
      <c r="L372" s="227" t="s">
        <v>8</v>
      </c>
    </row>
    <row r="373" spans="1:16" s="6" customFormat="1" ht="30" customHeight="1">
      <c r="A373" s="1">
        <v>353</v>
      </c>
      <c r="B373" s="228" t="s">
        <v>5613</v>
      </c>
      <c r="C373" s="228">
        <v>10018240</v>
      </c>
      <c r="D373" s="228" t="s">
        <v>5039</v>
      </c>
      <c r="E373" s="229" t="s">
        <v>3322</v>
      </c>
      <c r="F373" s="228" t="s">
        <v>695</v>
      </c>
      <c r="G373" s="260">
        <v>0.15</v>
      </c>
      <c r="H373" s="239">
        <v>44251</v>
      </c>
      <c r="I373" s="238">
        <v>6637.65</v>
      </c>
      <c r="J373" s="238">
        <f t="shared" si="12"/>
        <v>1327.53</v>
      </c>
      <c r="K373" s="238">
        <f t="shared" si="11"/>
        <v>7965.1799999999994</v>
      </c>
      <c r="L373" s="227" t="s">
        <v>8</v>
      </c>
      <c r="M373" s="77"/>
      <c r="N373" s="77"/>
      <c r="O373" s="77"/>
      <c r="P373" s="77"/>
    </row>
    <row r="374" spans="1:16" s="6" customFormat="1" ht="30" customHeight="1">
      <c r="A374" s="1">
        <v>354</v>
      </c>
      <c r="B374" s="228" t="s">
        <v>5614</v>
      </c>
      <c r="C374" s="228">
        <v>10018240</v>
      </c>
      <c r="D374" s="228" t="s">
        <v>5039</v>
      </c>
      <c r="E374" s="229" t="s">
        <v>3322</v>
      </c>
      <c r="F374" s="228" t="s">
        <v>695</v>
      </c>
      <c r="G374" s="260">
        <v>0.05</v>
      </c>
      <c r="H374" s="239">
        <v>44251</v>
      </c>
      <c r="I374" s="238">
        <v>2212.5500000000002</v>
      </c>
      <c r="J374" s="238">
        <f t="shared" si="12"/>
        <v>442.51</v>
      </c>
      <c r="K374" s="238">
        <f t="shared" si="11"/>
        <v>2655.0600000000004</v>
      </c>
      <c r="L374" s="227" t="s">
        <v>8</v>
      </c>
      <c r="M374" s="77"/>
      <c r="N374" s="77"/>
      <c r="O374" s="77"/>
      <c r="P374" s="77"/>
    </row>
    <row r="375" spans="1:16" s="6" customFormat="1" ht="30" customHeight="1">
      <c r="A375" s="1">
        <v>355</v>
      </c>
      <c r="B375" s="228" t="s">
        <v>5615</v>
      </c>
      <c r="C375" s="228">
        <v>10018240</v>
      </c>
      <c r="D375" s="228" t="s">
        <v>5039</v>
      </c>
      <c r="E375" s="229" t="s">
        <v>3322</v>
      </c>
      <c r="F375" s="228" t="s">
        <v>695</v>
      </c>
      <c r="G375" s="260">
        <v>7.0000000000000007E-2</v>
      </c>
      <c r="H375" s="239">
        <v>44251</v>
      </c>
      <c r="I375" s="238">
        <v>3097.57</v>
      </c>
      <c r="J375" s="238">
        <f t="shared" si="12"/>
        <v>619.51</v>
      </c>
      <c r="K375" s="238">
        <f t="shared" si="11"/>
        <v>3717.08</v>
      </c>
      <c r="L375" s="227" t="s">
        <v>8</v>
      </c>
    </row>
    <row r="376" spans="1:16" s="6" customFormat="1" ht="30" customHeight="1">
      <c r="A376" s="1">
        <v>356</v>
      </c>
      <c r="B376" s="228" t="s">
        <v>5616</v>
      </c>
      <c r="C376" s="228">
        <v>10018253</v>
      </c>
      <c r="D376" s="228" t="s">
        <v>5039</v>
      </c>
      <c r="E376" s="229" t="s">
        <v>5638</v>
      </c>
      <c r="F376" s="228" t="s">
        <v>695</v>
      </c>
      <c r="G376" s="260">
        <v>0.06</v>
      </c>
      <c r="H376" s="239">
        <v>46570</v>
      </c>
      <c r="I376" s="238">
        <v>2794.2</v>
      </c>
      <c r="J376" s="238">
        <f t="shared" si="12"/>
        <v>558.84</v>
      </c>
      <c r="K376" s="238">
        <f t="shared" si="11"/>
        <v>3353.04</v>
      </c>
      <c r="L376" s="227" t="s">
        <v>8</v>
      </c>
    </row>
    <row r="377" spans="1:16" s="6" customFormat="1" ht="30" customHeight="1">
      <c r="A377" s="1">
        <v>357</v>
      </c>
      <c r="B377" s="228" t="s">
        <v>5617</v>
      </c>
      <c r="C377" s="228">
        <v>10018253</v>
      </c>
      <c r="D377" s="228" t="s">
        <v>5039</v>
      </c>
      <c r="E377" s="229" t="s">
        <v>5638</v>
      </c>
      <c r="F377" s="228" t="s">
        <v>695</v>
      </c>
      <c r="G377" s="260">
        <v>0.04</v>
      </c>
      <c r="H377" s="239">
        <v>46570</v>
      </c>
      <c r="I377" s="238">
        <v>1862.8</v>
      </c>
      <c r="J377" s="238">
        <f t="shared" si="12"/>
        <v>372.56</v>
      </c>
      <c r="K377" s="238">
        <f t="shared" si="11"/>
        <v>2235.36</v>
      </c>
      <c r="L377" s="227" t="s">
        <v>8</v>
      </c>
      <c r="M377" s="77"/>
      <c r="N377" s="77"/>
      <c r="O377" s="77"/>
      <c r="P377" s="77"/>
    </row>
    <row r="378" spans="1:16" s="6" customFormat="1" ht="30" customHeight="1">
      <c r="A378" s="1">
        <v>358</v>
      </c>
      <c r="B378" s="228" t="s">
        <v>5618</v>
      </c>
      <c r="C378" s="228">
        <v>10018282</v>
      </c>
      <c r="D378" s="228" t="s">
        <v>5039</v>
      </c>
      <c r="E378" s="229" t="s">
        <v>5639</v>
      </c>
      <c r="F378" s="228" t="s">
        <v>695</v>
      </c>
      <c r="G378" s="260">
        <v>0.5</v>
      </c>
      <c r="H378" s="239">
        <v>10542</v>
      </c>
      <c r="I378" s="238">
        <v>5271</v>
      </c>
      <c r="J378" s="238">
        <f t="shared" si="12"/>
        <v>1054.2</v>
      </c>
      <c r="K378" s="238">
        <f t="shared" si="11"/>
        <v>6325.2</v>
      </c>
      <c r="L378" s="227" t="s">
        <v>8</v>
      </c>
    </row>
    <row r="379" spans="1:16" s="6" customFormat="1" ht="30" customHeight="1">
      <c r="A379" s="1">
        <v>359</v>
      </c>
      <c r="B379" s="228" t="s">
        <v>5619</v>
      </c>
      <c r="C379" s="228">
        <v>10018293</v>
      </c>
      <c r="D379" s="228" t="s">
        <v>5039</v>
      </c>
      <c r="E379" s="229" t="s">
        <v>5640</v>
      </c>
      <c r="F379" s="228" t="s">
        <v>695</v>
      </c>
      <c r="G379" s="260">
        <v>0.1</v>
      </c>
      <c r="H379" s="239">
        <v>51776</v>
      </c>
      <c r="I379" s="238">
        <v>5177.6000000000004</v>
      </c>
      <c r="J379" s="238">
        <f t="shared" si="12"/>
        <v>1035.52</v>
      </c>
      <c r="K379" s="238">
        <f t="shared" si="11"/>
        <v>6213.1200000000008</v>
      </c>
      <c r="L379" s="227" t="s">
        <v>8</v>
      </c>
      <c r="M379" s="77"/>
      <c r="N379" s="77"/>
      <c r="O379" s="77"/>
      <c r="P379" s="77"/>
    </row>
    <row r="380" spans="1:16" s="6" customFormat="1" ht="30" customHeight="1">
      <c r="A380" s="1">
        <v>360</v>
      </c>
      <c r="B380" s="228" t="s">
        <v>5620</v>
      </c>
      <c r="C380" s="228">
        <v>20003625</v>
      </c>
      <c r="D380" s="228" t="s">
        <v>5039</v>
      </c>
      <c r="E380" s="229" t="s">
        <v>5641</v>
      </c>
      <c r="F380" s="228" t="s">
        <v>695</v>
      </c>
      <c r="G380" s="260">
        <v>0.23100000000000001</v>
      </c>
      <c r="H380" s="239">
        <v>22056</v>
      </c>
      <c r="I380" s="238">
        <v>5094.9399999999996</v>
      </c>
      <c r="J380" s="238">
        <f t="shared" si="12"/>
        <v>1018.99</v>
      </c>
      <c r="K380" s="238">
        <f t="shared" si="11"/>
        <v>6113.9299999999994</v>
      </c>
      <c r="L380" s="227" t="s">
        <v>8</v>
      </c>
    </row>
    <row r="381" spans="1:16" s="6" customFormat="1" ht="30" customHeight="1">
      <c r="A381" s="1">
        <v>361</v>
      </c>
      <c r="B381" s="228" t="s">
        <v>5621</v>
      </c>
      <c r="C381" s="228">
        <v>20004755</v>
      </c>
      <c r="D381" s="228" t="s">
        <v>5039</v>
      </c>
      <c r="E381" s="229" t="s">
        <v>5642</v>
      </c>
      <c r="F381" s="228" t="s">
        <v>695</v>
      </c>
      <c r="G381" s="260">
        <v>5.0000000000000001E-3</v>
      </c>
      <c r="H381" s="239">
        <v>29900</v>
      </c>
      <c r="I381" s="238">
        <v>149.5</v>
      </c>
      <c r="J381" s="238">
        <f t="shared" si="12"/>
        <v>29.9</v>
      </c>
      <c r="K381" s="238">
        <f t="shared" si="11"/>
        <v>179.4</v>
      </c>
      <c r="L381" s="227" t="s">
        <v>8</v>
      </c>
      <c r="M381" s="77"/>
      <c r="N381" s="77"/>
      <c r="O381" s="77"/>
      <c r="P381" s="77"/>
    </row>
    <row r="382" spans="1:16" s="6" customFormat="1" ht="30" customHeight="1">
      <c r="A382" s="1">
        <v>362</v>
      </c>
      <c r="B382" s="228" t="s">
        <v>5643</v>
      </c>
      <c r="C382" s="228">
        <v>10011321</v>
      </c>
      <c r="D382" s="228" t="s">
        <v>5039</v>
      </c>
      <c r="E382" s="229" t="s">
        <v>5108</v>
      </c>
      <c r="F382" s="228" t="s">
        <v>695</v>
      </c>
      <c r="G382" s="260">
        <v>2.4900000000000002</v>
      </c>
      <c r="H382" s="239">
        <v>65275</v>
      </c>
      <c r="I382" s="238">
        <v>162534.75</v>
      </c>
      <c r="J382" s="238">
        <f t="shared" si="12"/>
        <v>32506.95</v>
      </c>
      <c r="K382" s="238">
        <f t="shared" si="11"/>
        <v>195041.7</v>
      </c>
      <c r="L382" s="227" t="s">
        <v>8</v>
      </c>
    </row>
    <row r="383" spans="1:16" s="6" customFormat="1" ht="30" customHeight="1">
      <c r="A383" s="1">
        <v>363</v>
      </c>
      <c r="B383" s="228" t="s">
        <v>5644</v>
      </c>
      <c r="C383" s="228">
        <v>10011874</v>
      </c>
      <c r="D383" s="228" t="s">
        <v>5039</v>
      </c>
      <c r="E383" s="229" t="s">
        <v>5645</v>
      </c>
      <c r="F383" s="228" t="s">
        <v>695</v>
      </c>
      <c r="G383" s="260">
        <v>0.03</v>
      </c>
      <c r="H383" s="239">
        <v>44532</v>
      </c>
      <c r="I383" s="238">
        <v>1335.96</v>
      </c>
      <c r="J383" s="238">
        <f t="shared" si="12"/>
        <v>267.19</v>
      </c>
      <c r="K383" s="238">
        <f t="shared" si="11"/>
        <v>1603.15</v>
      </c>
      <c r="L383" s="227" t="s">
        <v>8</v>
      </c>
      <c r="M383" s="77"/>
      <c r="N383" s="77"/>
      <c r="O383" s="77"/>
      <c r="P383" s="77"/>
    </row>
    <row r="384" spans="1:16" s="6" customFormat="1" ht="30" customHeight="1">
      <c r="A384" s="1">
        <v>364</v>
      </c>
      <c r="B384" s="228" t="s">
        <v>5646</v>
      </c>
      <c r="C384" s="228">
        <v>10012742</v>
      </c>
      <c r="D384" s="228" t="s">
        <v>5039</v>
      </c>
      <c r="E384" s="229" t="s">
        <v>5649</v>
      </c>
      <c r="F384" s="228" t="s">
        <v>695</v>
      </c>
      <c r="G384" s="260">
        <v>0.80100000000000005</v>
      </c>
      <c r="H384" s="239">
        <v>25693</v>
      </c>
      <c r="I384" s="238">
        <v>20580.09</v>
      </c>
      <c r="J384" s="238">
        <f t="shared" si="12"/>
        <v>4116.0200000000004</v>
      </c>
      <c r="K384" s="238">
        <f t="shared" si="11"/>
        <v>24696.11</v>
      </c>
      <c r="L384" s="227" t="s">
        <v>8</v>
      </c>
    </row>
    <row r="385" spans="1:16" s="6" customFormat="1" ht="30" customHeight="1">
      <c r="A385" s="1">
        <v>365</v>
      </c>
      <c r="B385" s="228" t="s">
        <v>5647</v>
      </c>
      <c r="C385" s="228">
        <v>10012901</v>
      </c>
      <c r="D385" s="228" t="s">
        <v>5039</v>
      </c>
      <c r="E385" s="229" t="s">
        <v>5650</v>
      </c>
      <c r="F385" s="228" t="s">
        <v>695</v>
      </c>
      <c r="G385" s="260">
        <v>0.218</v>
      </c>
      <c r="H385" s="239">
        <v>357063</v>
      </c>
      <c r="I385" s="238">
        <v>77839.73</v>
      </c>
      <c r="J385" s="238">
        <f t="shared" si="12"/>
        <v>15567.95</v>
      </c>
      <c r="K385" s="238">
        <f t="shared" si="11"/>
        <v>93407.679999999993</v>
      </c>
      <c r="L385" s="227" t="s">
        <v>8</v>
      </c>
    </row>
    <row r="386" spans="1:16" s="6" customFormat="1" ht="30" customHeight="1">
      <c r="A386" s="1">
        <v>366</v>
      </c>
      <c r="B386" s="228" t="s">
        <v>5648</v>
      </c>
      <c r="C386" s="228">
        <v>10012923</v>
      </c>
      <c r="D386" s="228" t="s">
        <v>5039</v>
      </c>
      <c r="E386" s="229" t="s">
        <v>5651</v>
      </c>
      <c r="F386" s="228" t="s">
        <v>695</v>
      </c>
      <c r="G386" s="260">
        <v>0.2</v>
      </c>
      <c r="H386" s="239">
        <v>321836</v>
      </c>
      <c r="I386" s="238">
        <v>64367.199999999997</v>
      </c>
      <c r="J386" s="238">
        <f t="shared" si="12"/>
        <v>12873.44</v>
      </c>
      <c r="K386" s="238">
        <f t="shared" si="11"/>
        <v>77240.639999999999</v>
      </c>
      <c r="L386" s="227" t="s">
        <v>8</v>
      </c>
      <c r="M386" s="77"/>
      <c r="N386" s="77"/>
      <c r="O386" s="77"/>
      <c r="P386" s="77"/>
    </row>
    <row r="387" spans="1:16" s="6" customFormat="1" ht="30" customHeight="1">
      <c r="A387" s="1">
        <v>367</v>
      </c>
      <c r="B387" s="228" t="s">
        <v>5652</v>
      </c>
      <c r="C387" s="228">
        <v>10014124</v>
      </c>
      <c r="D387" s="228" t="s">
        <v>5039</v>
      </c>
      <c r="E387" s="229" t="s">
        <v>5045</v>
      </c>
      <c r="F387" s="228" t="s">
        <v>695</v>
      </c>
      <c r="G387" s="260">
        <v>0.38</v>
      </c>
      <c r="H387" s="239">
        <v>65225</v>
      </c>
      <c r="I387" s="238">
        <v>24785.5</v>
      </c>
      <c r="J387" s="238">
        <f t="shared" si="12"/>
        <v>4957.1000000000004</v>
      </c>
      <c r="K387" s="238">
        <f t="shared" si="11"/>
        <v>29742.6</v>
      </c>
      <c r="L387" s="227" t="s">
        <v>8</v>
      </c>
    </row>
    <row r="388" spans="1:16" s="6" customFormat="1" ht="30" customHeight="1">
      <c r="A388" s="1">
        <v>368</v>
      </c>
      <c r="B388" s="228" t="s">
        <v>5653</v>
      </c>
      <c r="C388" s="228">
        <v>10014159</v>
      </c>
      <c r="D388" s="228" t="s">
        <v>5039</v>
      </c>
      <c r="E388" s="229" t="s">
        <v>5663</v>
      </c>
      <c r="F388" s="228" t="s">
        <v>695</v>
      </c>
      <c r="G388" s="260">
        <v>0.63200000000000001</v>
      </c>
      <c r="H388" s="239">
        <v>71902</v>
      </c>
      <c r="I388" s="238">
        <v>45442.06</v>
      </c>
      <c r="J388" s="238">
        <f t="shared" si="12"/>
        <v>9088.41</v>
      </c>
      <c r="K388" s="238">
        <f t="shared" si="11"/>
        <v>54530.47</v>
      </c>
      <c r="L388" s="227" t="s">
        <v>8</v>
      </c>
    </row>
    <row r="389" spans="1:16" s="6" customFormat="1" ht="30" customHeight="1">
      <c r="A389" s="1">
        <v>369</v>
      </c>
      <c r="B389" s="228" t="s">
        <v>5654</v>
      </c>
      <c r="C389" s="228">
        <v>10014163</v>
      </c>
      <c r="D389" s="228" t="s">
        <v>5039</v>
      </c>
      <c r="E389" s="229" t="s">
        <v>5664</v>
      </c>
      <c r="F389" s="228" t="s">
        <v>695</v>
      </c>
      <c r="G389" s="260">
        <v>1.9430000000000001</v>
      </c>
      <c r="H389" s="239">
        <v>28007</v>
      </c>
      <c r="I389" s="238">
        <v>54417.599999999999</v>
      </c>
      <c r="J389" s="238">
        <f t="shared" si="12"/>
        <v>10883.52</v>
      </c>
      <c r="K389" s="238">
        <f t="shared" si="11"/>
        <v>65301.119999999995</v>
      </c>
      <c r="L389" s="227" t="s">
        <v>8</v>
      </c>
    </row>
    <row r="390" spans="1:16" s="6" customFormat="1" ht="30" customHeight="1">
      <c r="A390" s="1">
        <v>370</v>
      </c>
      <c r="B390" s="228" t="s">
        <v>5655</v>
      </c>
      <c r="C390" s="228">
        <v>10014167</v>
      </c>
      <c r="D390" s="228" t="s">
        <v>5039</v>
      </c>
      <c r="E390" s="229" t="s">
        <v>5665</v>
      </c>
      <c r="F390" s="228" t="s">
        <v>695</v>
      </c>
      <c r="G390" s="260">
        <v>0.51</v>
      </c>
      <c r="H390" s="239">
        <v>39569</v>
      </c>
      <c r="I390" s="238">
        <v>20180.189999999999</v>
      </c>
      <c r="J390" s="238">
        <f t="shared" si="12"/>
        <v>4036.04</v>
      </c>
      <c r="K390" s="238">
        <f t="shared" si="11"/>
        <v>24216.23</v>
      </c>
      <c r="L390" s="227" t="s">
        <v>8</v>
      </c>
      <c r="M390" s="77"/>
      <c r="N390" s="77"/>
      <c r="O390" s="77"/>
      <c r="P390" s="77"/>
    </row>
    <row r="391" spans="1:16" s="6" customFormat="1" ht="30" customHeight="1">
      <c r="A391" s="1">
        <v>371</v>
      </c>
      <c r="B391" s="228" t="s">
        <v>5656</v>
      </c>
      <c r="C391" s="228">
        <v>10014226</v>
      </c>
      <c r="D391" s="228" t="s">
        <v>5039</v>
      </c>
      <c r="E391" s="229" t="s">
        <v>5666</v>
      </c>
      <c r="F391" s="228" t="s">
        <v>695</v>
      </c>
      <c r="G391" s="260">
        <v>0.38</v>
      </c>
      <c r="H391" s="239">
        <v>14714</v>
      </c>
      <c r="I391" s="238">
        <v>5591.32</v>
      </c>
      <c r="J391" s="238">
        <f t="shared" si="12"/>
        <v>1118.26</v>
      </c>
      <c r="K391" s="238">
        <f t="shared" si="11"/>
        <v>6709.58</v>
      </c>
      <c r="L391" s="227" t="s">
        <v>8</v>
      </c>
    </row>
    <row r="392" spans="1:16" s="6" customFormat="1" ht="30" customHeight="1">
      <c r="A392" s="1">
        <v>372</v>
      </c>
      <c r="B392" s="228" t="s">
        <v>5657</v>
      </c>
      <c r="C392" s="228">
        <v>10014896</v>
      </c>
      <c r="D392" s="228" t="s">
        <v>5039</v>
      </c>
      <c r="E392" s="229" t="s">
        <v>5667</v>
      </c>
      <c r="F392" s="228" t="s">
        <v>695</v>
      </c>
      <c r="G392" s="260">
        <v>0.378</v>
      </c>
      <c r="H392" s="239">
        <v>31442</v>
      </c>
      <c r="I392" s="238">
        <v>11885.08</v>
      </c>
      <c r="J392" s="238">
        <f t="shared" si="12"/>
        <v>2377.02</v>
      </c>
      <c r="K392" s="238">
        <f t="shared" si="11"/>
        <v>14262.1</v>
      </c>
      <c r="L392" s="227" t="s">
        <v>8</v>
      </c>
      <c r="M392" s="77"/>
      <c r="N392" s="77"/>
      <c r="O392" s="77"/>
      <c r="P392" s="77"/>
    </row>
    <row r="393" spans="1:16" s="6" customFormat="1" ht="30" customHeight="1">
      <c r="A393" s="1">
        <v>373</v>
      </c>
      <c r="B393" s="228" t="s">
        <v>5658</v>
      </c>
      <c r="C393" s="228">
        <v>10014896</v>
      </c>
      <c r="D393" s="228" t="s">
        <v>5039</v>
      </c>
      <c r="E393" s="229" t="s">
        <v>5667</v>
      </c>
      <c r="F393" s="228" t="s">
        <v>695</v>
      </c>
      <c r="G393" s="260">
        <v>1.117</v>
      </c>
      <c r="H393" s="239">
        <v>31442</v>
      </c>
      <c r="I393" s="238">
        <v>35120.71</v>
      </c>
      <c r="J393" s="238">
        <f t="shared" si="12"/>
        <v>7024.14</v>
      </c>
      <c r="K393" s="238">
        <f t="shared" si="11"/>
        <v>42144.85</v>
      </c>
      <c r="L393" s="227" t="s">
        <v>8</v>
      </c>
    </row>
    <row r="394" spans="1:16" s="6" customFormat="1" ht="30" customHeight="1">
      <c r="A394" s="1">
        <v>374</v>
      </c>
      <c r="B394" s="228" t="s">
        <v>5659</v>
      </c>
      <c r="C394" s="228">
        <v>10017155</v>
      </c>
      <c r="D394" s="228" t="s">
        <v>5039</v>
      </c>
      <c r="E394" s="229" t="s">
        <v>2880</v>
      </c>
      <c r="F394" s="228" t="s">
        <v>695</v>
      </c>
      <c r="G394" s="260">
        <v>0.35</v>
      </c>
      <c r="H394" s="239">
        <v>91992</v>
      </c>
      <c r="I394" s="238">
        <v>32197.200000000001</v>
      </c>
      <c r="J394" s="238">
        <f t="shared" si="12"/>
        <v>6439.44</v>
      </c>
      <c r="K394" s="238">
        <f t="shared" si="11"/>
        <v>38636.639999999999</v>
      </c>
      <c r="L394" s="227" t="s">
        <v>8</v>
      </c>
      <c r="M394" s="77"/>
      <c r="N394" s="77"/>
      <c r="O394" s="77"/>
      <c r="P394" s="77"/>
    </row>
    <row r="395" spans="1:16" s="6" customFormat="1" ht="30" customHeight="1">
      <c r="A395" s="1">
        <v>375</v>
      </c>
      <c r="B395" s="228" t="s">
        <v>5660</v>
      </c>
      <c r="C395" s="228">
        <v>10017155</v>
      </c>
      <c r="D395" s="228" t="s">
        <v>5039</v>
      </c>
      <c r="E395" s="229" t="s">
        <v>2880</v>
      </c>
      <c r="F395" s="228" t="s">
        <v>695</v>
      </c>
      <c r="G395" s="260">
        <v>0.28000000000000003</v>
      </c>
      <c r="H395" s="239">
        <v>91992</v>
      </c>
      <c r="I395" s="238">
        <v>25757.759999999998</v>
      </c>
      <c r="J395" s="238">
        <f t="shared" si="12"/>
        <v>5151.55</v>
      </c>
      <c r="K395" s="238">
        <f t="shared" si="11"/>
        <v>30909.309999999998</v>
      </c>
      <c r="L395" s="227" t="s">
        <v>8</v>
      </c>
    </row>
    <row r="396" spans="1:16" s="6" customFormat="1" ht="30" customHeight="1">
      <c r="A396" s="1">
        <v>376</v>
      </c>
      <c r="B396" s="228" t="s">
        <v>5661</v>
      </c>
      <c r="C396" s="228">
        <v>10017155</v>
      </c>
      <c r="D396" s="228" t="s">
        <v>5039</v>
      </c>
      <c r="E396" s="229" t="s">
        <v>2880</v>
      </c>
      <c r="F396" s="228" t="s">
        <v>695</v>
      </c>
      <c r="G396" s="260">
        <v>0.10299999999999999</v>
      </c>
      <c r="H396" s="239">
        <v>91992</v>
      </c>
      <c r="I396" s="238">
        <v>9475.18</v>
      </c>
      <c r="J396" s="238">
        <f t="shared" si="12"/>
        <v>1895.04</v>
      </c>
      <c r="K396" s="238">
        <f t="shared" si="11"/>
        <v>11370.220000000001</v>
      </c>
      <c r="L396" s="227" t="s">
        <v>8</v>
      </c>
    </row>
    <row r="397" spans="1:16" s="6" customFormat="1" ht="30" customHeight="1">
      <c r="A397" s="1">
        <v>377</v>
      </c>
      <c r="B397" s="1" t="s">
        <v>5662</v>
      </c>
      <c r="C397" s="91">
        <v>10017155</v>
      </c>
      <c r="D397" s="92" t="s">
        <v>5039</v>
      </c>
      <c r="E397" s="218" t="s">
        <v>2880</v>
      </c>
      <c r="F397" s="91" t="s">
        <v>695</v>
      </c>
      <c r="G397" s="292">
        <v>4.1000000000000002E-2</v>
      </c>
      <c r="H397" s="236">
        <v>91992</v>
      </c>
      <c r="I397" s="238">
        <v>3771.67</v>
      </c>
      <c r="J397" s="238">
        <f>ROUND(I397*0.2,2)</f>
        <v>754.33</v>
      </c>
      <c r="K397" s="238">
        <f t="shared" si="11"/>
        <v>4526</v>
      </c>
      <c r="L397" s="1" t="s">
        <v>8</v>
      </c>
    </row>
    <row r="398" spans="1:16" s="6" customFormat="1" ht="20.100000000000001" customHeight="1">
      <c r="A398" s="96"/>
      <c r="B398" s="96"/>
      <c r="C398" s="96"/>
      <c r="D398" s="96"/>
      <c r="E398" s="97"/>
      <c r="F398" s="96"/>
      <c r="G398" s="96"/>
      <c r="H398" s="96"/>
      <c r="I398" s="98">
        <f>SUM(I21:I397)</f>
        <v>11502357.969999995</v>
      </c>
      <c r="J398" s="98">
        <f>SUM(J21:J397)</f>
        <v>2300471.5899999985</v>
      </c>
      <c r="K398" s="98">
        <f>SUM(K21:K397)</f>
        <v>13802829.55999998</v>
      </c>
      <c r="L398" s="96"/>
    </row>
    <row r="399" spans="1:16">
      <c r="K399" s="355"/>
    </row>
    <row r="400" spans="1:16" ht="18.75">
      <c r="A400" s="67" t="s">
        <v>34</v>
      </c>
      <c r="B400" s="220"/>
      <c r="C400" s="220"/>
      <c r="D400" s="127"/>
      <c r="E400" s="128"/>
      <c r="F400" s="128"/>
      <c r="G400" s="128"/>
      <c r="H400" s="129"/>
      <c r="I400" s="128"/>
      <c r="J400" s="67" t="s">
        <v>35</v>
      </c>
      <c r="K400" s="23"/>
    </row>
    <row r="401" spans="1:12" ht="18.75">
      <c r="A401" s="67" t="s">
        <v>36</v>
      </c>
      <c r="B401" s="67"/>
      <c r="C401" s="67"/>
      <c r="D401" s="127"/>
      <c r="E401" s="128"/>
      <c r="F401" s="128"/>
      <c r="G401" s="128"/>
      <c r="H401" s="129"/>
      <c r="I401" s="128"/>
      <c r="J401" s="204" t="s">
        <v>181</v>
      </c>
      <c r="K401" s="204"/>
    </row>
    <row r="402" spans="1:12" ht="18.75">
      <c r="A402" s="67" t="s">
        <v>37</v>
      </c>
      <c r="B402" s="67"/>
      <c r="C402" s="67"/>
      <c r="D402" s="127"/>
      <c r="E402" s="128"/>
      <c r="F402" s="128"/>
      <c r="G402" s="128"/>
      <c r="H402" s="129"/>
      <c r="I402" s="128"/>
      <c r="J402" s="204" t="s">
        <v>38</v>
      </c>
      <c r="K402" s="204"/>
    </row>
    <row r="403" spans="1:12" ht="18.75">
      <c r="A403" s="67" t="s">
        <v>39</v>
      </c>
      <c r="B403" s="23"/>
      <c r="C403" s="23"/>
      <c r="D403" s="127"/>
      <c r="E403" s="128"/>
      <c r="F403" s="128"/>
      <c r="G403" s="128"/>
      <c r="H403" s="129"/>
      <c r="I403" s="128"/>
      <c r="J403" s="118"/>
      <c r="K403" s="38"/>
    </row>
    <row r="404" spans="1:12" ht="10.5" customHeight="1">
      <c r="A404" s="23"/>
      <c r="B404" s="23"/>
      <c r="C404" s="23"/>
      <c r="D404" s="127"/>
      <c r="E404" s="128"/>
      <c r="F404" s="128"/>
      <c r="G404" s="128"/>
      <c r="H404" s="129"/>
      <c r="I404" s="128"/>
      <c r="J404" s="118"/>
      <c r="K404" s="23"/>
    </row>
    <row r="405" spans="1:12" ht="18.75">
      <c r="A405" s="67" t="s">
        <v>41</v>
      </c>
      <c r="B405" s="23"/>
      <c r="C405" s="23"/>
      <c r="D405" s="127"/>
      <c r="E405" s="128"/>
      <c r="F405" s="128"/>
      <c r="G405" s="128"/>
      <c r="H405" s="129"/>
      <c r="I405" s="128"/>
      <c r="J405" s="204" t="s">
        <v>182</v>
      </c>
      <c r="K405" s="204"/>
    </row>
    <row r="406" spans="1:12" ht="18.75">
      <c r="A406" s="364"/>
      <c r="B406" s="364"/>
      <c r="C406" s="364"/>
      <c r="D406" s="127"/>
      <c r="E406" s="128"/>
      <c r="F406" s="128"/>
      <c r="G406" s="128"/>
      <c r="H406" s="129"/>
      <c r="I406" s="128"/>
      <c r="J406" s="118"/>
      <c r="K406" s="118"/>
    </row>
    <row r="407" spans="1:12" ht="18.75">
      <c r="A407" s="67" t="s">
        <v>40</v>
      </c>
      <c r="B407" s="67"/>
      <c r="C407" s="255"/>
      <c r="D407" s="256"/>
      <c r="E407" s="257"/>
      <c r="F407" s="257"/>
      <c r="G407" s="257"/>
      <c r="H407" s="258"/>
      <c r="I407" s="257"/>
      <c r="J407" s="67" t="s">
        <v>40</v>
      </c>
      <c r="K407" s="67"/>
    </row>
    <row r="408" spans="1:12" ht="18.75">
      <c r="A408" s="128"/>
      <c r="B408" s="128"/>
      <c r="C408" s="128"/>
      <c r="D408" s="127"/>
      <c r="E408" s="128"/>
      <c r="F408" s="128"/>
      <c r="G408" s="128"/>
      <c r="H408" s="129"/>
      <c r="I408" s="128"/>
      <c r="J408" s="128"/>
      <c r="K408" s="128"/>
      <c r="L408" s="128"/>
    </row>
  </sheetData>
  <autoFilter ref="A20:L20" xr:uid="{00000000-0009-0000-0000-00003E000000}">
    <sortState xmlns:xlrd2="http://schemas.microsoft.com/office/spreadsheetml/2017/richdata2" ref="A21:L298">
      <sortCondition ref="C20"/>
    </sortState>
  </autoFilter>
  <mergeCells count="6">
    <mergeCell ref="A406:C406"/>
    <mergeCell ref="A4:L4"/>
    <mergeCell ref="A5:L5"/>
    <mergeCell ref="A8:I8"/>
    <mergeCell ref="A10:I10"/>
    <mergeCell ref="A14:L14"/>
  </mergeCells>
  <pageMargins left="0.70866141732283472" right="0.70866141732283472" top="0.74803149606299213" bottom="0.74803149606299213" header="0.31496062992125984" footer="0.31496062992125984"/>
  <pageSetup paperSize="9" scale="78" fitToHeight="0" orientation="landscape" r:id="rId1"/>
  <colBreaks count="1" manualBreakCount="1">
    <brk id="13" max="144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0070C0"/>
    <pageSetUpPr fitToPage="1"/>
  </sheetPr>
  <dimension ref="A1:P87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9.85546875" style="6" customWidth="1"/>
    <col min="3" max="3" width="12.42578125" style="6" customWidth="1"/>
    <col min="4" max="4" width="9.85546875" style="6" customWidth="1"/>
    <col min="5" max="5" width="38.140625" style="59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60" customWidth="1"/>
    <col min="10" max="11" width="14.85546875" style="6" customWidth="1"/>
    <col min="12" max="12" width="20.57031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7443</v>
      </c>
      <c r="K1" s="58"/>
      <c r="L1" s="121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7405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62" t="s">
        <v>183</v>
      </c>
      <c r="B7" s="123"/>
      <c r="C7" s="123"/>
      <c r="D7" s="123"/>
      <c r="E7" s="123"/>
      <c r="F7" s="123"/>
      <c r="G7" s="123"/>
      <c r="H7" s="123"/>
      <c r="I7" s="58"/>
      <c r="J7" s="20"/>
      <c r="K7" s="20"/>
      <c r="L7" s="20"/>
    </row>
    <row r="8" spans="1:12" ht="15.75">
      <c r="A8" s="371" t="s">
        <v>178</v>
      </c>
      <c r="B8" s="371"/>
      <c r="C8" s="371"/>
      <c r="D8" s="371"/>
      <c r="E8" s="371"/>
      <c r="F8" s="371"/>
      <c r="G8" s="371"/>
      <c r="H8" s="371"/>
      <c r="I8" s="371"/>
      <c r="J8" s="20"/>
      <c r="K8" s="20"/>
      <c r="L8" s="20"/>
    </row>
    <row r="9" spans="1:12" ht="15.75">
      <c r="A9" s="62" t="s">
        <v>179</v>
      </c>
      <c r="B9" s="62"/>
      <c r="C9" s="62"/>
      <c r="D9" s="62"/>
      <c r="E9" s="62"/>
      <c r="F9" s="62"/>
      <c r="G9" s="62"/>
      <c r="H9" s="62"/>
      <c r="I9" s="58"/>
      <c r="J9" s="20"/>
      <c r="K9" s="20"/>
      <c r="L9" s="20"/>
    </row>
    <row r="10" spans="1:12" ht="15.75">
      <c r="A10" s="371" t="s">
        <v>180</v>
      </c>
      <c r="B10" s="371"/>
      <c r="C10" s="371"/>
      <c r="D10" s="371"/>
      <c r="E10" s="371"/>
      <c r="F10" s="371"/>
      <c r="G10" s="371"/>
      <c r="H10" s="371"/>
      <c r="I10" s="371"/>
      <c r="J10" s="20"/>
      <c r="K10" s="20"/>
      <c r="L10" s="20"/>
    </row>
    <row r="11" spans="1:12" ht="15.75">
      <c r="A11" s="206"/>
      <c r="B11" s="206"/>
      <c r="C11" s="206"/>
      <c r="D11" s="206"/>
      <c r="E11" s="206"/>
      <c r="F11" s="206"/>
      <c r="G11" s="206"/>
      <c r="H11" s="206"/>
      <c r="I11" s="206"/>
      <c r="J11" s="206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3.5" customHeight="1">
      <c r="A16" s="62"/>
      <c r="B16" s="62"/>
      <c r="C16" s="62"/>
      <c r="D16" s="62"/>
      <c r="E16" s="206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5668</v>
      </c>
      <c r="C19" s="221">
        <v>10013823</v>
      </c>
      <c r="D19" s="222" t="s">
        <v>5039</v>
      </c>
      <c r="E19" s="223" t="s">
        <v>5669</v>
      </c>
      <c r="F19" s="221" t="s">
        <v>695</v>
      </c>
      <c r="G19" s="266">
        <v>1.7010000000000001</v>
      </c>
      <c r="H19" s="225">
        <v>36185</v>
      </c>
      <c r="I19" s="226">
        <v>61550.69</v>
      </c>
      <c r="J19" s="226">
        <f t="shared" ref="J19:J75" si="0">ROUND(I19*0.2,2)</f>
        <v>12310.14</v>
      </c>
      <c r="K19" s="226">
        <f>J19+I19</f>
        <v>73860.83</v>
      </c>
      <c r="L19" s="291" t="s">
        <v>4840</v>
      </c>
      <c r="M19" s="77"/>
      <c r="N19" s="77"/>
      <c r="O19" s="77"/>
      <c r="P19" s="77"/>
    </row>
    <row r="20" spans="1:16" ht="30" customHeight="1">
      <c r="A20" s="1">
        <v>2</v>
      </c>
      <c r="B20" s="221" t="s">
        <v>5670</v>
      </c>
      <c r="C20" s="221">
        <v>10011188</v>
      </c>
      <c r="D20" s="222" t="s">
        <v>5039</v>
      </c>
      <c r="E20" s="223" t="s">
        <v>5671</v>
      </c>
      <c r="F20" s="221" t="s">
        <v>695</v>
      </c>
      <c r="G20" s="266">
        <v>6.7000000000000004E-2</v>
      </c>
      <c r="H20" s="225">
        <v>84793</v>
      </c>
      <c r="I20" s="226">
        <v>5681.13</v>
      </c>
      <c r="J20" s="226">
        <f t="shared" si="0"/>
        <v>1136.23</v>
      </c>
      <c r="K20" s="226">
        <f t="shared" ref="K20:K75" si="1">J20+I20</f>
        <v>6817.3600000000006</v>
      </c>
      <c r="L20" s="291" t="s">
        <v>4840</v>
      </c>
      <c r="M20" s="77"/>
      <c r="N20" s="77"/>
      <c r="O20" s="77"/>
      <c r="P20" s="77"/>
    </row>
    <row r="21" spans="1:16" ht="30" customHeight="1">
      <c r="A21" s="1">
        <v>3</v>
      </c>
      <c r="B21" s="221" t="s">
        <v>5672</v>
      </c>
      <c r="C21" s="221">
        <v>10014568</v>
      </c>
      <c r="D21" s="222" t="s">
        <v>5039</v>
      </c>
      <c r="E21" s="223" t="s">
        <v>5673</v>
      </c>
      <c r="F21" s="221" t="s">
        <v>695</v>
      </c>
      <c r="G21" s="266">
        <v>1.1000000000000001</v>
      </c>
      <c r="H21" s="225">
        <v>8220</v>
      </c>
      <c r="I21" s="226">
        <v>9042</v>
      </c>
      <c r="J21" s="226">
        <f t="shared" si="0"/>
        <v>1808.4</v>
      </c>
      <c r="K21" s="226">
        <f t="shared" si="1"/>
        <v>10850.4</v>
      </c>
      <c r="L21" s="291" t="s">
        <v>4840</v>
      </c>
      <c r="M21" s="77"/>
      <c r="N21" s="77"/>
      <c r="O21" s="77"/>
      <c r="P21" s="77"/>
    </row>
    <row r="22" spans="1:16" ht="30" customHeight="1">
      <c r="A22" s="1">
        <v>4</v>
      </c>
      <c r="B22" s="221" t="s">
        <v>5674</v>
      </c>
      <c r="C22" s="221">
        <v>10014668</v>
      </c>
      <c r="D22" s="222" t="s">
        <v>5039</v>
      </c>
      <c r="E22" s="223" t="s">
        <v>5675</v>
      </c>
      <c r="F22" s="221" t="s">
        <v>695</v>
      </c>
      <c r="G22" s="266">
        <v>0.153</v>
      </c>
      <c r="H22" s="225">
        <v>201930</v>
      </c>
      <c r="I22" s="226">
        <v>30895.29</v>
      </c>
      <c r="J22" s="226">
        <v>6179.05</v>
      </c>
      <c r="K22" s="226">
        <f t="shared" si="1"/>
        <v>37074.340000000004</v>
      </c>
      <c r="L22" s="291" t="s">
        <v>4840</v>
      </c>
      <c r="M22" s="77"/>
      <c r="N22" s="77"/>
      <c r="O22" s="77"/>
      <c r="P22" s="77"/>
    </row>
    <row r="23" spans="1:16" ht="30" customHeight="1">
      <c r="A23" s="1">
        <v>5</v>
      </c>
      <c r="B23" s="221" t="s">
        <v>5676</v>
      </c>
      <c r="C23" s="221">
        <v>10011293</v>
      </c>
      <c r="D23" s="222" t="s">
        <v>5039</v>
      </c>
      <c r="E23" s="223" t="s">
        <v>5677</v>
      </c>
      <c r="F23" s="221" t="s">
        <v>695</v>
      </c>
      <c r="G23" s="266">
        <v>0.7</v>
      </c>
      <c r="H23" s="225">
        <v>18135</v>
      </c>
      <c r="I23" s="226">
        <v>12694.5</v>
      </c>
      <c r="J23" s="226">
        <f t="shared" si="0"/>
        <v>2538.9</v>
      </c>
      <c r="K23" s="226">
        <f t="shared" si="1"/>
        <v>15233.4</v>
      </c>
      <c r="L23" s="291" t="s">
        <v>4840</v>
      </c>
      <c r="M23" s="77"/>
      <c r="N23" s="77"/>
      <c r="O23" s="77"/>
      <c r="P23" s="77"/>
    </row>
    <row r="24" spans="1:16" ht="30" customHeight="1">
      <c r="A24" s="1">
        <v>6</v>
      </c>
      <c r="B24" s="221" t="s">
        <v>5678</v>
      </c>
      <c r="C24" s="221">
        <v>10011036</v>
      </c>
      <c r="D24" s="222" t="s">
        <v>5039</v>
      </c>
      <c r="E24" s="223" t="s">
        <v>5688</v>
      </c>
      <c r="F24" s="221" t="s">
        <v>210</v>
      </c>
      <c r="G24" s="266">
        <v>3.78</v>
      </c>
      <c r="H24" s="225">
        <v>108925</v>
      </c>
      <c r="I24" s="226">
        <v>411736.5</v>
      </c>
      <c r="J24" s="226">
        <f t="shared" si="0"/>
        <v>82347.3</v>
      </c>
      <c r="K24" s="226">
        <f t="shared" si="1"/>
        <v>494083.8</v>
      </c>
      <c r="L24" s="291" t="s">
        <v>4840</v>
      </c>
      <c r="M24" s="77"/>
      <c r="N24" s="77"/>
      <c r="O24" s="77"/>
      <c r="P24" s="77"/>
    </row>
    <row r="25" spans="1:16" ht="30" customHeight="1">
      <c r="A25" s="1">
        <v>7</v>
      </c>
      <c r="B25" s="221" t="s">
        <v>5679</v>
      </c>
      <c r="C25" s="221">
        <v>10011077</v>
      </c>
      <c r="D25" s="222" t="s">
        <v>5039</v>
      </c>
      <c r="E25" s="223" t="s">
        <v>5689</v>
      </c>
      <c r="F25" s="221" t="s">
        <v>695</v>
      </c>
      <c r="G25" s="266">
        <v>1.9350000000000001</v>
      </c>
      <c r="H25" s="225">
        <v>129267</v>
      </c>
      <c r="I25" s="226">
        <v>250131.65</v>
      </c>
      <c r="J25" s="226">
        <f t="shared" si="0"/>
        <v>50026.33</v>
      </c>
      <c r="K25" s="226">
        <f t="shared" si="1"/>
        <v>300157.98</v>
      </c>
      <c r="L25" s="291" t="s">
        <v>4840</v>
      </c>
      <c r="M25" s="77"/>
      <c r="N25" s="77"/>
      <c r="O25" s="77"/>
      <c r="P25" s="77"/>
    </row>
    <row r="26" spans="1:16" ht="30" customHeight="1">
      <c r="A26" s="1">
        <v>8</v>
      </c>
      <c r="B26" s="221" t="s">
        <v>5680</v>
      </c>
      <c r="C26" s="221">
        <v>10011127</v>
      </c>
      <c r="D26" s="222" t="s">
        <v>5039</v>
      </c>
      <c r="E26" s="223" t="s">
        <v>5690</v>
      </c>
      <c r="F26" s="221" t="s">
        <v>210</v>
      </c>
      <c r="G26" s="266">
        <v>0.1</v>
      </c>
      <c r="H26" s="225">
        <v>8514395</v>
      </c>
      <c r="I26" s="226">
        <v>851439.5</v>
      </c>
      <c r="J26" s="226">
        <f t="shared" si="0"/>
        <v>170287.9</v>
      </c>
      <c r="K26" s="226">
        <f t="shared" si="1"/>
        <v>1021727.4</v>
      </c>
      <c r="L26" s="291" t="s">
        <v>4840</v>
      </c>
      <c r="M26" s="77"/>
      <c r="N26" s="77"/>
      <c r="O26" s="77"/>
      <c r="P26" s="77"/>
    </row>
    <row r="27" spans="1:16" ht="30" customHeight="1">
      <c r="A27" s="1">
        <v>9</v>
      </c>
      <c r="B27" s="221" t="s">
        <v>5681</v>
      </c>
      <c r="C27" s="221">
        <v>10011263</v>
      </c>
      <c r="D27" s="222" t="s">
        <v>5039</v>
      </c>
      <c r="E27" s="223" t="s">
        <v>5691</v>
      </c>
      <c r="F27" s="221" t="s">
        <v>695</v>
      </c>
      <c r="G27" s="266">
        <v>0.17</v>
      </c>
      <c r="H27" s="225">
        <v>47309</v>
      </c>
      <c r="I27" s="226">
        <v>8042.53</v>
      </c>
      <c r="J27" s="226">
        <f t="shared" si="0"/>
        <v>1608.51</v>
      </c>
      <c r="K27" s="226">
        <f t="shared" si="1"/>
        <v>9651.0399999999991</v>
      </c>
      <c r="L27" s="291" t="s">
        <v>4840</v>
      </c>
      <c r="M27" s="77"/>
      <c r="N27" s="77"/>
      <c r="O27" s="77"/>
      <c r="P27" s="77"/>
    </row>
    <row r="28" spans="1:16" ht="30" customHeight="1">
      <c r="A28" s="1">
        <v>10</v>
      </c>
      <c r="B28" s="221" t="s">
        <v>5682</v>
      </c>
      <c r="C28" s="221">
        <v>10011282</v>
      </c>
      <c r="D28" s="222" t="s">
        <v>5039</v>
      </c>
      <c r="E28" s="223" t="s">
        <v>5692</v>
      </c>
      <c r="F28" s="221" t="s">
        <v>695</v>
      </c>
      <c r="G28" s="266">
        <v>0.183</v>
      </c>
      <c r="H28" s="225">
        <v>21995</v>
      </c>
      <c r="I28" s="226">
        <v>4025.09</v>
      </c>
      <c r="J28" s="226">
        <f t="shared" si="0"/>
        <v>805.02</v>
      </c>
      <c r="K28" s="226">
        <f t="shared" si="1"/>
        <v>4830.1100000000006</v>
      </c>
      <c r="L28" s="291" t="s">
        <v>4840</v>
      </c>
      <c r="M28" s="77"/>
      <c r="N28" s="77"/>
      <c r="O28" s="77"/>
      <c r="P28" s="77"/>
    </row>
    <row r="29" spans="1:16" ht="30" customHeight="1">
      <c r="A29" s="1">
        <v>11</v>
      </c>
      <c r="B29" s="221" t="s">
        <v>5683</v>
      </c>
      <c r="C29" s="221">
        <v>10011336</v>
      </c>
      <c r="D29" s="222" t="s">
        <v>5039</v>
      </c>
      <c r="E29" s="223" t="s">
        <v>5693</v>
      </c>
      <c r="F29" s="221" t="s">
        <v>695</v>
      </c>
      <c r="G29" s="266">
        <v>0.06</v>
      </c>
      <c r="H29" s="225">
        <v>54720</v>
      </c>
      <c r="I29" s="226">
        <v>3283.2</v>
      </c>
      <c r="J29" s="226">
        <f t="shared" si="0"/>
        <v>656.64</v>
      </c>
      <c r="K29" s="226">
        <f t="shared" si="1"/>
        <v>3939.8399999999997</v>
      </c>
      <c r="L29" s="291" t="s">
        <v>4840</v>
      </c>
      <c r="M29" s="77"/>
      <c r="N29" s="77"/>
      <c r="O29" s="77"/>
      <c r="P29" s="77"/>
    </row>
    <row r="30" spans="1:16" ht="30" customHeight="1">
      <c r="A30" s="1">
        <v>12</v>
      </c>
      <c r="B30" s="221" t="s">
        <v>5684</v>
      </c>
      <c r="C30" s="221">
        <v>10011348</v>
      </c>
      <c r="D30" s="222" t="s">
        <v>5039</v>
      </c>
      <c r="E30" s="223" t="s">
        <v>5694</v>
      </c>
      <c r="F30" s="221" t="s">
        <v>695</v>
      </c>
      <c r="G30" s="266">
        <v>0.27</v>
      </c>
      <c r="H30" s="225">
        <v>94474</v>
      </c>
      <c r="I30" s="226">
        <v>25507.98</v>
      </c>
      <c r="J30" s="226">
        <f t="shared" si="0"/>
        <v>5101.6000000000004</v>
      </c>
      <c r="K30" s="226">
        <f t="shared" si="1"/>
        <v>30609.58</v>
      </c>
      <c r="L30" s="291" t="s">
        <v>4840</v>
      </c>
      <c r="M30" s="77"/>
      <c r="N30" s="77"/>
      <c r="O30" s="77"/>
      <c r="P30" s="77"/>
    </row>
    <row r="31" spans="1:16" ht="30" customHeight="1">
      <c r="A31" s="1">
        <v>13</v>
      </c>
      <c r="B31" s="221" t="s">
        <v>5685</v>
      </c>
      <c r="C31" s="221">
        <v>10011348</v>
      </c>
      <c r="D31" s="222" t="s">
        <v>5039</v>
      </c>
      <c r="E31" s="223" t="s">
        <v>5694</v>
      </c>
      <c r="F31" s="221" t="s">
        <v>695</v>
      </c>
      <c r="G31" s="266">
        <v>3.9E-2</v>
      </c>
      <c r="H31" s="225">
        <v>94474</v>
      </c>
      <c r="I31" s="226">
        <v>3684.49</v>
      </c>
      <c r="J31" s="226">
        <f t="shared" si="0"/>
        <v>736.9</v>
      </c>
      <c r="K31" s="226">
        <f t="shared" si="1"/>
        <v>4421.3899999999994</v>
      </c>
      <c r="L31" s="291" t="s">
        <v>4840</v>
      </c>
      <c r="M31" s="77"/>
      <c r="N31" s="77"/>
      <c r="O31" s="77"/>
      <c r="P31" s="77"/>
    </row>
    <row r="32" spans="1:16" ht="30" customHeight="1">
      <c r="A32" s="1">
        <v>14</v>
      </c>
      <c r="B32" s="221" t="s">
        <v>5686</v>
      </c>
      <c r="C32" s="221">
        <v>10011348</v>
      </c>
      <c r="D32" s="222" t="s">
        <v>5039</v>
      </c>
      <c r="E32" s="223" t="s">
        <v>5694</v>
      </c>
      <c r="F32" s="221" t="s">
        <v>695</v>
      </c>
      <c r="G32" s="266">
        <v>1.95</v>
      </c>
      <c r="H32" s="225">
        <v>94474</v>
      </c>
      <c r="I32" s="226">
        <v>184224.3</v>
      </c>
      <c r="J32" s="226">
        <f t="shared" si="0"/>
        <v>36844.86</v>
      </c>
      <c r="K32" s="226">
        <f t="shared" si="1"/>
        <v>221069.15999999997</v>
      </c>
      <c r="L32" s="291" t="s">
        <v>4840</v>
      </c>
      <c r="M32" s="77"/>
      <c r="N32" s="77"/>
      <c r="O32" s="77"/>
      <c r="P32" s="77"/>
    </row>
    <row r="33" spans="1:16" ht="30" customHeight="1">
      <c r="A33" s="1">
        <v>15</v>
      </c>
      <c r="B33" s="221" t="s">
        <v>5687</v>
      </c>
      <c r="C33" s="221">
        <v>10011468</v>
      </c>
      <c r="D33" s="222" t="s">
        <v>5039</v>
      </c>
      <c r="E33" s="223" t="s">
        <v>5695</v>
      </c>
      <c r="F33" s="221" t="s">
        <v>695</v>
      </c>
      <c r="G33" s="266">
        <v>1.5</v>
      </c>
      <c r="H33" s="225">
        <v>23616</v>
      </c>
      <c r="I33" s="226">
        <v>35424</v>
      </c>
      <c r="J33" s="226">
        <f t="shared" si="0"/>
        <v>7084.8</v>
      </c>
      <c r="K33" s="226">
        <f t="shared" si="1"/>
        <v>42508.800000000003</v>
      </c>
      <c r="L33" s="291" t="s">
        <v>4840</v>
      </c>
      <c r="M33" s="77"/>
      <c r="N33" s="77"/>
      <c r="O33" s="77"/>
      <c r="P33" s="77"/>
    </row>
    <row r="34" spans="1:16" ht="30" customHeight="1">
      <c r="A34" s="1">
        <v>16</v>
      </c>
      <c r="B34" s="221" t="s">
        <v>5696</v>
      </c>
      <c r="C34" s="221">
        <v>10012552</v>
      </c>
      <c r="D34" s="222" t="s">
        <v>5039</v>
      </c>
      <c r="E34" s="223" t="s">
        <v>5702</v>
      </c>
      <c r="F34" s="221" t="s">
        <v>695</v>
      </c>
      <c r="G34" s="266">
        <v>1.61</v>
      </c>
      <c r="H34" s="225">
        <v>4126</v>
      </c>
      <c r="I34" s="226">
        <v>6642.86</v>
      </c>
      <c r="J34" s="226">
        <f t="shared" si="0"/>
        <v>1328.57</v>
      </c>
      <c r="K34" s="226">
        <f t="shared" si="1"/>
        <v>7971.4299999999994</v>
      </c>
      <c r="L34" s="291" t="s">
        <v>4840</v>
      </c>
      <c r="M34" s="77"/>
      <c r="N34" s="77"/>
      <c r="O34" s="77"/>
      <c r="P34" s="77"/>
    </row>
    <row r="35" spans="1:16" ht="30" customHeight="1">
      <c r="A35" s="1">
        <v>17</v>
      </c>
      <c r="B35" s="221" t="s">
        <v>5697</v>
      </c>
      <c r="C35" s="221">
        <v>10012581</v>
      </c>
      <c r="D35" s="222" t="s">
        <v>5039</v>
      </c>
      <c r="E35" s="223" t="s">
        <v>93</v>
      </c>
      <c r="F35" s="221" t="s">
        <v>695</v>
      </c>
      <c r="G35" s="266">
        <v>0.83499999999999996</v>
      </c>
      <c r="H35" s="225">
        <v>58830</v>
      </c>
      <c r="I35" s="226">
        <v>49123.05</v>
      </c>
      <c r="J35" s="226">
        <f t="shared" si="0"/>
        <v>9824.61</v>
      </c>
      <c r="K35" s="226">
        <f t="shared" si="1"/>
        <v>58947.66</v>
      </c>
      <c r="L35" s="291" t="s">
        <v>4840</v>
      </c>
      <c r="M35" s="77"/>
      <c r="N35" s="77"/>
      <c r="O35" s="77"/>
      <c r="P35" s="77"/>
    </row>
    <row r="36" spans="1:16" ht="30" customHeight="1">
      <c r="A36" s="1">
        <v>18</v>
      </c>
      <c r="B36" s="221" t="s">
        <v>5698</v>
      </c>
      <c r="C36" s="221">
        <v>10012644</v>
      </c>
      <c r="D36" s="222" t="s">
        <v>5039</v>
      </c>
      <c r="E36" s="223" t="s">
        <v>5703</v>
      </c>
      <c r="F36" s="221" t="s">
        <v>695</v>
      </c>
      <c r="G36" s="266">
        <v>0.185</v>
      </c>
      <c r="H36" s="225">
        <v>19803</v>
      </c>
      <c r="I36" s="226">
        <v>3663.56</v>
      </c>
      <c r="J36" s="226">
        <f t="shared" si="0"/>
        <v>732.71</v>
      </c>
      <c r="K36" s="226">
        <f t="shared" si="1"/>
        <v>4396.2700000000004</v>
      </c>
      <c r="L36" s="291" t="s">
        <v>4840</v>
      </c>
      <c r="M36" s="77"/>
      <c r="N36" s="77"/>
      <c r="O36" s="77"/>
      <c r="P36" s="77"/>
    </row>
    <row r="37" spans="1:16" ht="30" customHeight="1">
      <c r="A37" s="1">
        <v>19</v>
      </c>
      <c r="B37" s="221" t="s">
        <v>5699</v>
      </c>
      <c r="C37" s="221">
        <v>10012648</v>
      </c>
      <c r="D37" s="222" t="s">
        <v>5039</v>
      </c>
      <c r="E37" s="223" t="s">
        <v>5704</v>
      </c>
      <c r="F37" s="221" t="s">
        <v>695</v>
      </c>
      <c r="G37" s="266">
        <v>5.0000000000000001E-3</v>
      </c>
      <c r="H37" s="225">
        <v>20080</v>
      </c>
      <c r="I37" s="226">
        <v>100.4</v>
      </c>
      <c r="J37" s="226">
        <f t="shared" si="0"/>
        <v>20.079999999999998</v>
      </c>
      <c r="K37" s="226">
        <f t="shared" si="1"/>
        <v>120.48</v>
      </c>
      <c r="L37" s="291" t="s">
        <v>4840</v>
      </c>
      <c r="M37" s="77"/>
      <c r="N37" s="77"/>
      <c r="O37" s="77"/>
      <c r="P37" s="77"/>
    </row>
    <row r="38" spans="1:16" ht="30" customHeight="1">
      <c r="A38" s="1">
        <v>20</v>
      </c>
      <c r="B38" s="221" t="s">
        <v>5700</v>
      </c>
      <c r="C38" s="221">
        <v>10012653</v>
      </c>
      <c r="D38" s="222" t="s">
        <v>5039</v>
      </c>
      <c r="E38" s="223" t="s">
        <v>2480</v>
      </c>
      <c r="F38" s="221" t="s">
        <v>695</v>
      </c>
      <c r="G38" s="266">
        <v>6.5000000000000002E-2</v>
      </c>
      <c r="H38" s="225">
        <v>30165</v>
      </c>
      <c r="I38" s="226">
        <v>1960.73</v>
      </c>
      <c r="J38" s="226">
        <f t="shared" si="0"/>
        <v>392.15</v>
      </c>
      <c r="K38" s="226">
        <f t="shared" si="1"/>
        <v>2352.88</v>
      </c>
      <c r="L38" s="291" t="s">
        <v>4840</v>
      </c>
      <c r="M38" s="77"/>
      <c r="N38" s="77"/>
      <c r="O38" s="77"/>
      <c r="P38" s="77"/>
    </row>
    <row r="39" spans="1:16" ht="30" customHeight="1">
      <c r="A39" s="1">
        <v>21</v>
      </c>
      <c r="B39" s="221" t="s">
        <v>5701</v>
      </c>
      <c r="C39" s="221">
        <v>10012657</v>
      </c>
      <c r="D39" s="222" t="s">
        <v>5039</v>
      </c>
      <c r="E39" s="223" t="s">
        <v>5705</v>
      </c>
      <c r="F39" s="221" t="s">
        <v>695</v>
      </c>
      <c r="G39" s="266">
        <v>1.7749999999999999</v>
      </c>
      <c r="H39" s="225">
        <v>3977</v>
      </c>
      <c r="I39" s="226">
        <v>7059.18</v>
      </c>
      <c r="J39" s="226">
        <f t="shared" si="0"/>
        <v>1411.84</v>
      </c>
      <c r="K39" s="226">
        <f t="shared" si="1"/>
        <v>8471.02</v>
      </c>
      <c r="L39" s="291" t="s">
        <v>4840</v>
      </c>
      <c r="M39" s="77"/>
      <c r="N39" s="77"/>
      <c r="O39" s="77"/>
      <c r="P39" s="77"/>
    </row>
    <row r="40" spans="1:16" ht="30" customHeight="1">
      <c r="A40" s="1">
        <v>22</v>
      </c>
      <c r="B40" s="221" t="s">
        <v>5706</v>
      </c>
      <c r="C40" s="221">
        <v>10013204</v>
      </c>
      <c r="D40" s="222" t="s">
        <v>5039</v>
      </c>
      <c r="E40" s="223" t="s">
        <v>5710</v>
      </c>
      <c r="F40" s="221" t="s">
        <v>695</v>
      </c>
      <c r="G40" s="266">
        <v>0.2</v>
      </c>
      <c r="H40" s="225">
        <v>8491</v>
      </c>
      <c r="I40" s="226">
        <v>1698.2</v>
      </c>
      <c r="J40" s="226">
        <f t="shared" ref="J40:J58" si="2">ROUND(I40*0.2,2)</f>
        <v>339.64</v>
      </c>
      <c r="K40" s="226">
        <f t="shared" si="1"/>
        <v>2037.8400000000001</v>
      </c>
      <c r="L40" s="291" t="s">
        <v>4840</v>
      </c>
      <c r="M40" s="77"/>
      <c r="N40" s="77"/>
      <c r="O40" s="77"/>
      <c r="P40" s="77"/>
    </row>
    <row r="41" spans="1:16" ht="30" customHeight="1">
      <c r="A41" s="1">
        <v>23</v>
      </c>
      <c r="B41" s="221" t="s">
        <v>5707</v>
      </c>
      <c r="C41" s="221">
        <v>10013207</v>
      </c>
      <c r="D41" s="222" t="s">
        <v>5039</v>
      </c>
      <c r="E41" s="223" t="s">
        <v>5711</v>
      </c>
      <c r="F41" s="221" t="s">
        <v>695</v>
      </c>
      <c r="G41" s="266">
        <v>0.108</v>
      </c>
      <c r="H41" s="225">
        <v>17263</v>
      </c>
      <c r="I41" s="226">
        <v>1864.4</v>
      </c>
      <c r="J41" s="226">
        <f t="shared" si="2"/>
        <v>372.88</v>
      </c>
      <c r="K41" s="226">
        <f t="shared" si="1"/>
        <v>2237.2800000000002</v>
      </c>
      <c r="L41" s="291" t="s">
        <v>4840</v>
      </c>
      <c r="M41" s="77"/>
      <c r="N41" s="77"/>
      <c r="O41" s="77"/>
      <c r="P41" s="77"/>
    </row>
    <row r="42" spans="1:16" ht="30" customHeight="1">
      <c r="A42" s="1">
        <v>24</v>
      </c>
      <c r="B42" s="221" t="s">
        <v>5708</v>
      </c>
      <c r="C42" s="221">
        <v>10013219</v>
      </c>
      <c r="D42" s="222" t="s">
        <v>5039</v>
      </c>
      <c r="E42" s="223" t="s">
        <v>5712</v>
      </c>
      <c r="F42" s="221" t="s">
        <v>695</v>
      </c>
      <c r="G42" s="266">
        <v>0.64</v>
      </c>
      <c r="H42" s="225">
        <v>21477</v>
      </c>
      <c r="I42" s="226">
        <v>13745.28</v>
      </c>
      <c r="J42" s="226">
        <f t="shared" si="2"/>
        <v>2749.06</v>
      </c>
      <c r="K42" s="226">
        <f t="shared" si="1"/>
        <v>16494.34</v>
      </c>
      <c r="L42" s="291" t="s">
        <v>4840</v>
      </c>
      <c r="M42" s="77"/>
      <c r="N42" s="77"/>
      <c r="O42" s="77"/>
      <c r="P42" s="77"/>
    </row>
    <row r="43" spans="1:16" ht="30" customHeight="1">
      <c r="A43" s="1">
        <v>25</v>
      </c>
      <c r="B43" s="221" t="s">
        <v>5709</v>
      </c>
      <c r="C43" s="221">
        <v>10013222</v>
      </c>
      <c r="D43" s="222" t="s">
        <v>5039</v>
      </c>
      <c r="E43" s="223" t="s">
        <v>5713</v>
      </c>
      <c r="F43" s="221" t="s">
        <v>695</v>
      </c>
      <c r="G43" s="266">
        <v>1</v>
      </c>
      <c r="H43" s="225">
        <v>2138</v>
      </c>
      <c r="I43" s="226">
        <v>2138</v>
      </c>
      <c r="J43" s="226">
        <f t="shared" si="2"/>
        <v>427.6</v>
      </c>
      <c r="K43" s="226">
        <f t="shared" si="1"/>
        <v>2565.6</v>
      </c>
      <c r="L43" s="291" t="s">
        <v>4840</v>
      </c>
      <c r="M43" s="77"/>
      <c r="N43" s="77"/>
      <c r="O43" s="77"/>
      <c r="P43" s="77"/>
    </row>
    <row r="44" spans="1:16" ht="30" customHeight="1">
      <c r="A44" s="1">
        <v>26</v>
      </c>
      <c r="B44" s="221" t="s">
        <v>5714</v>
      </c>
      <c r="C44" s="221">
        <v>10013333</v>
      </c>
      <c r="D44" s="222" t="s">
        <v>5039</v>
      </c>
      <c r="E44" s="223" t="s">
        <v>5717</v>
      </c>
      <c r="F44" s="221" t="s">
        <v>695</v>
      </c>
      <c r="G44" s="266">
        <v>0.252</v>
      </c>
      <c r="H44" s="225">
        <v>137807</v>
      </c>
      <c r="I44" s="226">
        <v>34727.360000000001</v>
      </c>
      <c r="J44" s="226">
        <f t="shared" si="2"/>
        <v>6945.47</v>
      </c>
      <c r="K44" s="226">
        <f t="shared" si="1"/>
        <v>41672.83</v>
      </c>
      <c r="L44" s="291" t="s">
        <v>4840</v>
      </c>
      <c r="M44" s="77"/>
      <c r="N44" s="77"/>
      <c r="O44" s="77"/>
      <c r="P44" s="77"/>
    </row>
    <row r="45" spans="1:16" ht="30" customHeight="1">
      <c r="A45" s="1">
        <v>27</v>
      </c>
      <c r="B45" s="221" t="s">
        <v>5715</v>
      </c>
      <c r="C45" s="221">
        <v>10013349</v>
      </c>
      <c r="D45" s="222" t="s">
        <v>5039</v>
      </c>
      <c r="E45" s="223" t="s">
        <v>5718</v>
      </c>
      <c r="F45" s="221" t="s">
        <v>695</v>
      </c>
      <c r="G45" s="266">
        <v>0.92</v>
      </c>
      <c r="H45" s="225">
        <v>177464</v>
      </c>
      <c r="I45" s="226">
        <v>163266.88</v>
      </c>
      <c r="J45" s="226">
        <f t="shared" si="2"/>
        <v>32653.38</v>
      </c>
      <c r="K45" s="226">
        <f t="shared" si="1"/>
        <v>195920.26</v>
      </c>
      <c r="L45" s="291" t="s">
        <v>4840</v>
      </c>
      <c r="M45" s="77"/>
      <c r="N45" s="77"/>
      <c r="O45" s="77"/>
      <c r="P45" s="77"/>
    </row>
    <row r="46" spans="1:16" ht="30" customHeight="1">
      <c r="A46" s="1">
        <v>28</v>
      </c>
      <c r="B46" s="221" t="s">
        <v>5716</v>
      </c>
      <c r="C46" s="221">
        <v>10013619</v>
      </c>
      <c r="D46" s="222" t="s">
        <v>5039</v>
      </c>
      <c r="E46" s="223" t="s">
        <v>5719</v>
      </c>
      <c r="F46" s="221" t="s">
        <v>695</v>
      </c>
      <c r="G46" s="266">
        <v>0.22</v>
      </c>
      <c r="H46" s="225">
        <v>246838</v>
      </c>
      <c r="I46" s="226">
        <v>54304.36</v>
      </c>
      <c r="J46" s="226">
        <f t="shared" si="2"/>
        <v>10860.87</v>
      </c>
      <c r="K46" s="226">
        <f t="shared" si="1"/>
        <v>65165.23</v>
      </c>
      <c r="L46" s="291" t="s">
        <v>4840</v>
      </c>
      <c r="M46" s="77"/>
      <c r="N46" s="77"/>
      <c r="O46" s="77"/>
      <c r="P46" s="77"/>
    </row>
    <row r="47" spans="1:16" ht="30" customHeight="1">
      <c r="A47" s="1">
        <v>29</v>
      </c>
      <c r="B47" s="221" t="s">
        <v>5720</v>
      </c>
      <c r="C47" s="221">
        <v>10013820</v>
      </c>
      <c r="D47" s="222" t="s">
        <v>5039</v>
      </c>
      <c r="E47" s="223" t="s">
        <v>5722</v>
      </c>
      <c r="F47" s="221" t="s">
        <v>695</v>
      </c>
      <c r="G47" s="266">
        <v>5.9619999999999997</v>
      </c>
      <c r="H47" s="225">
        <v>21256</v>
      </c>
      <c r="I47" s="226">
        <v>126728.27</v>
      </c>
      <c r="J47" s="226">
        <f t="shared" si="2"/>
        <v>25345.65</v>
      </c>
      <c r="K47" s="226">
        <f t="shared" si="1"/>
        <v>152073.92000000001</v>
      </c>
      <c r="L47" s="291" t="s">
        <v>4840</v>
      </c>
      <c r="M47" s="77"/>
      <c r="N47" s="77"/>
      <c r="O47" s="77"/>
      <c r="P47" s="77"/>
    </row>
    <row r="48" spans="1:16" ht="30" customHeight="1">
      <c r="A48" s="1">
        <v>30</v>
      </c>
      <c r="B48" s="221" t="s">
        <v>5721</v>
      </c>
      <c r="C48" s="221">
        <v>10013830</v>
      </c>
      <c r="D48" s="222" t="s">
        <v>5039</v>
      </c>
      <c r="E48" s="223" t="s">
        <v>5723</v>
      </c>
      <c r="F48" s="221" t="s">
        <v>695</v>
      </c>
      <c r="G48" s="266">
        <v>2.1659999999999999</v>
      </c>
      <c r="H48" s="225">
        <v>12040</v>
      </c>
      <c r="I48" s="226">
        <v>26078.639999999999</v>
      </c>
      <c r="J48" s="226">
        <f t="shared" si="2"/>
        <v>5215.7299999999996</v>
      </c>
      <c r="K48" s="226">
        <f t="shared" si="1"/>
        <v>31294.37</v>
      </c>
      <c r="L48" s="291" t="s">
        <v>4840</v>
      </c>
      <c r="M48" s="77"/>
      <c r="N48" s="77"/>
      <c r="O48" s="77"/>
      <c r="P48" s="77"/>
    </row>
    <row r="49" spans="1:16" ht="30" customHeight="1">
      <c r="A49" s="1">
        <v>31</v>
      </c>
      <c r="B49" s="221" t="s">
        <v>5724</v>
      </c>
      <c r="C49" s="221">
        <v>10014585</v>
      </c>
      <c r="D49" s="222" t="s">
        <v>5039</v>
      </c>
      <c r="E49" s="223" t="s">
        <v>105</v>
      </c>
      <c r="F49" s="221" t="s">
        <v>695</v>
      </c>
      <c r="G49" s="266">
        <v>3.395</v>
      </c>
      <c r="H49" s="225">
        <v>20808</v>
      </c>
      <c r="I49" s="226">
        <v>70643.16</v>
      </c>
      <c r="J49" s="226">
        <f t="shared" si="2"/>
        <v>14128.63</v>
      </c>
      <c r="K49" s="226">
        <f t="shared" si="1"/>
        <v>84771.790000000008</v>
      </c>
      <c r="L49" s="291" t="s">
        <v>4840</v>
      </c>
      <c r="M49" s="77"/>
      <c r="N49" s="77"/>
      <c r="O49" s="77"/>
      <c r="P49" s="77"/>
    </row>
    <row r="50" spans="1:16" ht="30" customHeight="1">
      <c r="A50" s="1">
        <v>32</v>
      </c>
      <c r="B50" s="221" t="s">
        <v>5725</v>
      </c>
      <c r="C50" s="221">
        <v>10014589</v>
      </c>
      <c r="D50" s="222" t="s">
        <v>5039</v>
      </c>
      <c r="E50" s="223" t="s">
        <v>5730</v>
      </c>
      <c r="F50" s="221" t="s">
        <v>695</v>
      </c>
      <c r="G50" s="266">
        <v>1</v>
      </c>
      <c r="H50" s="225">
        <v>48364</v>
      </c>
      <c r="I50" s="226">
        <v>48364</v>
      </c>
      <c r="J50" s="226">
        <f t="shared" si="2"/>
        <v>9672.7999999999993</v>
      </c>
      <c r="K50" s="226">
        <f t="shared" si="1"/>
        <v>58036.800000000003</v>
      </c>
      <c r="L50" s="291" t="s">
        <v>4840</v>
      </c>
      <c r="M50" s="77"/>
      <c r="N50" s="77"/>
      <c r="O50" s="77"/>
      <c r="P50" s="77"/>
    </row>
    <row r="51" spans="1:16" ht="30" customHeight="1">
      <c r="A51" s="1">
        <v>33</v>
      </c>
      <c r="B51" s="221" t="s">
        <v>5726</v>
      </c>
      <c r="C51" s="221">
        <v>10014593</v>
      </c>
      <c r="D51" s="222" t="s">
        <v>5039</v>
      </c>
      <c r="E51" s="223" t="s">
        <v>5731</v>
      </c>
      <c r="F51" s="221" t="s">
        <v>695</v>
      </c>
      <c r="G51" s="266">
        <v>0.5</v>
      </c>
      <c r="H51" s="225">
        <v>69425</v>
      </c>
      <c r="I51" s="226">
        <v>34712.5</v>
      </c>
      <c r="J51" s="226">
        <f t="shared" si="2"/>
        <v>6942.5</v>
      </c>
      <c r="K51" s="226">
        <f t="shared" si="1"/>
        <v>41655</v>
      </c>
      <c r="L51" s="291" t="s">
        <v>4840</v>
      </c>
      <c r="M51" s="77"/>
      <c r="N51" s="77"/>
      <c r="O51" s="77"/>
      <c r="P51" s="77"/>
    </row>
    <row r="52" spans="1:16" ht="30" customHeight="1">
      <c r="A52" s="1">
        <v>34</v>
      </c>
      <c r="B52" s="221" t="s">
        <v>5727</v>
      </c>
      <c r="C52" s="221">
        <v>10014601</v>
      </c>
      <c r="D52" s="222" t="s">
        <v>5039</v>
      </c>
      <c r="E52" s="223" t="s">
        <v>3094</v>
      </c>
      <c r="F52" s="221" t="s">
        <v>695</v>
      </c>
      <c r="G52" s="266">
        <v>7.9779999999999998</v>
      </c>
      <c r="H52" s="225">
        <v>45338</v>
      </c>
      <c r="I52" s="226">
        <v>361706.56</v>
      </c>
      <c r="J52" s="226">
        <f t="shared" si="2"/>
        <v>72341.31</v>
      </c>
      <c r="K52" s="226">
        <f t="shared" si="1"/>
        <v>434047.87</v>
      </c>
      <c r="L52" s="291" t="s">
        <v>4840</v>
      </c>
      <c r="M52" s="77"/>
      <c r="N52" s="77"/>
      <c r="O52" s="77"/>
      <c r="P52" s="77"/>
    </row>
    <row r="53" spans="1:16" ht="30" customHeight="1">
      <c r="A53" s="1">
        <v>35</v>
      </c>
      <c r="B53" s="221" t="s">
        <v>5728</v>
      </c>
      <c r="C53" s="221">
        <v>10014606</v>
      </c>
      <c r="D53" s="222" t="s">
        <v>5039</v>
      </c>
      <c r="E53" s="223" t="s">
        <v>5732</v>
      </c>
      <c r="F53" s="221" t="s">
        <v>695</v>
      </c>
      <c r="G53" s="266">
        <v>1</v>
      </c>
      <c r="H53" s="225">
        <v>21568</v>
      </c>
      <c r="I53" s="226">
        <v>21568</v>
      </c>
      <c r="J53" s="226">
        <f t="shared" si="2"/>
        <v>4313.6000000000004</v>
      </c>
      <c r="K53" s="226">
        <f t="shared" si="1"/>
        <v>25881.599999999999</v>
      </c>
      <c r="L53" s="291" t="s">
        <v>4840</v>
      </c>
      <c r="M53" s="77"/>
      <c r="N53" s="77"/>
      <c r="O53" s="77"/>
      <c r="P53" s="77"/>
    </row>
    <row r="54" spans="1:16" ht="30" customHeight="1">
      <c r="A54" s="1">
        <v>36</v>
      </c>
      <c r="B54" s="221" t="s">
        <v>5729</v>
      </c>
      <c r="C54" s="221">
        <v>10014610</v>
      </c>
      <c r="D54" s="222" t="s">
        <v>5039</v>
      </c>
      <c r="E54" s="223" t="s">
        <v>5733</v>
      </c>
      <c r="F54" s="221" t="s">
        <v>695</v>
      </c>
      <c r="G54" s="266">
        <v>1.115</v>
      </c>
      <c r="H54" s="225">
        <v>22650</v>
      </c>
      <c r="I54" s="226">
        <v>25254.75</v>
      </c>
      <c r="J54" s="226">
        <f t="shared" si="2"/>
        <v>5050.95</v>
      </c>
      <c r="K54" s="226">
        <f t="shared" si="1"/>
        <v>30305.7</v>
      </c>
      <c r="L54" s="291" t="s">
        <v>4840</v>
      </c>
      <c r="M54" s="77"/>
      <c r="N54" s="77"/>
      <c r="O54" s="77"/>
      <c r="P54" s="77"/>
    </row>
    <row r="55" spans="1:16" ht="30" customHeight="1">
      <c r="A55" s="1">
        <v>37</v>
      </c>
      <c r="B55" s="221" t="s">
        <v>5734</v>
      </c>
      <c r="C55" s="221">
        <v>10015441</v>
      </c>
      <c r="D55" s="222" t="s">
        <v>5039</v>
      </c>
      <c r="E55" s="223" t="s">
        <v>5736</v>
      </c>
      <c r="F55" s="221" t="s">
        <v>695</v>
      </c>
      <c r="G55" s="266">
        <v>4.4359999999999999</v>
      </c>
      <c r="H55" s="225">
        <v>8072</v>
      </c>
      <c r="I55" s="226">
        <v>35807.39</v>
      </c>
      <c r="J55" s="226">
        <f t="shared" si="2"/>
        <v>7161.48</v>
      </c>
      <c r="K55" s="226">
        <f t="shared" si="1"/>
        <v>42968.869999999995</v>
      </c>
      <c r="L55" s="291" t="s">
        <v>4840</v>
      </c>
      <c r="M55" s="77"/>
      <c r="N55" s="77"/>
      <c r="O55" s="77"/>
      <c r="P55" s="77"/>
    </row>
    <row r="56" spans="1:16" ht="30" customHeight="1">
      <c r="A56" s="1">
        <v>38</v>
      </c>
      <c r="B56" s="221" t="s">
        <v>5735</v>
      </c>
      <c r="C56" s="221">
        <v>10015441</v>
      </c>
      <c r="D56" s="222" t="s">
        <v>5039</v>
      </c>
      <c r="E56" s="223" t="s">
        <v>5736</v>
      </c>
      <c r="F56" s="221" t="s">
        <v>695</v>
      </c>
      <c r="G56" s="266">
        <v>2.754</v>
      </c>
      <c r="H56" s="225">
        <v>8072</v>
      </c>
      <c r="I56" s="226">
        <v>22230.29</v>
      </c>
      <c r="J56" s="226">
        <v>4446.05</v>
      </c>
      <c r="K56" s="226">
        <f t="shared" si="1"/>
        <v>26676.34</v>
      </c>
      <c r="L56" s="291" t="s">
        <v>4840</v>
      </c>
      <c r="M56" s="77"/>
      <c r="N56" s="77"/>
      <c r="O56" s="77"/>
      <c r="P56" s="77"/>
    </row>
    <row r="57" spans="1:16" ht="30" customHeight="1">
      <c r="A57" s="1">
        <v>39</v>
      </c>
      <c r="B57" s="221" t="s">
        <v>5737</v>
      </c>
      <c r="C57" s="221">
        <v>10015542</v>
      </c>
      <c r="D57" s="222" t="s">
        <v>5039</v>
      </c>
      <c r="E57" s="223" t="s">
        <v>5744</v>
      </c>
      <c r="F57" s="221" t="s">
        <v>695</v>
      </c>
      <c r="G57" s="266">
        <v>0.25</v>
      </c>
      <c r="H57" s="225">
        <v>859</v>
      </c>
      <c r="I57" s="226">
        <v>214.75</v>
      </c>
      <c r="J57" s="226">
        <f t="shared" si="2"/>
        <v>42.95</v>
      </c>
      <c r="K57" s="226">
        <f t="shared" si="1"/>
        <v>257.7</v>
      </c>
      <c r="L57" s="291" t="s">
        <v>4840</v>
      </c>
      <c r="M57" s="77"/>
      <c r="N57" s="77"/>
      <c r="O57" s="77"/>
      <c r="P57" s="77"/>
    </row>
    <row r="58" spans="1:16" ht="30" customHeight="1">
      <c r="A58" s="1">
        <v>40</v>
      </c>
      <c r="B58" s="221" t="s">
        <v>5738</v>
      </c>
      <c r="C58" s="221">
        <v>10015547</v>
      </c>
      <c r="D58" s="222" t="s">
        <v>5039</v>
      </c>
      <c r="E58" s="223" t="s">
        <v>5745</v>
      </c>
      <c r="F58" s="221" t="s">
        <v>695</v>
      </c>
      <c r="G58" s="266">
        <v>5.5E-2</v>
      </c>
      <c r="H58" s="225">
        <v>4992</v>
      </c>
      <c r="I58" s="226">
        <v>274.56</v>
      </c>
      <c r="J58" s="226">
        <f t="shared" si="2"/>
        <v>54.91</v>
      </c>
      <c r="K58" s="226">
        <f t="shared" si="1"/>
        <v>329.47</v>
      </c>
      <c r="L58" s="291" t="s">
        <v>4840</v>
      </c>
      <c r="M58" s="77"/>
      <c r="N58" s="77"/>
      <c r="O58" s="77"/>
      <c r="P58" s="77"/>
    </row>
    <row r="59" spans="1:16" ht="30" customHeight="1">
      <c r="A59" s="1">
        <v>41</v>
      </c>
      <c r="B59" s="221" t="s">
        <v>5739</v>
      </c>
      <c r="C59" s="221">
        <v>10015573</v>
      </c>
      <c r="D59" s="222" t="s">
        <v>5039</v>
      </c>
      <c r="E59" s="223" t="s">
        <v>5746</v>
      </c>
      <c r="F59" s="221" t="s">
        <v>695</v>
      </c>
      <c r="G59" s="266">
        <v>0.5</v>
      </c>
      <c r="H59" s="225">
        <v>7727</v>
      </c>
      <c r="I59" s="226">
        <v>3863.5</v>
      </c>
      <c r="J59" s="226">
        <f t="shared" si="0"/>
        <v>772.7</v>
      </c>
      <c r="K59" s="226">
        <f t="shared" si="1"/>
        <v>4636.2</v>
      </c>
      <c r="L59" s="291" t="s">
        <v>4840</v>
      </c>
      <c r="M59" s="77"/>
      <c r="N59" s="77"/>
      <c r="O59" s="77"/>
      <c r="P59" s="77"/>
    </row>
    <row r="60" spans="1:16" ht="30" customHeight="1">
      <c r="A60" s="1">
        <v>42</v>
      </c>
      <c r="B60" s="221" t="s">
        <v>5740</v>
      </c>
      <c r="C60" s="221">
        <v>10015622</v>
      </c>
      <c r="D60" s="222" t="s">
        <v>5039</v>
      </c>
      <c r="E60" s="223" t="s">
        <v>5747</v>
      </c>
      <c r="F60" s="221" t="s">
        <v>695</v>
      </c>
      <c r="G60" s="266">
        <v>1.115</v>
      </c>
      <c r="H60" s="225">
        <v>1244</v>
      </c>
      <c r="I60" s="226">
        <v>1387.06</v>
      </c>
      <c r="J60" s="226">
        <f t="shared" si="0"/>
        <v>277.41000000000003</v>
      </c>
      <c r="K60" s="226">
        <f t="shared" si="1"/>
        <v>1664.47</v>
      </c>
      <c r="L60" s="291" t="s">
        <v>4840</v>
      </c>
      <c r="M60" s="77"/>
      <c r="N60" s="77"/>
      <c r="O60" s="77"/>
      <c r="P60" s="77"/>
    </row>
    <row r="61" spans="1:16" ht="30" customHeight="1">
      <c r="A61" s="1">
        <v>43</v>
      </c>
      <c r="B61" s="221" t="s">
        <v>5741</v>
      </c>
      <c r="C61" s="221">
        <v>10015626</v>
      </c>
      <c r="D61" s="222" t="s">
        <v>5039</v>
      </c>
      <c r="E61" s="223" t="s">
        <v>3098</v>
      </c>
      <c r="F61" s="221" t="s">
        <v>695</v>
      </c>
      <c r="G61" s="266">
        <v>13.862</v>
      </c>
      <c r="H61" s="225">
        <v>5192</v>
      </c>
      <c r="I61" s="226">
        <v>71971.5</v>
      </c>
      <c r="J61" s="226">
        <f t="shared" si="0"/>
        <v>14394.3</v>
      </c>
      <c r="K61" s="226">
        <f t="shared" si="1"/>
        <v>86365.8</v>
      </c>
      <c r="L61" s="291" t="s">
        <v>4840</v>
      </c>
      <c r="M61" s="77"/>
      <c r="N61" s="77"/>
      <c r="O61" s="77"/>
      <c r="P61" s="77"/>
    </row>
    <row r="62" spans="1:16" ht="30" customHeight="1">
      <c r="A62" s="1">
        <v>44</v>
      </c>
      <c r="B62" s="221" t="s">
        <v>5742</v>
      </c>
      <c r="C62" s="221">
        <v>10015626</v>
      </c>
      <c r="D62" s="222" t="s">
        <v>5039</v>
      </c>
      <c r="E62" s="223" t="s">
        <v>3098</v>
      </c>
      <c r="F62" s="221" t="s">
        <v>695</v>
      </c>
      <c r="G62" s="266">
        <v>0.105</v>
      </c>
      <c r="H62" s="225">
        <v>5192</v>
      </c>
      <c r="I62" s="226">
        <v>545.16</v>
      </c>
      <c r="J62" s="226">
        <f t="shared" si="0"/>
        <v>109.03</v>
      </c>
      <c r="K62" s="226">
        <f t="shared" si="1"/>
        <v>654.18999999999994</v>
      </c>
      <c r="L62" s="291" t="s">
        <v>4840</v>
      </c>
      <c r="M62" s="77"/>
      <c r="N62" s="77"/>
      <c r="O62" s="77"/>
      <c r="P62" s="77"/>
    </row>
    <row r="63" spans="1:16" ht="30" customHeight="1">
      <c r="A63" s="1">
        <v>45</v>
      </c>
      <c r="B63" s="221" t="s">
        <v>5743</v>
      </c>
      <c r="C63" s="221">
        <v>10015629</v>
      </c>
      <c r="D63" s="222" t="s">
        <v>5039</v>
      </c>
      <c r="E63" s="223" t="s">
        <v>5748</v>
      </c>
      <c r="F63" s="221" t="s">
        <v>695</v>
      </c>
      <c r="G63" s="266">
        <v>2.0499999999999998</v>
      </c>
      <c r="H63" s="225">
        <v>2252</v>
      </c>
      <c r="I63" s="226">
        <v>4616.6000000000004</v>
      </c>
      <c r="J63" s="226">
        <f t="shared" si="0"/>
        <v>923.32</v>
      </c>
      <c r="K63" s="226">
        <f t="shared" si="1"/>
        <v>5539.92</v>
      </c>
      <c r="L63" s="291" t="s">
        <v>4840</v>
      </c>
      <c r="M63" s="77"/>
      <c r="N63" s="77"/>
      <c r="O63" s="77"/>
      <c r="P63" s="77"/>
    </row>
    <row r="64" spans="1:16" ht="30" customHeight="1">
      <c r="A64" s="1">
        <v>46</v>
      </c>
      <c r="B64" s="221" t="s">
        <v>5749</v>
      </c>
      <c r="C64" s="221">
        <v>10015856</v>
      </c>
      <c r="D64" s="222" t="s">
        <v>5039</v>
      </c>
      <c r="E64" s="223" t="s">
        <v>5755</v>
      </c>
      <c r="F64" s="221" t="s">
        <v>695</v>
      </c>
      <c r="G64" s="266">
        <v>0.5</v>
      </c>
      <c r="H64" s="225">
        <v>3881</v>
      </c>
      <c r="I64" s="226">
        <v>1940.5</v>
      </c>
      <c r="J64" s="226">
        <f t="shared" si="0"/>
        <v>388.1</v>
      </c>
      <c r="K64" s="226">
        <f t="shared" si="1"/>
        <v>2328.6</v>
      </c>
      <c r="L64" s="291" t="s">
        <v>4840</v>
      </c>
      <c r="M64" s="77"/>
      <c r="N64" s="77"/>
      <c r="O64" s="77"/>
      <c r="P64" s="77"/>
    </row>
    <row r="65" spans="1:16" ht="30" customHeight="1">
      <c r="A65" s="1">
        <v>47</v>
      </c>
      <c r="B65" s="221" t="s">
        <v>5750</v>
      </c>
      <c r="C65" s="221">
        <v>10015860</v>
      </c>
      <c r="D65" s="222" t="s">
        <v>5039</v>
      </c>
      <c r="E65" s="223" t="s">
        <v>5756</v>
      </c>
      <c r="F65" s="221" t="s">
        <v>695</v>
      </c>
      <c r="G65" s="266">
        <v>1.76</v>
      </c>
      <c r="H65" s="225">
        <v>8845</v>
      </c>
      <c r="I65" s="226">
        <v>15567.2</v>
      </c>
      <c r="J65" s="226">
        <f t="shared" si="0"/>
        <v>3113.44</v>
      </c>
      <c r="K65" s="226">
        <f t="shared" si="1"/>
        <v>18680.64</v>
      </c>
      <c r="L65" s="291" t="s">
        <v>4840</v>
      </c>
      <c r="M65" s="77"/>
      <c r="N65" s="77"/>
      <c r="O65" s="77"/>
      <c r="P65" s="77"/>
    </row>
    <row r="66" spans="1:16" ht="30" customHeight="1">
      <c r="A66" s="1">
        <v>48</v>
      </c>
      <c r="B66" s="221" t="s">
        <v>5751</v>
      </c>
      <c r="C66" s="221">
        <v>10015864</v>
      </c>
      <c r="D66" s="222" t="s">
        <v>5039</v>
      </c>
      <c r="E66" s="223" t="s">
        <v>3099</v>
      </c>
      <c r="F66" s="221" t="s">
        <v>695</v>
      </c>
      <c r="G66" s="266">
        <v>1.9730000000000001</v>
      </c>
      <c r="H66" s="225">
        <v>13521</v>
      </c>
      <c r="I66" s="226">
        <v>26676.93</v>
      </c>
      <c r="J66" s="226">
        <f t="shared" si="0"/>
        <v>5335.39</v>
      </c>
      <c r="K66" s="226">
        <f t="shared" si="1"/>
        <v>32012.32</v>
      </c>
      <c r="L66" s="291" t="s">
        <v>4840</v>
      </c>
      <c r="M66" s="77"/>
      <c r="N66" s="77"/>
      <c r="O66" s="77"/>
      <c r="P66" s="77"/>
    </row>
    <row r="67" spans="1:16" ht="30" customHeight="1">
      <c r="A67" s="1">
        <v>49</v>
      </c>
      <c r="B67" s="221" t="s">
        <v>5752</v>
      </c>
      <c r="C67" s="221">
        <v>10015872</v>
      </c>
      <c r="D67" s="222" t="s">
        <v>5039</v>
      </c>
      <c r="E67" s="223" t="s">
        <v>3100</v>
      </c>
      <c r="F67" s="221" t="s">
        <v>695</v>
      </c>
      <c r="G67" s="266">
        <v>1.53</v>
      </c>
      <c r="H67" s="225">
        <v>1995</v>
      </c>
      <c r="I67" s="226">
        <v>3052.35</v>
      </c>
      <c r="J67" s="226">
        <f t="shared" si="0"/>
        <v>610.47</v>
      </c>
      <c r="K67" s="226">
        <f t="shared" si="1"/>
        <v>3662.8199999999997</v>
      </c>
      <c r="L67" s="291" t="s">
        <v>4840</v>
      </c>
      <c r="M67" s="77"/>
      <c r="N67" s="77"/>
      <c r="O67" s="77"/>
      <c r="P67" s="77"/>
    </row>
    <row r="68" spans="1:16" ht="30" customHeight="1">
      <c r="A68" s="1">
        <v>50</v>
      </c>
      <c r="B68" s="221" t="s">
        <v>5753</v>
      </c>
      <c r="C68" s="221">
        <v>10015893</v>
      </c>
      <c r="D68" s="222" t="s">
        <v>5039</v>
      </c>
      <c r="E68" s="223" t="s">
        <v>3102</v>
      </c>
      <c r="F68" s="221" t="s">
        <v>695</v>
      </c>
      <c r="G68" s="266">
        <v>42.28</v>
      </c>
      <c r="H68" s="225">
        <v>5720</v>
      </c>
      <c r="I68" s="226">
        <v>241841.6</v>
      </c>
      <c r="J68" s="226">
        <f t="shared" si="0"/>
        <v>48368.32</v>
      </c>
      <c r="K68" s="226">
        <f t="shared" si="1"/>
        <v>290209.91999999998</v>
      </c>
      <c r="L68" s="291" t="s">
        <v>4840</v>
      </c>
      <c r="M68" s="77"/>
      <c r="N68" s="77"/>
      <c r="O68" s="77"/>
      <c r="P68" s="77"/>
    </row>
    <row r="69" spans="1:16" ht="30" customHeight="1">
      <c r="A69" s="1">
        <v>51</v>
      </c>
      <c r="B69" s="221" t="s">
        <v>5754</v>
      </c>
      <c r="C69" s="221">
        <v>10015905</v>
      </c>
      <c r="D69" s="222" t="s">
        <v>5039</v>
      </c>
      <c r="E69" s="223" t="s">
        <v>5757</v>
      </c>
      <c r="F69" s="221" t="s">
        <v>695</v>
      </c>
      <c r="G69" s="266">
        <v>0.21099999999999999</v>
      </c>
      <c r="H69" s="225">
        <v>47765</v>
      </c>
      <c r="I69" s="226">
        <v>10078.42</v>
      </c>
      <c r="J69" s="226">
        <f t="shared" si="0"/>
        <v>2015.68</v>
      </c>
      <c r="K69" s="226">
        <f t="shared" si="1"/>
        <v>12094.1</v>
      </c>
      <c r="L69" s="291" t="s">
        <v>4840</v>
      </c>
      <c r="M69" s="77"/>
      <c r="N69" s="77"/>
      <c r="O69" s="77"/>
      <c r="P69" s="77"/>
    </row>
    <row r="70" spans="1:16" ht="30" customHeight="1">
      <c r="A70" s="1">
        <v>52</v>
      </c>
      <c r="B70" s="221" t="s">
        <v>5758</v>
      </c>
      <c r="C70" s="221">
        <v>10012581</v>
      </c>
      <c r="D70" s="222" t="s">
        <v>5039</v>
      </c>
      <c r="E70" s="223" t="s">
        <v>93</v>
      </c>
      <c r="F70" s="221" t="s">
        <v>695</v>
      </c>
      <c r="G70" s="266">
        <v>2.1999999999999999E-2</v>
      </c>
      <c r="H70" s="225">
        <v>58830</v>
      </c>
      <c r="I70" s="226">
        <v>1294.26</v>
      </c>
      <c r="J70" s="226">
        <f t="shared" si="0"/>
        <v>258.85000000000002</v>
      </c>
      <c r="K70" s="226">
        <f t="shared" si="1"/>
        <v>1553.1100000000001</v>
      </c>
      <c r="L70" s="291" t="s">
        <v>4840</v>
      </c>
      <c r="M70" s="77"/>
      <c r="N70" s="77"/>
      <c r="O70" s="77"/>
      <c r="P70" s="77"/>
    </row>
    <row r="71" spans="1:16" ht="30" customHeight="1">
      <c r="A71" s="1">
        <v>53</v>
      </c>
      <c r="B71" s="221" t="s">
        <v>5759</v>
      </c>
      <c r="C71" s="221">
        <v>10012598</v>
      </c>
      <c r="D71" s="222" t="s">
        <v>5039</v>
      </c>
      <c r="E71" s="223" t="s">
        <v>5760</v>
      </c>
      <c r="F71" s="221" t="s">
        <v>695</v>
      </c>
      <c r="G71" s="266">
        <v>1.2E-2</v>
      </c>
      <c r="H71" s="225">
        <v>273100</v>
      </c>
      <c r="I71" s="226">
        <v>3277.2</v>
      </c>
      <c r="J71" s="226">
        <f t="shared" si="0"/>
        <v>655.44</v>
      </c>
      <c r="K71" s="226">
        <f t="shared" si="1"/>
        <v>3932.64</v>
      </c>
      <c r="L71" s="291" t="s">
        <v>4840</v>
      </c>
      <c r="M71" s="77"/>
      <c r="N71" s="77"/>
      <c r="O71" s="77"/>
      <c r="P71" s="77"/>
    </row>
    <row r="72" spans="1:16" ht="30" customHeight="1">
      <c r="A72" s="1">
        <v>54</v>
      </c>
      <c r="B72" s="221" t="s">
        <v>5761</v>
      </c>
      <c r="C72" s="221">
        <v>10013346</v>
      </c>
      <c r="D72" s="222" t="s">
        <v>5039</v>
      </c>
      <c r="E72" s="223" t="s">
        <v>2484</v>
      </c>
      <c r="F72" s="221" t="s">
        <v>695</v>
      </c>
      <c r="G72" s="266">
        <v>0.1</v>
      </c>
      <c r="H72" s="225">
        <v>100565</v>
      </c>
      <c r="I72" s="226">
        <v>10056.5</v>
      </c>
      <c r="J72" s="226">
        <f t="shared" si="0"/>
        <v>2011.3</v>
      </c>
      <c r="K72" s="226">
        <f t="shared" si="1"/>
        <v>12067.8</v>
      </c>
      <c r="L72" s="291" t="s">
        <v>4840</v>
      </c>
      <c r="M72" s="77"/>
      <c r="N72" s="77"/>
      <c r="O72" s="77"/>
      <c r="P72" s="77"/>
    </row>
    <row r="73" spans="1:16" ht="30" customHeight="1">
      <c r="A73" s="1">
        <v>55</v>
      </c>
      <c r="B73" s="221" t="s">
        <v>5762</v>
      </c>
      <c r="C73" s="221">
        <v>10013588</v>
      </c>
      <c r="D73" s="222" t="s">
        <v>5039</v>
      </c>
      <c r="E73" s="223" t="s">
        <v>5765</v>
      </c>
      <c r="F73" s="221" t="s">
        <v>695</v>
      </c>
      <c r="G73" s="266">
        <v>0.98499999999999999</v>
      </c>
      <c r="H73" s="225">
        <v>615682</v>
      </c>
      <c r="I73" s="226">
        <v>606446.77</v>
      </c>
      <c r="J73" s="226">
        <f t="shared" si="0"/>
        <v>121289.35</v>
      </c>
      <c r="K73" s="226">
        <f t="shared" si="1"/>
        <v>727736.12</v>
      </c>
      <c r="L73" s="291" t="s">
        <v>4840</v>
      </c>
      <c r="M73" s="77"/>
      <c r="N73" s="77"/>
      <c r="O73" s="77"/>
      <c r="P73" s="77"/>
    </row>
    <row r="74" spans="1:16" ht="30" customHeight="1">
      <c r="A74" s="1">
        <v>56</v>
      </c>
      <c r="B74" s="221" t="s">
        <v>5763</v>
      </c>
      <c r="C74" s="221">
        <v>10013638</v>
      </c>
      <c r="D74" s="222" t="s">
        <v>5039</v>
      </c>
      <c r="E74" s="223" t="s">
        <v>5766</v>
      </c>
      <c r="F74" s="221" t="s">
        <v>695</v>
      </c>
      <c r="G74" s="266">
        <v>0.09</v>
      </c>
      <c r="H74" s="225">
        <v>134335</v>
      </c>
      <c r="I74" s="226">
        <v>12090.15</v>
      </c>
      <c r="J74" s="226">
        <f t="shared" si="0"/>
        <v>2418.0300000000002</v>
      </c>
      <c r="K74" s="226">
        <f t="shared" si="1"/>
        <v>14508.18</v>
      </c>
      <c r="L74" s="291" t="s">
        <v>4840</v>
      </c>
      <c r="M74" s="77"/>
      <c r="N74" s="77"/>
      <c r="O74" s="77"/>
      <c r="P74" s="77"/>
    </row>
    <row r="75" spans="1:16" ht="30" customHeight="1">
      <c r="A75" s="1">
        <v>57</v>
      </c>
      <c r="B75" s="221" t="s">
        <v>5764</v>
      </c>
      <c r="C75" s="221">
        <v>10013647</v>
      </c>
      <c r="D75" s="222" t="s">
        <v>5039</v>
      </c>
      <c r="E75" s="223" t="s">
        <v>5767</v>
      </c>
      <c r="F75" s="221" t="s">
        <v>695</v>
      </c>
      <c r="G75" s="266">
        <v>2.1000000000000001E-2</v>
      </c>
      <c r="H75" s="225">
        <v>219733</v>
      </c>
      <c r="I75" s="226">
        <v>4614.3900000000003</v>
      </c>
      <c r="J75" s="226">
        <f t="shared" si="0"/>
        <v>922.88</v>
      </c>
      <c r="K75" s="226">
        <f t="shared" si="1"/>
        <v>5537.27</v>
      </c>
      <c r="L75" s="291" t="s">
        <v>4840</v>
      </c>
      <c r="M75" s="77"/>
      <c r="N75" s="77"/>
      <c r="O75" s="77"/>
      <c r="P75" s="77"/>
    </row>
    <row r="76" spans="1:16" ht="15.75">
      <c r="A76" s="96"/>
      <c r="B76" s="96"/>
      <c r="C76" s="96"/>
      <c r="D76" s="96"/>
      <c r="E76" s="97"/>
      <c r="F76" s="96"/>
      <c r="G76" s="96"/>
      <c r="H76" s="203"/>
      <c r="I76" s="98">
        <f>SUM(I19:I75)</f>
        <v>4030560.0700000012</v>
      </c>
      <c r="J76" s="98">
        <f>SUM(J19:J75)</f>
        <v>806112.00999999989</v>
      </c>
      <c r="K76" s="98">
        <f>SUM(K19:K75)</f>
        <v>4836672.08</v>
      </c>
      <c r="L76" s="96"/>
    </row>
    <row r="77" spans="1:16">
      <c r="K77" s="361"/>
    </row>
    <row r="79" spans="1:16" ht="18.75">
      <c r="A79" s="67" t="s">
        <v>34</v>
      </c>
      <c r="B79" s="220"/>
      <c r="C79" s="220"/>
      <c r="D79" s="127"/>
      <c r="E79" s="128"/>
      <c r="F79" s="128"/>
      <c r="G79" s="128"/>
      <c r="H79" s="129"/>
      <c r="I79" s="128"/>
      <c r="J79" s="67" t="s">
        <v>35</v>
      </c>
      <c r="K79" s="67"/>
      <c r="L79" s="23"/>
    </row>
    <row r="80" spans="1:16" ht="18.75">
      <c r="A80" s="67" t="s">
        <v>36</v>
      </c>
      <c r="B80" s="67"/>
      <c r="C80" s="67"/>
      <c r="D80" s="127"/>
      <c r="E80" s="128"/>
      <c r="F80" s="128"/>
      <c r="G80" s="128"/>
      <c r="H80" s="129"/>
      <c r="I80" s="128"/>
      <c r="J80" s="33" t="s">
        <v>184</v>
      </c>
      <c r="K80" s="67"/>
      <c r="L80" s="67"/>
    </row>
    <row r="81" spans="1:12" ht="18.75">
      <c r="A81" s="67" t="s">
        <v>37</v>
      </c>
      <c r="B81" s="67"/>
      <c r="C81" s="67"/>
      <c r="D81" s="127"/>
      <c r="E81" s="128"/>
      <c r="F81" s="128"/>
      <c r="G81" s="128"/>
      <c r="H81" s="129"/>
      <c r="I81" s="128"/>
      <c r="J81" s="363" t="s">
        <v>38</v>
      </c>
      <c r="K81" s="363"/>
      <c r="L81" s="363"/>
    </row>
    <row r="82" spans="1:12" ht="18.75">
      <c r="A82" s="67" t="s">
        <v>39</v>
      </c>
      <c r="B82" s="23"/>
      <c r="C82" s="23"/>
      <c r="D82" s="127"/>
      <c r="E82" s="128"/>
      <c r="F82" s="128"/>
      <c r="G82" s="128"/>
      <c r="H82" s="129"/>
      <c r="I82" s="128"/>
      <c r="J82" s="128"/>
      <c r="K82" s="118"/>
      <c r="L82" s="38"/>
    </row>
    <row r="83" spans="1:12" ht="18.75">
      <c r="A83" s="23"/>
      <c r="B83" s="23"/>
      <c r="C83" s="23"/>
      <c r="D83" s="127"/>
      <c r="E83" s="128"/>
      <c r="F83" s="128"/>
      <c r="G83" s="128"/>
      <c r="H83" s="129"/>
      <c r="I83" s="128"/>
      <c r="J83" s="128"/>
      <c r="K83" s="118"/>
      <c r="L83" s="23"/>
    </row>
    <row r="84" spans="1:12" ht="18.75">
      <c r="A84" s="67" t="s">
        <v>41</v>
      </c>
      <c r="B84" s="23"/>
      <c r="C84" s="23"/>
      <c r="D84" s="127"/>
      <c r="E84" s="128"/>
      <c r="F84" s="128"/>
      <c r="G84" s="128"/>
      <c r="H84" s="129"/>
      <c r="I84" s="128"/>
      <c r="J84" s="363" t="s">
        <v>182</v>
      </c>
      <c r="K84" s="363"/>
      <c r="L84" s="363"/>
    </row>
    <row r="85" spans="1:12" ht="18.75">
      <c r="A85" s="364"/>
      <c r="B85" s="364"/>
      <c r="C85" s="364"/>
      <c r="D85" s="127"/>
      <c r="E85" s="128"/>
      <c r="F85" s="128"/>
      <c r="G85" s="128"/>
      <c r="H85" s="129"/>
      <c r="I85" s="128"/>
      <c r="J85" s="128"/>
      <c r="K85" s="118"/>
      <c r="L85" s="118"/>
    </row>
    <row r="86" spans="1:12" ht="18.75">
      <c r="A86" s="67" t="s">
        <v>40</v>
      </c>
      <c r="B86" s="67"/>
      <c r="C86" s="118"/>
      <c r="D86" s="127"/>
      <c r="E86" s="128"/>
      <c r="F86" s="128"/>
      <c r="G86" s="128"/>
      <c r="H86" s="129"/>
      <c r="I86" s="128"/>
      <c r="J86" s="128"/>
      <c r="K86" s="67" t="s">
        <v>40</v>
      </c>
      <c r="L86" s="67"/>
    </row>
    <row r="87" spans="1:12">
      <c r="A87" s="3"/>
      <c r="B87" s="3"/>
      <c r="C87" s="3"/>
      <c r="D87" s="5"/>
      <c r="E87" s="3"/>
      <c r="F87" s="3"/>
      <c r="G87" s="3"/>
      <c r="H87" s="11"/>
      <c r="I87" s="3"/>
      <c r="J87" s="3"/>
      <c r="K87" s="3"/>
      <c r="L87" s="3"/>
    </row>
  </sheetData>
  <autoFilter ref="A18:L75" xr:uid="{00000000-0009-0000-0000-00003F000000}"/>
  <mergeCells count="8">
    <mergeCell ref="J84:L84"/>
    <mergeCell ref="A85:C85"/>
    <mergeCell ref="A4:L4"/>
    <mergeCell ref="A5:L5"/>
    <mergeCell ref="A8:I8"/>
    <mergeCell ref="A10:I10"/>
    <mergeCell ref="A14:L14"/>
    <mergeCell ref="J81:L81"/>
  </mergeCells>
  <pageMargins left="0.51181102362204722" right="0.51181102362204722" top="0.74803149606299213" bottom="0.74803149606299213" header="0.31496062992125984" footer="0.31496062992125984"/>
  <pageSetup paperSize="9" scale="78" fitToHeight="0" orientation="landscape" r:id="rId1"/>
  <colBreaks count="1" manualBreakCount="1">
    <brk id="12" max="20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0070C0"/>
    <pageSetUpPr fitToPage="1"/>
  </sheetPr>
  <dimension ref="A1:P31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9.85546875" style="6" customWidth="1"/>
    <col min="3" max="3" width="12.42578125" style="6" customWidth="1"/>
    <col min="4" max="4" width="9.85546875" style="6" customWidth="1"/>
    <col min="5" max="5" width="48.140625" style="59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60" customWidth="1"/>
    <col min="10" max="11" width="14.85546875" style="6" customWidth="1"/>
    <col min="12" max="12" width="20.57031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7444</v>
      </c>
      <c r="K1" s="58"/>
      <c r="L1" s="121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7406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62" t="s">
        <v>183</v>
      </c>
      <c r="B7" s="123"/>
      <c r="C7" s="123"/>
      <c r="D7" s="123"/>
      <c r="E7" s="123"/>
      <c r="F7" s="123"/>
      <c r="G7" s="123"/>
      <c r="H7" s="123"/>
      <c r="I7" s="58"/>
      <c r="J7" s="20"/>
      <c r="K7" s="20"/>
      <c r="L7" s="20"/>
    </row>
    <row r="8" spans="1:12" ht="15.75">
      <c r="A8" s="371" t="s">
        <v>178</v>
      </c>
      <c r="B8" s="371"/>
      <c r="C8" s="371"/>
      <c r="D8" s="371"/>
      <c r="E8" s="371"/>
      <c r="F8" s="371"/>
      <c r="G8" s="371"/>
      <c r="H8" s="371"/>
      <c r="I8" s="371"/>
      <c r="J8" s="20"/>
      <c r="K8" s="20"/>
      <c r="L8" s="20"/>
    </row>
    <row r="9" spans="1:12" ht="15.75">
      <c r="A9" s="62" t="s">
        <v>179</v>
      </c>
      <c r="B9" s="62"/>
      <c r="C9" s="62"/>
      <c r="D9" s="62"/>
      <c r="E9" s="62"/>
      <c r="F9" s="62"/>
      <c r="G9" s="62"/>
      <c r="H9" s="62"/>
      <c r="I9" s="58"/>
      <c r="J9" s="20"/>
      <c r="K9" s="20"/>
      <c r="L9" s="20"/>
    </row>
    <row r="10" spans="1:12" ht="15.75">
      <c r="A10" s="371" t="s">
        <v>180</v>
      </c>
      <c r="B10" s="371"/>
      <c r="C10" s="371"/>
      <c r="D10" s="371"/>
      <c r="E10" s="371"/>
      <c r="F10" s="371"/>
      <c r="G10" s="371"/>
      <c r="H10" s="371"/>
      <c r="I10" s="371"/>
      <c r="J10" s="20"/>
      <c r="K10" s="20"/>
      <c r="L10" s="20"/>
    </row>
    <row r="11" spans="1:12" ht="15.75">
      <c r="A11" s="206"/>
      <c r="B11" s="206"/>
      <c r="C11" s="206"/>
      <c r="D11" s="206"/>
      <c r="E11" s="206"/>
      <c r="F11" s="206"/>
      <c r="G11" s="206"/>
      <c r="H11" s="206"/>
      <c r="I11" s="206"/>
      <c r="J11" s="206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3.5" customHeight="1">
      <c r="A16" s="62"/>
      <c r="B16" s="62"/>
      <c r="C16" s="62"/>
      <c r="D16" s="62"/>
      <c r="E16" s="206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5768</v>
      </c>
      <c r="C19" s="221">
        <v>10011922</v>
      </c>
      <c r="D19" s="222" t="s">
        <v>5769</v>
      </c>
      <c r="E19" s="223" t="s">
        <v>5770</v>
      </c>
      <c r="F19" s="221" t="s">
        <v>210</v>
      </c>
      <c r="G19" s="266">
        <v>91.248000000000005</v>
      </c>
      <c r="H19" s="225">
        <v>40156</v>
      </c>
      <c r="I19" s="226">
        <v>3664154.69</v>
      </c>
      <c r="J19" s="226">
        <f>ROUND(I19*0.2,2)</f>
        <v>732830.94</v>
      </c>
      <c r="K19" s="226">
        <f>ROUND(I19*1.2,2)</f>
        <v>4396985.63</v>
      </c>
      <c r="L19" s="291" t="s">
        <v>4840</v>
      </c>
      <c r="M19" s="77"/>
      <c r="N19" s="77"/>
      <c r="O19" s="77"/>
      <c r="P19" s="77"/>
    </row>
    <row r="20" spans="1:16" ht="15.75">
      <c r="A20" s="96"/>
      <c r="B20" s="96"/>
      <c r="C20" s="96"/>
      <c r="D20" s="96"/>
      <c r="E20" s="97"/>
      <c r="F20" s="96"/>
      <c r="G20" s="96"/>
      <c r="H20" s="203"/>
      <c r="I20" s="98">
        <f>SUM(I19:I19)</f>
        <v>3664154.69</v>
      </c>
      <c r="J20" s="98">
        <f>SUM(J19:J19)</f>
        <v>732830.94</v>
      </c>
      <c r="K20" s="98">
        <f>SUM(K19:K19)</f>
        <v>4396985.63</v>
      </c>
      <c r="L20" s="96"/>
    </row>
    <row r="23" spans="1:16" ht="18.75">
      <c r="A23" s="67" t="s">
        <v>34</v>
      </c>
      <c r="B23" s="220"/>
      <c r="C23" s="220"/>
      <c r="D23" s="127"/>
      <c r="E23" s="128"/>
      <c r="F23" s="128"/>
      <c r="G23" s="128"/>
      <c r="H23" s="129"/>
      <c r="I23" s="128"/>
      <c r="J23" s="67" t="s">
        <v>35</v>
      </c>
      <c r="K23" s="67"/>
      <c r="L23" s="23"/>
    </row>
    <row r="24" spans="1:16" ht="18.75">
      <c r="A24" s="67" t="s">
        <v>36</v>
      </c>
      <c r="B24" s="67"/>
      <c r="C24" s="67"/>
      <c r="D24" s="127"/>
      <c r="E24" s="128"/>
      <c r="F24" s="128"/>
      <c r="G24" s="128"/>
      <c r="H24" s="129"/>
      <c r="I24" s="128"/>
      <c r="J24" s="33" t="s">
        <v>184</v>
      </c>
      <c r="K24" s="67"/>
      <c r="L24" s="67"/>
    </row>
    <row r="25" spans="1:16" ht="18.75">
      <c r="A25" s="67" t="s">
        <v>37</v>
      </c>
      <c r="B25" s="67"/>
      <c r="C25" s="67"/>
      <c r="D25" s="127"/>
      <c r="E25" s="128"/>
      <c r="F25" s="128"/>
      <c r="G25" s="128"/>
      <c r="H25" s="129"/>
      <c r="I25" s="128"/>
      <c r="J25" s="363" t="s">
        <v>38</v>
      </c>
      <c r="K25" s="363"/>
      <c r="L25" s="363"/>
    </row>
    <row r="26" spans="1:16" ht="18.75">
      <c r="A26" s="67" t="s">
        <v>39</v>
      </c>
      <c r="B26" s="23"/>
      <c r="C26" s="23"/>
      <c r="D26" s="127"/>
      <c r="E26" s="128"/>
      <c r="F26" s="128"/>
      <c r="G26" s="128"/>
      <c r="H26" s="129"/>
      <c r="I26" s="128"/>
      <c r="J26" s="128"/>
      <c r="K26" s="118"/>
      <c r="L26" s="38"/>
    </row>
    <row r="27" spans="1:16" ht="18.75">
      <c r="A27" s="23"/>
      <c r="B27" s="23"/>
      <c r="C27" s="23"/>
      <c r="D27" s="127"/>
      <c r="E27" s="128"/>
      <c r="F27" s="128"/>
      <c r="G27" s="128"/>
      <c r="H27" s="129"/>
      <c r="I27" s="128"/>
      <c r="J27" s="128"/>
      <c r="K27" s="118"/>
      <c r="L27" s="23"/>
    </row>
    <row r="28" spans="1:16" ht="18.75">
      <c r="A28" s="67" t="s">
        <v>41</v>
      </c>
      <c r="B28" s="23"/>
      <c r="C28" s="23"/>
      <c r="D28" s="127"/>
      <c r="E28" s="128"/>
      <c r="F28" s="128"/>
      <c r="G28" s="128"/>
      <c r="H28" s="129"/>
      <c r="I28" s="128"/>
      <c r="J28" s="363" t="s">
        <v>182</v>
      </c>
      <c r="K28" s="363"/>
      <c r="L28" s="363"/>
    </row>
    <row r="29" spans="1:16" ht="18.75">
      <c r="A29" s="364"/>
      <c r="B29" s="364"/>
      <c r="C29" s="364"/>
      <c r="D29" s="127"/>
      <c r="E29" s="128"/>
      <c r="F29" s="128"/>
      <c r="G29" s="128"/>
      <c r="H29" s="129"/>
      <c r="I29" s="128"/>
      <c r="J29" s="128"/>
      <c r="K29" s="118"/>
      <c r="L29" s="118"/>
    </row>
    <row r="30" spans="1:16" ht="18.75">
      <c r="A30" s="67" t="s">
        <v>40</v>
      </c>
      <c r="B30" s="67"/>
      <c r="C30" s="118"/>
      <c r="D30" s="127"/>
      <c r="E30" s="128"/>
      <c r="F30" s="128"/>
      <c r="G30" s="128"/>
      <c r="H30" s="129"/>
      <c r="I30" s="128"/>
      <c r="J30" s="128"/>
      <c r="K30" s="67" t="s">
        <v>40</v>
      </c>
      <c r="L30" s="67"/>
    </row>
    <row r="31" spans="1:16">
      <c r="A31" s="3"/>
      <c r="B31" s="3"/>
      <c r="C31" s="3"/>
      <c r="D31" s="5"/>
      <c r="E31" s="3"/>
      <c r="F31" s="3"/>
      <c r="G31" s="3"/>
      <c r="H31" s="11"/>
      <c r="I31" s="3"/>
      <c r="J31" s="3"/>
      <c r="K31" s="3"/>
      <c r="L31" s="3"/>
    </row>
  </sheetData>
  <autoFilter ref="A18:L19" xr:uid="{00000000-0009-0000-0000-000040000000}"/>
  <mergeCells count="8">
    <mergeCell ref="J28:L28"/>
    <mergeCell ref="A29:C29"/>
    <mergeCell ref="A4:L4"/>
    <mergeCell ref="A5:L5"/>
    <mergeCell ref="A8:I8"/>
    <mergeCell ref="A10:I10"/>
    <mergeCell ref="A14:L14"/>
    <mergeCell ref="J25:L25"/>
  </mergeCells>
  <pageMargins left="0.70866141732283472" right="0.70866141732283472" top="0.74803149606299213" bottom="0.74803149606299213" header="0.31496062992125984" footer="0.31496062992125984"/>
  <pageSetup paperSize="9" scale="71" fitToHeight="0" orientation="landscape" r:id="rId1"/>
  <colBreaks count="1" manualBreakCount="1">
    <brk id="12" max="20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0070C0"/>
    <pageSetUpPr fitToPage="1"/>
  </sheetPr>
  <dimension ref="A1:P31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9.85546875" style="6" customWidth="1"/>
    <col min="3" max="3" width="12.42578125" style="6" customWidth="1"/>
    <col min="4" max="4" width="9.85546875" style="6" customWidth="1"/>
    <col min="5" max="5" width="48.140625" style="59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60" customWidth="1"/>
    <col min="10" max="11" width="14.85546875" style="6" customWidth="1"/>
    <col min="12" max="12" width="20.57031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7445</v>
      </c>
      <c r="K1" s="58"/>
      <c r="L1" s="121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7407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62" t="s">
        <v>183</v>
      </c>
      <c r="B7" s="123"/>
      <c r="C7" s="123"/>
      <c r="D7" s="123"/>
      <c r="E7" s="123"/>
      <c r="F7" s="123"/>
      <c r="G7" s="123"/>
      <c r="H7" s="123"/>
      <c r="I7" s="58"/>
      <c r="J7" s="20"/>
      <c r="K7" s="20"/>
      <c r="L7" s="20"/>
    </row>
    <row r="8" spans="1:12" ht="15.75">
      <c r="A8" s="371" t="s">
        <v>178</v>
      </c>
      <c r="B8" s="371"/>
      <c r="C8" s="371"/>
      <c r="D8" s="371"/>
      <c r="E8" s="371"/>
      <c r="F8" s="371"/>
      <c r="G8" s="371"/>
      <c r="H8" s="371"/>
      <c r="I8" s="371"/>
      <c r="J8" s="20"/>
      <c r="K8" s="20"/>
      <c r="L8" s="20"/>
    </row>
    <row r="9" spans="1:12" ht="15.75">
      <c r="A9" s="62" t="s">
        <v>179</v>
      </c>
      <c r="B9" s="62"/>
      <c r="C9" s="62"/>
      <c r="D9" s="62"/>
      <c r="E9" s="62"/>
      <c r="F9" s="62"/>
      <c r="G9" s="62"/>
      <c r="H9" s="62"/>
      <c r="I9" s="58"/>
      <c r="J9" s="20"/>
      <c r="K9" s="20"/>
      <c r="L9" s="20"/>
    </row>
    <row r="10" spans="1:12" ht="15.75">
      <c r="A10" s="371" t="s">
        <v>180</v>
      </c>
      <c r="B10" s="371"/>
      <c r="C10" s="371"/>
      <c r="D10" s="371"/>
      <c r="E10" s="371"/>
      <c r="F10" s="371"/>
      <c r="G10" s="371"/>
      <c r="H10" s="371"/>
      <c r="I10" s="371"/>
      <c r="J10" s="20"/>
      <c r="K10" s="20"/>
      <c r="L10" s="20"/>
    </row>
    <row r="11" spans="1:12" ht="15.75">
      <c r="A11" s="206"/>
      <c r="B11" s="206"/>
      <c r="C11" s="206"/>
      <c r="D11" s="206"/>
      <c r="E11" s="206"/>
      <c r="F11" s="206"/>
      <c r="G11" s="206"/>
      <c r="H11" s="206"/>
      <c r="I11" s="206"/>
      <c r="J11" s="206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3.5" customHeight="1">
      <c r="A16" s="62"/>
      <c r="B16" s="62"/>
      <c r="C16" s="62"/>
      <c r="D16" s="62"/>
      <c r="E16" s="206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5772</v>
      </c>
      <c r="C19" s="221">
        <v>10011941</v>
      </c>
      <c r="D19" s="222" t="s">
        <v>5769</v>
      </c>
      <c r="E19" s="223" t="s">
        <v>5773</v>
      </c>
      <c r="F19" s="221" t="s">
        <v>210</v>
      </c>
      <c r="G19" s="266">
        <v>125.524</v>
      </c>
      <c r="H19" s="225">
        <v>28174</v>
      </c>
      <c r="I19" s="226">
        <v>3536513.18</v>
      </c>
      <c r="J19" s="226">
        <f>ROUND(I19*0.2,2)</f>
        <v>707302.64</v>
      </c>
      <c r="K19" s="226">
        <f>ROUND(I19*1.2,2)</f>
        <v>4243815.82</v>
      </c>
      <c r="L19" s="291" t="s">
        <v>4840</v>
      </c>
      <c r="M19" s="77"/>
      <c r="N19" s="77"/>
      <c r="O19" s="77"/>
      <c r="P19" s="77"/>
    </row>
    <row r="20" spans="1:16" ht="15.75">
      <c r="A20" s="96"/>
      <c r="B20" s="96"/>
      <c r="C20" s="96"/>
      <c r="D20" s="96"/>
      <c r="E20" s="97"/>
      <c r="F20" s="96"/>
      <c r="G20" s="96"/>
      <c r="H20" s="203"/>
      <c r="I20" s="98">
        <f>SUM(I19:I19)</f>
        <v>3536513.18</v>
      </c>
      <c r="J20" s="98">
        <f>SUM(J19:J19)</f>
        <v>707302.64</v>
      </c>
      <c r="K20" s="98">
        <f>SUM(K19:K19)</f>
        <v>4243815.82</v>
      </c>
      <c r="L20" s="96"/>
    </row>
    <row r="23" spans="1:16" ht="18.75">
      <c r="A23" s="67" t="s">
        <v>34</v>
      </c>
      <c r="B23" s="220"/>
      <c r="C23" s="220"/>
      <c r="D23" s="127"/>
      <c r="E23" s="128"/>
      <c r="F23" s="128"/>
      <c r="G23" s="128"/>
      <c r="H23" s="129"/>
      <c r="I23" s="128"/>
      <c r="J23" s="67" t="s">
        <v>35</v>
      </c>
      <c r="K23" s="67"/>
      <c r="L23" s="23"/>
    </row>
    <row r="24" spans="1:16" ht="18.75">
      <c r="A24" s="67" t="s">
        <v>36</v>
      </c>
      <c r="B24" s="67"/>
      <c r="C24" s="67"/>
      <c r="D24" s="127"/>
      <c r="E24" s="128"/>
      <c r="F24" s="128"/>
      <c r="G24" s="128"/>
      <c r="H24" s="129"/>
      <c r="I24" s="128"/>
      <c r="J24" s="33" t="s">
        <v>184</v>
      </c>
      <c r="K24" s="67"/>
      <c r="L24" s="67"/>
    </row>
    <row r="25" spans="1:16" ht="18.75">
      <c r="A25" s="67" t="s">
        <v>37</v>
      </c>
      <c r="B25" s="67"/>
      <c r="C25" s="67"/>
      <c r="D25" s="127"/>
      <c r="E25" s="128"/>
      <c r="F25" s="128"/>
      <c r="G25" s="128"/>
      <c r="H25" s="129"/>
      <c r="I25" s="128"/>
      <c r="J25" s="363" t="s">
        <v>38</v>
      </c>
      <c r="K25" s="363"/>
      <c r="L25" s="363"/>
    </row>
    <row r="26" spans="1:16" ht="18.75">
      <c r="A26" s="67" t="s">
        <v>39</v>
      </c>
      <c r="B26" s="23"/>
      <c r="C26" s="23"/>
      <c r="D26" s="127"/>
      <c r="E26" s="128"/>
      <c r="F26" s="128"/>
      <c r="G26" s="128"/>
      <c r="H26" s="129"/>
      <c r="I26" s="128"/>
      <c r="J26" s="128"/>
      <c r="K26" s="118"/>
      <c r="L26" s="38"/>
    </row>
    <row r="27" spans="1:16" ht="18.75">
      <c r="A27" s="23"/>
      <c r="B27" s="23"/>
      <c r="C27" s="23"/>
      <c r="D27" s="127"/>
      <c r="E27" s="128"/>
      <c r="F27" s="128"/>
      <c r="G27" s="128"/>
      <c r="H27" s="129"/>
      <c r="I27" s="128"/>
      <c r="J27" s="128"/>
      <c r="K27" s="118"/>
      <c r="L27" s="23"/>
    </row>
    <row r="28" spans="1:16" ht="18.75">
      <c r="A28" s="67" t="s">
        <v>41</v>
      </c>
      <c r="B28" s="23"/>
      <c r="C28" s="23"/>
      <c r="D28" s="127"/>
      <c r="E28" s="128"/>
      <c r="F28" s="128"/>
      <c r="G28" s="128"/>
      <c r="H28" s="129"/>
      <c r="I28" s="128"/>
      <c r="J28" s="363" t="s">
        <v>182</v>
      </c>
      <c r="K28" s="363"/>
      <c r="L28" s="363"/>
    </row>
    <row r="29" spans="1:16" ht="18.75">
      <c r="A29" s="364"/>
      <c r="B29" s="364"/>
      <c r="C29" s="364"/>
      <c r="D29" s="127"/>
      <c r="E29" s="128"/>
      <c r="F29" s="128"/>
      <c r="G29" s="128"/>
      <c r="H29" s="129"/>
      <c r="I29" s="128"/>
      <c r="J29" s="128"/>
      <c r="K29" s="118"/>
      <c r="L29" s="118"/>
    </row>
    <row r="30" spans="1:16" ht="18.75">
      <c r="A30" s="67" t="s">
        <v>40</v>
      </c>
      <c r="B30" s="67"/>
      <c r="C30" s="118"/>
      <c r="D30" s="127"/>
      <c r="E30" s="128"/>
      <c r="F30" s="128"/>
      <c r="G30" s="128"/>
      <c r="H30" s="129"/>
      <c r="I30" s="128"/>
      <c r="J30" s="128"/>
      <c r="K30" s="67" t="s">
        <v>40</v>
      </c>
      <c r="L30" s="67"/>
    </row>
    <row r="31" spans="1:16">
      <c r="A31" s="3"/>
      <c r="B31" s="3"/>
      <c r="C31" s="3"/>
      <c r="D31" s="5"/>
      <c r="E31" s="3"/>
      <c r="F31" s="3"/>
      <c r="G31" s="3"/>
      <c r="H31" s="11"/>
      <c r="I31" s="3"/>
      <c r="J31" s="3"/>
      <c r="K31" s="3"/>
      <c r="L31" s="3"/>
    </row>
  </sheetData>
  <autoFilter ref="A18:L19" xr:uid="{00000000-0009-0000-0000-000041000000}"/>
  <mergeCells count="8">
    <mergeCell ref="J28:L28"/>
    <mergeCell ref="A29:C29"/>
    <mergeCell ref="A4:L4"/>
    <mergeCell ref="A5:L5"/>
    <mergeCell ref="A8:I8"/>
    <mergeCell ref="A10:I10"/>
    <mergeCell ref="A14:L14"/>
    <mergeCell ref="J25:L25"/>
  </mergeCells>
  <pageMargins left="0.70866141732283472" right="0.70866141732283472" top="0.74803149606299213" bottom="0.74803149606299213" header="0.31496062992125984" footer="0.31496062992125984"/>
  <pageSetup paperSize="9" scale="71" fitToHeight="0" orientation="landscape" r:id="rId1"/>
  <colBreaks count="1" manualBreakCount="1">
    <brk id="12" max="20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0070C0"/>
    <pageSetUpPr fitToPage="1"/>
  </sheetPr>
  <dimension ref="A1:P36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9.85546875" style="6" customWidth="1"/>
    <col min="3" max="3" width="12.42578125" style="6" customWidth="1"/>
    <col min="4" max="4" width="9.85546875" style="6" customWidth="1"/>
    <col min="5" max="5" width="48.140625" style="59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60" customWidth="1"/>
    <col min="10" max="11" width="14.85546875" style="6" customWidth="1"/>
    <col min="12" max="12" width="20.57031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7446</v>
      </c>
      <c r="K1" s="58"/>
      <c r="L1" s="121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7408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62" t="s">
        <v>183</v>
      </c>
      <c r="B7" s="123"/>
      <c r="C7" s="123"/>
      <c r="D7" s="123"/>
      <c r="E7" s="123"/>
      <c r="F7" s="123"/>
      <c r="G7" s="123"/>
      <c r="H7" s="123"/>
      <c r="I7" s="58"/>
      <c r="J7" s="20"/>
      <c r="K7" s="20"/>
      <c r="L7" s="20"/>
    </row>
    <row r="8" spans="1:12" ht="15.75">
      <c r="A8" s="371" t="s">
        <v>178</v>
      </c>
      <c r="B8" s="371"/>
      <c r="C8" s="371"/>
      <c r="D8" s="371"/>
      <c r="E8" s="371"/>
      <c r="F8" s="371"/>
      <c r="G8" s="371"/>
      <c r="H8" s="371"/>
      <c r="I8" s="371"/>
      <c r="J8" s="20"/>
      <c r="K8" s="20"/>
      <c r="L8" s="20"/>
    </row>
    <row r="9" spans="1:12" ht="15.75">
      <c r="A9" s="62" t="s">
        <v>179</v>
      </c>
      <c r="B9" s="62"/>
      <c r="C9" s="62"/>
      <c r="D9" s="62"/>
      <c r="E9" s="62"/>
      <c r="F9" s="62"/>
      <c r="G9" s="62"/>
      <c r="H9" s="62"/>
      <c r="I9" s="58"/>
      <c r="J9" s="20"/>
      <c r="K9" s="20"/>
      <c r="L9" s="20"/>
    </row>
    <row r="10" spans="1:12" ht="15.75">
      <c r="A10" s="371" t="s">
        <v>180</v>
      </c>
      <c r="B10" s="371"/>
      <c r="C10" s="371"/>
      <c r="D10" s="371"/>
      <c r="E10" s="371"/>
      <c r="F10" s="371"/>
      <c r="G10" s="371"/>
      <c r="H10" s="371"/>
      <c r="I10" s="371"/>
      <c r="J10" s="20"/>
      <c r="K10" s="20"/>
      <c r="L10" s="20"/>
    </row>
    <row r="11" spans="1:12" ht="15.75">
      <c r="A11" s="206"/>
      <c r="B11" s="206"/>
      <c r="C11" s="206"/>
      <c r="D11" s="206"/>
      <c r="E11" s="206"/>
      <c r="F11" s="206"/>
      <c r="G11" s="206"/>
      <c r="H11" s="206"/>
      <c r="I11" s="206"/>
      <c r="J11" s="206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3.5" customHeight="1">
      <c r="A16" s="62"/>
      <c r="B16" s="62"/>
      <c r="C16" s="62"/>
      <c r="D16" s="62"/>
      <c r="E16" s="206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5774</v>
      </c>
      <c r="C19" s="221">
        <v>10011944</v>
      </c>
      <c r="D19" s="222" t="s">
        <v>5769</v>
      </c>
      <c r="E19" s="223" t="s">
        <v>5776</v>
      </c>
      <c r="F19" s="221" t="s">
        <v>210</v>
      </c>
      <c r="G19" s="266">
        <v>10.888999999999999</v>
      </c>
      <c r="H19" s="225">
        <v>46632</v>
      </c>
      <c r="I19" s="226">
        <v>507775.85</v>
      </c>
      <c r="J19" s="226">
        <f t="shared" ref="J19:J24" si="0">ROUND(I19*0.2,2)</f>
        <v>101555.17</v>
      </c>
      <c r="K19" s="226">
        <f t="shared" ref="K19:K24" si="1">ROUND(I19*1.2,2)</f>
        <v>609331.02</v>
      </c>
      <c r="L19" s="291" t="s">
        <v>4840</v>
      </c>
      <c r="M19" s="77"/>
      <c r="N19" s="77"/>
      <c r="O19" s="77"/>
      <c r="P19" s="77"/>
    </row>
    <row r="20" spans="1:16" ht="30" customHeight="1">
      <c r="A20" s="1">
        <v>2</v>
      </c>
      <c r="B20" s="221" t="s">
        <v>5775</v>
      </c>
      <c r="C20" s="221">
        <v>10011944</v>
      </c>
      <c r="D20" s="222" t="s">
        <v>5769</v>
      </c>
      <c r="E20" s="223" t="s">
        <v>5776</v>
      </c>
      <c r="F20" s="221" t="s">
        <v>210</v>
      </c>
      <c r="G20" s="266">
        <v>0.28499999999999998</v>
      </c>
      <c r="H20" s="225">
        <v>46632</v>
      </c>
      <c r="I20" s="226">
        <v>13290.119999999999</v>
      </c>
      <c r="J20" s="226">
        <f t="shared" si="0"/>
        <v>2658.02</v>
      </c>
      <c r="K20" s="226">
        <f t="shared" si="1"/>
        <v>15948.14</v>
      </c>
      <c r="L20" s="291" t="s">
        <v>4840</v>
      </c>
      <c r="M20" s="77"/>
      <c r="N20" s="77"/>
      <c r="O20" s="77"/>
      <c r="P20" s="77"/>
    </row>
    <row r="21" spans="1:16" ht="30" customHeight="1">
      <c r="A21" s="1">
        <v>3</v>
      </c>
      <c r="B21" s="221" t="s">
        <v>5777</v>
      </c>
      <c r="C21" s="221">
        <v>10001432</v>
      </c>
      <c r="D21" s="222" t="s">
        <v>5769</v>
      </c>
      <c r="E21" s="223" t="s">
        <v>5778</v>
      </c>
      <c r="F21" s="221" t="s">
        <v>210</v>
      </c>
      <c r="G21" s="266">
        <v>39.5</v>
      </c>
      <c r="H21" s="225">
        <v>22375</v>
      </c>
      <c r="I21" s="226">
        <v>883812.5</v>
      </c>
      <c r="J21" s="226">
        <f t="shared" si="0"/>
        <v>176762.5</v>
      </c>
      <c r="K21" s="226">
        <f t="shared" si="1"/>
        <v>1060575</v>
      </c>
      <c r="L21" s="291" t="s">
        <v>4840</v>
      </c>
      <c r="M21" s="77"/>
      <c r="N21" s="77"/>
      <c r="O21" s="77"/>
      <c r="P21" s="77"/>
    </row>
    <row r="22" spans="1:16" ht="30" customHeight="1">
      <c r="A22" s="1">
        <v>4</v>
      </c>
      <c r="B22" s="221" t="s">
        <v>5779</v>
      </c>
      <c r="C22" s="221">
        <v>10012349</v>
      </c>
      <c r="D22" s="222" t="s">
        <v>5769</v>
      </c>
      <c r="E22" s="223" t="s">
        <v>5782</v>
      </c>
      <c r="F22" s="221" t="s">
        <v>210</v>
      </c>
      <c r="G22" s="266">
        <v>0.34799999999999998</v>
      </c>
      <c r="H22" s="225">
        <v>43135</v>
      </c>
      <c r="I22" s="226">
        <v>15010.98</v>
      </c>
      <c r="J22" s="226">
        <f t="shared" si="0"/>
        <v>3002.2</v>
      </c>
      <c r="K22" s="226">
        <f t="shared" si="1"/>
        <v>18013.18</v>
      </c>
      <c r="L22" s="291" t="s">
        <v>4840</v>
      </c>
      <c r="M22" s="77"/>
      <c r="N22" s="77"/>
      <c r="O22" s="77"/>
      <c r="P22" s="77"/>
    </row>
    <row r="23" spans="1:16" ht="30" customHeight="1">
      <c r="A23" s="1">
        <v>5</v>
      </c>
      <c r="B23" s="221" t="s">
        <v>5780</v>
      </c>
      <c r="C23" s="221">
        <v>10012367</v>
      </c>
      <c r="D23" s="222" t="s">
        <v>5769</v>
      </c>
      <c r="E23" s="223" t="s">
        <v>5783</v>
      </c>
      <c r="F23" s="221" t="s">
        <v>210</v>
      </c>
      <c r="G23" s="266">
        <v>0.30199999999999999</v>
      </c>
      <c r="H23" s="225">
        <v>49217</v>
      </c>
      <c r="I23" s="226">
        <v>14863.53</v>
      </c>
      <c r="J23" s="226">
        <f t="shared" si="0"/>
        <v>2972.71</v>
      </c>
      <c r="K23" s="226">
        <f t="shared" si="1"/>
        <v>17836.240000000002</v>
      </c>
      <c r="L23" s="291" t="s">
        <v>4840</v>
      </c>
      <c r="M23" s="77"/>
      <c r="N23" s="77"/>
      <c r="O23" s="77"/>
      <c r="P23" s="77"/>
    </row>
    <row r="24" spans="1:16" ht="30" customHeight="1">
      <c r="A24" s="1">
        <v>6</v>
      </c>
      <c r="B24" s="221" t="s">
        <v>5781</v>
      </c>
      <c r="C24" s="221">
        <v>10012591</v>
      </c>
      <c r="D24" s="222" t="s">
        <v>5769</v>
      </c>
      <c r="E24" s="223" t="s">
        <v>4539</v>
      </c>
      <c r="F24" s="221" t="s">
        <v>210</v>
      </c>
      <c r="G24" s="266">
        <v>6.548</v>
      </c>
      <c r="H24" s="225">
        <v>98322</v>
      </c>
      <c r="I24" s="226">
        <v>643812.46</v>
      </c>
      <c r="J24" s="226">
        <f t="shared" si="0"/>
        <v>128762.49</v>
      </c>
      <c r="K24" s="226">
        <f t="shared" si="1"/>
        <v>772574.95</v>
      </c>
      <c r="L24" s="291" t="s">
        <v>4840</v>
      </c>
      <c r="M24" s="77"/>
      <c r="N24" s="77"/>
      <c r="O24" s="77"/>
      <c r="P24" s="77"/>
    </row>
    <row r="25" spans="1:16" ht="15.75">
      <c r="A25" s="96"/>
      <c r="B25" s="96"/>
      <c r="C25" s="96"/>
      <c r="D25" s="96"/>
      <c r="E25" s="97"/>
      <c r="F25" s="96"/>
      <c r="G25" s="96"/>
      <c r="H25" s="203"/>
      <c r="I25" s="98">
        <f>SUM(I19:I24)</f>
        <v>2078565.44</v>
      </c>
      <c r="J25" s="98">
        <f>SUM(J19:J24)</f>
        <v>415713.09</v>
      </c>
      <c r="K25" s="98">
        <f>SUM(K19:K24)</f>
        <v>2494278.5300000003</v>
      </c>
      <c r="L25" s="96"/>
    </row>
    <row r="28" spans="1:16" ht="18.75">
      <c r="A28" s="67" t="s">
        <v>34</v>
      </c>
      <c r="B28" s="220"/>
      <c r="C28" s="220"/>
      <c r="D28" s="127"/>
      <c r="E28" s="128"/>
      <c r="F28" s="128"/>
      <c r="G28" s="128"/>
      <c r="H28" s="129"/>
      <c r="I28" s="128"/>
      <c r="J28" s="67" t="s">
        <v>35</v>
      </c>
      <c r="K28" s="67"/>
      <c r="L28" s="23"/>
    </row>
    <row r="29" spans="1:16" ht="18.75">
      <c r="A29" s="67" t="s">
        <v>36</v>
      </c>
      <c r="B29" s="67"/>
      <c r="C29" s="67"/>
      <c r="D29" s="127"/>
      <c r="E29" s="128"/>
      <c r="F29" s="128"/>
      <c r="G29" s="128"/>
      <c r="H29" s="129"/>
      <c r="I29" s="128"/>
      <c r="J29" s="33" t="s">
        <v>184</v>
      </c>
      <c r="K29" s="67"/>
      <c r="L29" s="67"/>
    </row>
    <row r="30" spans="1:16" ht="18.75">
      <c r="A30" s="67" t="s">
        <v>37</v>
      </c>
      <c r="B30" s="67"/>
      <c r="C30" s="67"/>
      <c r="D30" s="127"/>
      <c r="E30" s="128"/>
      <c r="F30" s="128"/>
      <c r="G30" s="128"/>
      <c r="H30" s="129"/>
      <c r="I30" s="128"/>
      <c r="J30" s="363" t="s">
        <v>38</v>
      </c>
      <c r="K30" s="363"/>
      <c r="L30" s="363"/>
    </row>
    <row r="31" spans="1:16" ht="18.75">
      <c r="A31" s="67" t="s">
        <v>39</v>
      </c>
      <c r="B31" s="23"/>
      <c r="C31" s="23"/>
      <c r="D31" s="127"/>
      <c r="E31" s="128"/>
      <c r="F31" s="128"/>
      <c r="G31" s="128"/>
      <c r="H31" s="129"/>
      <c r="I31" s="128"/>
      <c r="J31" s="128"/>
      <c r="K31" s="118"/>
      <c r="L31" s="38"/>
    </row>
    <row r="32" spans="1:16" ht="18.75">
      <c r="A32" s="23"/>
      <c r="B32" s="23"/>
      <c r="C32" s="23"/>
      <c r="D32" s="127"/>
      <c r="E32" s="128"/>
      <c r="F32" s="128"/>
      <c r="G32" s="128"/>
      <c r="H32" s="129"/>
      <c r="I32" s="128"/>
      <c r="J32" s="128"/>
      <c r="K32" s="118"/>
      <c r="L32" s="23"/>
    </row>
    <row r="33" spans="1:12" ht="18.75">
      <c r="A33" s="67" t="s">
        <v>41</v>
      </c>
      <c r="B33" s="23"/>
      <c r="C33" s="23"/>
      <c r="D33" s="127"/>
      <c r="E33" s="128"/>
      <c r="F33" s="128"/>
      <c r="G33" s="128"/>
      <c r="H33" s="129"/>
      <c r="I33" s="128"/>
      <c r="J33" s="363" t="s">
        <v>182</v>
      </c>
      <c r="K33" s="363"/>
      <c r="L33" s="363"/>
    </row>
    <row r="34" spans="1:12" ht="18.75">
      <c r="A34" s="364"/>
      <c r="B34" s="364"/>
      <c r="C34" s="364"/>
      <c r="D34" s="127"/>
      <c r="E34" s="128"/>
      <c r="F34" s="128"/>
      <c r="G34" s="128"/>
      <c r="H34" s="129"/>
      <c r="I34" s="128"/>
      <c r="J34" s="128"/>
      <c r="K34" s="118"/>
      <c r="L34" s="118"/>
    </row>
    <row r="35" spans="1:12" ht="18.75">
      <c r="A35" s="67" t="s">
        <v>40</v>
      </c>
      <c r="B35" s="67"/>
      <c r="C35" s="118"/>
      <c r="D35" s="127"/>
      <c r="E35" s="128"/>
      <c r="F35" s="128"/>
      <c r="G35" s="128"/>
      <c r="H35" s="129"/>
      <c r="I35" s="128"/>
      <c r="J35" s="128"/>
      <c r="K35" s="67" t="s">
        <v>40</v>
      </c>
      <c r="L35" s="67"/>
    </row>
    <row r="36" spans="1:12">
      <c r="A36" s="3"/>
      <c r="B36" s="3"/>
      <c r="C36" s="3"/>
      <c r="D36" s="5"/>
      <c r="E36" s="3"/>
      <c r="F36" s="3"/>
      <c r="G36" s="3"/>
      <c r="H36" s="11"/>
      <c r="I36" s="3"/>
      <c r="J36" s="3"/>
      <c r="K36" s="3"/>
      <c r="L36" s="3"/>
    </row>
  </sheetData>
  <autoFilter ref="A18:L24" xr:uid="{00000000-0009-0000-0000-000042000000}"/>
  <mergeCells count="8">
    <mergeCell ref="J33:L33"/>
    <mergeCell ref="A34:C34"/>
    <mergeCell ref="A4:L4"/>
    <mergeCell ref="A5:L5"/>
    <mergeCell ref="A8:I8"/>
    <mergeCell ref="A10:I10"/>
    <mergeCell ref="A14:L14"/>
    <mergeCell ref="J30:L30"/>
  </mergeCells>
  <pageMargins left="0.70866141732283472" right="0.70866141732283472" top="0.74803149606299213" bottom="0.74803149606299213" header="0.31496062992125984" footer="0.31496062992125984"/>
  <pageSetup paperSize="9" scale="71" fitToHeight="0" orientation="landscape" r:id="rId1"/>
  <colBreaks count="1" manualBreakCount="1">
    <brk id="12" max="20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rgb="FF0070C0"/>
    <pageSetUpPr fitToPage="1"/>
  </sheetPr>
  <dimension ref="A1:P60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9.85546875" style="6" customWidth="1"/>
    <col min="3" max="3" width="12.42578125" style="6" customWidth="1"/>
    <col min="4" max="4" width="9.85546875" style="6" customWidth="1"/>
    <col min="5" max="5" width="48.140625" style="59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60" customWidth="1"/>
    <col min="10" max="11" width="14.85546875" style="6" customWidth="1"/>
    <col min="12" max="12" width="20.57031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7447</v>
      </c>
      <c r="K1" s="58"/>
      <c r="L1" s="121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7409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62" t="s">
        <v>183</v>
      </c>
      <c r="B7" s="123"/>
      <c r="C7" s="123"/>
      <c r="D7" s="123"/>
      <c r="E7" s="123"/>
      <c r="F7" s="123"/>
      <c r="G7" s="123"/>
      <c r="H7" s="123"/>
      <c r="I7" s="58"/>
      <c r="J7" s="20"/>
      <c r="K7" s="20"/>
      <c r="L7" s="20"/>
    </row>
    <row r="8" spans="1:12" ht="15.75">
      <c r="A8" s="371" t="s">
        <v>178</v>
      </c>
      <c r="B8" s="371"/>
      <c r="C8" s="371"/>
      <c r="D8" s="371"/>
      <c r="E8" s="371"/>
      <c r="F8" s="371"/>
      <c r="G8" s="371"/>
      <c r="H8" s="371"/>
      <c r="I8" s="371"/>
      <c r="J8" s="20"/>
      <c r="K8" s="20"/>
      <c r="L8" s="20"/>
    </row>
    <row r="9" spans="1:12" ht="15.75">
      <c r="A9" s="62" t="s">
        <v>179</v>
      </c>
      <c r="B9" s="62"/>
      <c r="C9" s="62"/>
      <c r="D9" s="62"/>
      <c r="E9" s="62"/>
      <c r="F9" s="62"/>
      <c r="G9" s="62"/>
      <c r="H9" s="62"/>
      <c r="I9" s="58"/>
      <c r="J9" s="20"/>
      <c r="K9" s="20"/>
      <c r="L9" s="20"/>
    </row>
    <row r="10" spans="1:12" ht="15.75">
      <c r="A10" s="371" t="s">
        <v>180</v>
      </c>
      <c r="B10" s="371"/>
      <c r="C10" s="371"/>
      <c r="D10" s="371"/>
      <c r="E10" s="371"/>
      <c r="F10" s="371"/>
      <c r="G10" s="371"/>
      <c r="H10" s="371"/>
      <c r="I10" s="371"/>
      <c r="J10" s="20"/>
      <c r="K10" s="20"/>
      <c r="L10" s="20"/>
    </row>
    <row r="11" spans="1:12" ht="15.75">
      <c r="A11" s="206"/>
      <c r="B11" s="206"/>
      <c r="C11" s="206"/>
      <c r="D11" s="206"/>
      <c r="E11" s="206"/>
      <c r="F11" s="206"/>
      <c r="G11" s="206"/>
      <c r="H11" s="206"/>
      <c r="I11" s="206"/>
      <c r="J11" s="206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3.5" customHeight="1">
      <c r="A16" s="62"/>
      <c r="B16" s="62"/>
      <c r="C16" s="62"/>
      <c r="D16" s="62"/>
      <c r="E16" s="206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5784</v>
      </c>
      <c r="C19" s="221">
        <v>10029965</v>
      </c>
      <c r="D19" s="222" t="s">
        <v>5785</v>
      </c>
      <c r="E19" s="223" t="s">
        <v>5786</v>
      </c>
      <c r="F19" s="221" t="s">
        <v>57</v>
      </c>
      <c r="G19" s="266">
        <v>27</v>
      </c>
      <c r="H19" s="225">
        <v>26412</v>
      </c>
      <c r="I19" s="226">
        <v>713124</v>
      </c>
      <c r="J19" s="226">
        <f t="shared" ref="J19:J48" si="0">ROUND(I19*0.2,2)</f>
        <v>142624.79999999999</v>
      </c>
      <c r="K19" s="226">
        <f t="shared" ref="K19:K48" si="1">ROUND(I19*1.2,2)</f>
        <v>855748.8</v>
      </c>
      <c r="L19" s="291" t="s">
        <v>4840</v>
      </c>
      <c r="M19" s="77"/>
      <c r="N19" s="77"/>
      <c r="O19" s="77"/>
      <c r="P19" s="77"/>
    </row>
    <row r="20" spans="1:16" ht="30" customHeight="1">
      <c r="A20" s="1">
        <v>2</v>
      </c>
      <c r="B20" s="221" t="s">
        <v>5787</v>
      </c>
      <c r="C20" s="221">
        <v>10034092</v>
      </c>
      <c r="D20" s="222" t="s">
        <v>5785</v>
      </c>
      <c r="E20" s="223" t="s">
        <v>5789</v>
      </c>
      <c r="F20" s="221" t="s">
        <v>57</v>
      </c>
      <c r="G20" s="266">
        <v>5</v>
      </c>
      <c r="H20" s="225">
        <v>16233</v>
      </c>
      <c r="I20" s="226">
        <v>81165</v>
      </c>
      <c r="J20" s="226">
        <f t="shared" si="0"/>
        <v>16233</v>
      </c>
      <c r="K20" s="226">
        <f t="shared" si="1"/>
        <v>97398</v>
      </c>
      <c r="L20" s="291" t="s">
        <v>4840</v>
      </c>
      <c r="M20" s="77"/>
      <c r="N20" s="77"/>
      <c r="O20" s="77"/>
      <c r="P20" s="77"/>
    </row>
    <row r="21" spans="1:16" ht="30" customHeight="1">
      <c r="A21" s="1">
        <v>3</v>
      </c>
      <c r="B21" s="221" t="s">
        <v>5787</v>
      </c>
      <c r="C21" s="221">
        <v>10034092</v>
      </c>
      <c r="D21" s="222" t="s">
        <v>5785</v>
      </c>
      <c r="E21" s="223" t="s">
        <v>5789</v>
      </c>
      <c r="F21" s="221" t="s">
        <v>57</v>
      </c>
      <c r="G21" s="266">
        <v>5</v>
      </c>
      <c r="H21" s="225">
        <v>16233</v>
      </c>
      <c r="I21" s="226">
        <v>81165</v>
      </c>
      <c r="J21" s="226">
        <f t="shared" si="0"/>
        <v>16233</v>
      </c>
      <c r="K21" s="226">
        <f t="shared" si="1"/>
        <v>97398</v>
      </c>
      <c r="L21" s="291" t="s">
        <v>4840</v>
      </c>
      <c r="M21" s="77"/>
      <c r="N21" s="77"/>
      <c r="O21" s="77"/>
      <c r="P21" s="77"/>
    </row>
    <row r="22" spans="1:16" ht="30" customHeight="1">
      <c r="A22" s="1">
        <v>4</v>
      </c>
      <c r="B22" s="221" t="s">
        <v>5788</v>
      </c>
      <c r="C22" s="221">
        <v>10034227</v>
      </c>
      <c r="D22" s="222" t="s">
        <v>5785</v>
      </c>
      <c r="E22" s="223" t="s">
        <v>5790</v>
      </c>
      <c r="F22" s="221" t="s">
        <v>57</v>
      </c>
      <c r="G22" s="266">
        <v>9</v>
      </c>
      <c r="H22" s="225">
        <v>20752</v>
      </c>
      <c r="I22" s="226">
        <v>186768</v>
      </c>
      <c r="J22" s="226">
        <f t="shared" si="0"/>
        <v>37353.599999999999</v>
      </c>
      <c r="K22" s="226">
        <f t="shared" si="1"/>
        <v>224121.60000000001</v>
      </c>
      <c r="L22" s="291" t="s">
        <v>4840</v>
      </c>
      <c r="M22" s="77"/>
      <c r="N22" s="77"/>
      <c r="O22" s="77"/>
      <c r="P22" s="77"/>
    </row>
    <row r="23" spans="1:16" ht="30" customHeight="1">
      <c r="A23" s="1">
        <v>5</v>
      </c>
      <c r="B23" s="221" t="s">
        <v>5791</v>
      </c>
      <c r="C23" s="221">
        <v>10033214</v>
      </c>
      <c r="D23" s="222" t="s">
        <v>5785</v>
      </c>
      <c r="E23" s="223" t="s">
        <v>5792</v>
      </c>
      <c r="F23" s="221" t="s">
        <v>57</v>
      </c>
      <c r="G23" s="266">
        <v>1</v>
      </c>
      <c r="H23" s="225">
        <v>8156</v>
      </c>
      <c r="I23" s="226">
        <v>8156</v>
      </c>
      <c r="J23" s="226">
        <f t="shared" si="0"/>
        <v>1631.2</v>
      </c>
      <c r="K23" s="226">
        <f t="shared" si="1"/>
        <v>9787.2000000000007</v>
      </c>
      <c r="L23" s="291" t="s">
        <v>4840</v>
      </c>
      <c r="M23" s="77"/>
      <c r="N23" s="77"/>
      <c r="O23" s="77"/>
      <c r="P23" s="77"/>
    </row>
    <row r="24" spans="1:16" ht="30" customHeight="1">
      <c r="A24" s="1">
        <v>6</v>
      </c>
      <c r="B24" s="221" t="s">
        <v>5793</v>
      </c>
      <c r="C24" s="221">
        <v>10033655</v>
      </c>
      <c r="D24" s="222" t="s">
        <v>5785</v>
      </c>
      <c r="E24" s="223" t="s">
        <v>5794</v>
      </c>
      <c r="F24" s="221" t="s">
        <v>57</v>
      </c>
      <c r="G24" s="266">
        <v>1</v>
      </c>
      <c r="H24" s="225">
        <v>68209</v>
      </c>
      <c r="I24" s="226">
        <v>68209</v>
      </c>
      <c r="J24" s="226">
        <f t="shared" si="0"/>
        <v>13641.8</v>
      </c>
      <c r="K24" s="226">
        <f t="shared" si="1"/>
        <v>81850.8</v>
      </c>
      <c r="L24" s="291" t="s">
        <v>4840</v>
      </c>
      <c r="M24" s="77"/>
      <c r="N24" s="77"/>
      <c r="O24" s="77"/>
      <c r="P24" s="77"/>
    </row>
    <row r="25" spans="1:16" ht="30" customHeight="1">
      <c r="A25" s="1">
        <v>7</v>
      </c>
      <c r="B25" s="221" t="s">
        <v>5795</v>
      </c>
      <c r="C25" s="221">
        <v>10030051</v>
      </c>
      <c r="D25" s="222" t="s">
        <v>5785</v>
      </c>
      <c r="E25" s="223" t="s">
        <v>5796</v>
      </c>
      <c r="F25" s="221" t="s">
        <v>57</v>
      </c>
      <c r="G25" s="266">
        <v>1</v>
      </c>
      <c r="H25" s="225">
        <v>3569</v>
      </c>
      <c r="I25" s="226">
        <v>3569</v>
      </c>
      <c r="J25" s="226">
        <f t="shared" si="0"/>
        <v>713.8</v>
      </c>
      <c r="K25" s="226">
        <f t="shared" si="1"/>
        <v>4282.8</v>
      </c>
      <c r="L25" s="291" t="s">
        <v>4840</v>
      </c>
      <c r="M25" s="77"/>
      <c r="N25" s="77"/>
      <c r="O25" s="77"/>
      <c r="P25" s="77"/>
    </row>
    <row r="26" spans="1:16" ht="30" customHeight="1">
      <c r="A26" s="1">
        <v>8</v>
      </c>
      <c r="B26" s="221" t="s">
        <v>5797</v>
      </c>
      <c r="C26" s="221">
        <v>10034130</v>
      </c>
      <c r="D26" s="222" t="s">
        <v>5785</v>
      </c>
      <c r="E26" s="223" t="s">
        <v>5798</v>
      </c>
      <c r="F26" s="221" t="s">
        <v>57</v>
      </c>
      <c r="G26" s="266">
        <v>4</v>
      </c>
      <c r="H26" s="225">
        <v>26685</v>
      </c>
      <c r="I26" s="226">
        <v>106740</v>
      </c>
      <c r="J26" s="226">
        <f t="shared" si="0"/>
        <v>21348</v>
      </c>
      <c r="K26" s="226">
        <f t="shared" si="1"/>
        <v>128088</v>
      </c>
      <c r="L26" s="291" t="s">
        <v>4840</v>
      </c>
      <c r="M26" s="77"/>
      <c r="N26" s="77"/>
      <c r="O26" s="77"/>
      <c r="P26" s="77"/>
    </row>
    <row r="27" spans="1:16" ht="30" customHeight="1">
      <c r="A27" s="1">
        <v>9</v>
      </c>
      <c r="B27" s="221" t="s">
        <v>5797</v>
      </c>
      <c r="C27" s="221">
        <v>10034130</v>
      </c>
      <c r="D27" s="222" t="s">
        <v>5785</v>
      </c>
      <c r="E27" s="223" t="s">
        <v>5798</v>
      </c>
      <c r="F27" s="221" t="s">
        <v>57</v>
      </c>
      <c r="G27" s="266">
        <v>2</v>
      </c>
      <c r="H27" s="225">
        <v>26685</v>
      </c>
      <c r="I27" s="226">
        <v>53370</v>
      </c>
      <c r="J27" s="226">
        <f t="shared" si="0"/>
        <v>10674</v>
      </c>
      <c r="K27" s="226">
        <f t="shared" si="1"/>
        <v>64044</v>
      </c>
      <c r="L27" s="291" t="s">
        <v>4840</v>
      </c>
      <c r="M27" s="77"/>
      <c r="N27" s="77"/>
      <c r="O27" s="77"/>
      <c r="P27" s="77"/>
    </row>
    <row r="28" spans="1:16" ht="30" customHeight="1">
      <c r="A28" s="1">
        <v>10</v>
      </c>
      <c r="B28" s="221" t="s">
        <v>5799</v>
      </c>
      <c r="C28" s="221">
        <v>10108282</v>
      </c>
      <c r="D28" s="222" t="s">
        <v>5785</v>
      </c>
      <c r="E28" s="223" t="s">
        <v>5800</v>
      </c>
      <c r="F28" s="221" t="s">
        <v>57</v>
      </c>
      <c r="G28" s="266">
        <v>2</v>
      </c>
      <c r="H28" s="225">
        <v>7403</v>
      </c>
      <c r="I28" s="226">
        <v>14806</v>
      </c>
      <c r="J28" s="226">
        <f t="shared" si="0"/>
        <v>2961.2</v>
      </c>
      <c r="K28" s="226">
        <f t="shared" si="1"/>
        <v>17767.2</v>
      </c>
      <c r="L28" s="291" t="s">
        <v>4840</v>
      </c>
      <c r="M28" s="77"/>
      <c r="N28" s="77"/>
      <c r="O28" s="77"/>
      <c r="P28" s="77"/>
    </row>
    <row r="29" spans="1:16" ht="30" customHeight="1">
      <c r="A29" s="1">
        <v>11</v>
      </c>
      <c r="B29" s="221" t="s">
        <v>5801</v>
      </c>
      <c r="C29" s="221">
        <v>20006135</v>
      </c>
      <c r="D29" s="222" t="s">
        <v>5785</v>
      </c>
      <c r="E29" s="223" t="s">
        <v>5802</v>
      </c>
      <c r="F29" s="221" t="s">
        <v>57</v>
      </c>
      <c r="G29" s="266">
        <v>2</v>
      </c>
      <c r="H29" s="225">
        <v>2016</v>
      </c>
      <c r="I29" s="226">
        <v>4032</v>
      </c>
      <c r="J29" s="226">
        <f t="shared" si="0"/>
        <v>806.4</v>
      </c>
      <c r="K29" s="226">
        <f t="shared" si="1"/>
        <v>4838.3999999999996</v>
      </c>
      <c r="L29" s="291" t="s">
        <v>4840</v>
      </c>
      <c r="M29" s="77"/>
      <c r="N29" s="77"/>
      <c r="O29" s="77"/>
      <c r="P29" s="77"/>
    </row>
    <row r="30" spans="1:16" ht="30" customHeight="1">
      <c r="A30" s="1">
        <v>12</v>
      </c>
      <c r="B30" s="221" t="s">
        <v>5803</v>
      </c>
      <c r="C30" s="221">
        <v>10029811</v>
      </c>
      <c r="D30" s="222" t="s">
        <v>5785</v>
      </c>
      <c r="E30" s="223" t="s">
        <v>5805</v>
      </c>
      <c r="F30" s="221" t="s">
        <v>57</v>
      </c>
      <c r="G30" s="266">
        <v>17</v>
      </c>
      <c r="H30" s="225">
        <v>26716</v>
      </c>
      <c r="I30" s="226">
        <v>454172</v>
      </c>
      <c r="J30" s="226">
        <f t="shared" si="0"/>
        <v>90834.4</v>
      </c>
      <c r="K30" s="226">
        <f t="shared" si="1"/>
        <v>545006.4</v>
      </c>
      <c r="L30" s="291" t="s">
        <v>4840</v>
      </c>
      <c r="M30" s="77"/>
      <c r="N30" s="77"/>
      <c r="O30" s="77"/>
      <c r="P30" s="77"/>
    </row>
    <row r="31" spans="1:16" ht="30" customHeight="1">
      <c r="A31" s="1">
        <v>13</v>
      </c>
      <c r="B31" s="221" t="s">
        <v>5804</v>
      </c>
      <c r="C31" s="221">
        <v>10029831</v>
      </c>
      <c r="D31" s="222" t="s">
        <v>5785</v>
      </c>
      <c r="E31" s="223" t="s">
        <v>5806</v>
      </c>
      <c r="F31" s="221" t="s">
        <v>57</v>
      </c>
      <c r="G31" s="266">
        <v>1</v>
      </c>
      <c r="H31" s="225">
        <v>180481</v>
      </c>
      <c r="I31" s="226">
        <v>180481</v>
      </c>
      <c r="J31" s="226">
        <f t="shared" si="0"/>
        <v>36096.199999999997</v>
      </c>
      <c r="K31" s="226">
        <f t="shared" si="1"/>
        <v>216577.2</v>
      </c>
      <c r="L31" s="291" t="s">
        <v>4840</v>
      </c>
      <c r="M31" s="77"/>
      <c r="N31" s="77"/>
      <c r="O31" s="77"/>
      <c r="P31" s="77"/>
    </row>
    <row r="32" spans="1:16" ht="30" customHeight="1">
      <c r="A32" s="1">
        <v>14</v>
      </c>
      <c r="B32" s="221" t="s">
        <v>5807</v>
      </c>
      <c r="C32" s="221">
        <v>10030087</v>
      </c>
      <c r="D32" s="222" t="s">
        <v>5785</v>
      </c>
      <c r="E32" s="223" t="s">
        <v>5808</v>
      </c>
      <c r="F32" s="221" t="s">
        <v>57</v>
      </c>
      <c r="G32" s="266">
        <v>1</v>
      </c>
      <c r="H32" s="225">
        <v>3244</v>
      </c>
      <c r="I32" s="226">
        <v>3244</v>
      </c>
      <c r="J32" s="226">
        <f t="shared" si="0"/>
        <v>648.79999999999995</v>
      </c>
      <c r="K32" s="226">
        <f t="shared" si="1"/>
        <v>3892.8</v>
      </c>
      <c r="L32" s="291" t="s">
        <v>4840</v>
      </c>
      <c r="M32" s="77"/>
      <c r="N32" s="77"/>
      <c r="O32" s="77"/>
      <c r="P32" s="77"/>
    </row>
    <row r="33" spans="1:16" ht="30" customHeight="1">
      <c r="A33" s="1">
        <v>15</v>
      </c>
      <c r="B33" s="221" t="s">
        <v>5809</v>
      </c>
      <c r="C33" s="221">
        <v>10030098</v>
      </c>
      <c r="D33" s="222" t="s">
        <v>5785</v>
      </c>
      <c r="E33" s="223" t="s">
        <v>5811</v>
      </c>
      <c r="F33" s="221" t="s">
        <v>57</v>
      </c>
      <c r="G33" s="266">
        <v>25</v>
      </c>
      <c r="H33" s="225">
        <v>6844</v>
      </c>
      <c r="I33" s="226">
        <v>171100</v>
      </c>
      <c r="J33" s="226">
        <f t="shared" si="0"/>
        <v>34220</v>
      </c>
      <c r="K33" s="226">
        <f t="shared" si="1"/>
        <v>205320</v>
      </c>
      <c r="L33" s="291" t="s">
        <v>4840</v>
      </c>
      <c r="M33" s="77"/>
      <c r="N33" s="77"/>
      <c r="O33" s="77"/>
      <c r="P33" s="77"/>
    </row>
    <row r="34" spans="1:16" ht="30" customHeight="1">
      <c r="A34" s="1">
        <v>16</v>
      </c>
      <c r="B34" s="221" t="s">
        <v>5810</v>
      </c>
      <c r="C34" s="221">
        <v>10030103</v>
      </c>
      <c r="D34" s="222" t="s">
        <v>5785</v>
      </c>
      <c r="E34" s="223" t="s">
        <v>5812</v>
      </c>
      <c r="F34" s="221" t="s">
        <v>57</v>
      </c>
      <c r="G34" s="266">
        <v>9</v>
      </c>
      <c r="H34" s="225">
        <v>14875</v>
      </c>
      <c r="I34" s="226">
        <v>133875</v>
      </c>
      <c r="J34" s="226">
        <f t="shared" si="0"/>
        <v>26775</v>
      </c>
      <c r="K34" s="226">
        <f t="shared" si="1"/>
        <v>160650</v>
      </c>
      <c r="L34" s="291" t="s">
        <v>4840</v>
      </c>
      <c r="M34" s="77"/>
      <c r="N34" s="77"/>
      <c r="O34" s="77"/>
      <c r="P34" s="77"/>
    </row>
    <row r="35" spans="1:16" ht="30" customHeight="1">
      <c r="A35" s="1">
        <v>17</v>
      </c>
      <c r="B35" s="221" t="s">
        <v>5813</v>
      </c>
      <c r="C35" s="221">
        <v>10033056</v>
      </c>
      <c r="D35" s="222" t="s">
        <v>5785</v>
      </c>
      <c r="E35" s="223" t="s">
        <v>5814</v>
      </c>
      <c r="F35" s="221" t="s">
        <v>57</v>
      </c>
      <c r="G35" s="266">
        <v>1</v>
      </c>
      <c r="H35" s="225">
        <v>630300</v>
      </c>
      <c r="I35" s="226">
        <v>630300</v>
      </c>
      <c r="J35" s="226">
        <f t="shared" si="0"/>
        <v>126060</v>
      </c>
      <c r="K35" s="226">
        <f t="shared" si="1"/>
        <v>756360</v>
      </c>
      <c r="L35" s="291" t="s">
        <v>4840</v>
      </c>
      <c r="M35" s="77"/>
      <c r="N35" s="77"/>
      <c r="O35" s="77"/>
      <c r="P35" s="77"/>
    </row>
    <row r="36" spans="1:16" ht="30" customHeight="1">
      <c r="A36" s="1">
        <v>18</v>
      </c>
      <c r="B36" s="221" t="s">
        <v>5815</v>
      </c>
      <c r="C36" s="221">
        <v>10033257</v>
      </c>
      <c r="D36" s="222" t="s">
        <v>5785</v>
      </c>
      <c r="E36" s="223" t="s">
        <v>5816</v>
      </c>
      <c r="F36" s="221" t="s">
        <v>57</v>
      </c>
      <c r="G36" s="266">
        <v>1</v>
      </c>
      <c r="H36" s="225">
        <v>44856</v>
      </c>
      <c r="I36" s="226">
        <v>44856</v>
      </c>
      <c r="J36" s="226">
        <f t="shared" si="0"/>
        <v>8971.2000000000007</v>
      </c>
      <c r="K36" s="226">
        <f t="shared" si="1"/>
        <v>53827.199999999997</v>
      </c>
      <c r="L36" s="291" t="s">
        <v>4840</v>
      </c>
      <c r="M36" s="77"/>
      <c r="N36" s="77"/>
      <c r="O36" s="77"/>
      <c r="P36" s="77"/>
    </row>
    <row r="37" spans="1:16" ht="30" customHeight="1">
      <c r="A37" s="1">
        <v>19</v>
      </c>
      <c r="B37" s="221" t="s">
        <v>5817</v>
      </c>
      <c r="C37" s="221">
        <v>10033428</v>
      </c>
      <c r="D37" s="222" t="s">
        <v>5785</v>
      </c>
      <c r="E37" s="223" t="s">
        <v>5819</v>
      </c>
      <c r="F37" s="221" t="s">
        <v>57</v>
      </c>
      <c r="G37" s="266">
        <v>1</v>
      </c>
      <c r="H37" s="225">
        <v>14258</v>
      </c>
      <c r="I37" s="226">
        <v>14258</v>
      </c>
      <c r="J37" s="226">
        <f t="shared" si="0"/>
        <v>2851.6</v>
      </c>
      <c r="K37" s="226">
        <f t="shared" si="1"/>
        <v>17109.599999999999</v>
      </c>
      <c r="L37" s="291" t="s">
        <v>4840</v>
      </c>
      <c r="M37" s="77"/>
      <c r="N37" s="77"/>
      <c r="O37" s="77"/>
      <c r="P37" s="77"/>
    </row>
    <row r="38" spans="1:16" ht="30" customHeight="1">
      <c r="A38" s="1">
        <v>20</v>
      </c>
      <c r="B38" s="221" t="s">
        <v>5818</v>
      </c>
      <c r="C38" s="221">
        <v>10033434</v>
      </c>
      <c r="D38" s="222" t="s">
        <v>5785</v>
      </c>
      <c r="E38" s="223" t="s">
        <v>5820</v>
      </c>
      <c r="F38" s="221" t="s">
        <v>57</v>
      </c>
      <c r="G38" s="266">
        <v>16</v>
      </c>
      <c r="H38" s="225">
        <v>3101</v>
      </c>
      <c r="I38" s="226">
        <v>49616</v>
      </c>
      <c r="J38" s="226">
        <f t="shared" si="0"/>
        <v>9923.2000000000007</v>
      </c>
      <c r="K38" s="226">
        <f t="shared" si="1"/>
        <v>59539.199999999997</v>
      </c>
      <c r="L38" s="291" t="s">
        <v>4840</v>
      </c>
      <c r="M38" s="77"/>
      <c r="N38" s="77"/>
      <c r="O38" s="77"/>
      <c r="P38" s="77"/>
    </row>
    <row r="39" spans="1:16" ht="30" customHeight="1">
      <c r="A39" s="1">
        <v>21</v>
      </c>
      <c r="B39" s="221" t="s">
        <v>5821</v>
      </c>
      <c r="C39" s="221">
        <v>10034016</v>
      </c>
      <c r="D39" s="222" t="s">
        <v>5785</v>
      </c>
      <c r="E39" s="223" t="s">
        <v>5822</v>
      </c>
      <c r="F39" s="221" t="s">
        <v>57</v>
      </c>
      <c r="G39" s="266">
        <v>2</v>
      </c>
      <c r="H39" s="225">
        <v>189343</v>
      </c>
      <c r="I39" s="226">
        <v>378686</v>
      </c>
      <c r="J39" s="226">
        <f t="shared" si="0"/>
        <v>75737.2</v>
      </c>
      <c r="K39" s="226">
        <f t="shared" si="1"/>
        <v>454423.2</v>
      </c>
      <c r="L39" s="291" t="s">
        <v>4840</v>
      </c>
      <c r="M39" s="77"/>
      <c r="N39" s="77"/>
      <c r="O39" s="77"/>
      <c r="P39" s="77"/>
    </row>
    <row r="40" spans="1:16" ht="30" customHeight="1">
      <c r="A40" s="1">
        <v>22</v>
      </c>
      <c r="B40" s="221" t="s">
        <v>5823</v>
      </c>
      <c r="C40" s="221">
        <v>10034042</v>
      </c>
      <c r="D40" s="222" t="s">
        <v>5785</v>
      </c>
      <c r="E40" s="223" t="s">
        <v>5827</v>
      </c>
      <c r="F40" s="221" t="s">
        <v>57</v>
      </c>
      <c r="G40" s="266">
        <v>2</v>
      </c>
      <c r="H40" s="225">
        <v>34578</v>
      </c>
      <c r="I40" s="226">
        <v>69156</v>
      </c>
      <c r="J40" s="226">
        <f t="shared" si="0"/>
        <v>13831.2</v>
      </c>
      <c r="K40" s="226">
        <f t="shared" si="1"/>
        <v>82987.199999999997</v>
      </c>
      <c r="L40" s="291" t="s">
        <v>4840</v>
      </c>
      <c r="M40" s="77"/>
      <c r="N40" s="77"/>
      <c r="O40" s="77"/>
      <c r="P40" s="77"/>
    </row>
    <row r="41" spans="1:16" ht="30" customHeight="1">
      <c r="A41" s="1">
        <v>23</v>
      </c>
      <c r="B41" s="221" t="s">
        <v>5824</v>
      </c>
      <c r="C41" s="221">
        <v>10034099</v>
      </c>
      <c r="D41" s="222" t="s">
        <v>5785</v>
      </c>
      <c r="E41" s="223" t="s">
        <v>5828</v>
      </c>
      <c r="F41" s="221" t="s">
        <v>57</v>
      </c>
      <c r="G41" s="266">
        <v>2</v>
      </c>
      <c r="H41" s="225">
        <v>20676</v>
      </c>
      <c r="I41" s="226">
        <v>41352</v>
      </c>
      <c r="J41" s="226">
        <f t="shared" si="0"/>
        <v>8270.4</v>
      </c>
      <c r="K41" s="226">
        <f t="shared" si="1"/>
        <v>49622.400000000001</v>
      </c>
      <c r="L41" s="291" t="s">
        <v>4840</v>
      </c>
      <c r="M41" s="77"/>
      <c r="N41" s="77"/>
      <c r="O41" s="77"/>
      <c r="P41" s="77"/>
    </row>
    <row r="42" spans="1:16" ht="30" customHeight="1">
      <c r="A42" s="1">
        <v>24</v>
      </c>
      <c r="B42" s="221" t="s">
        <v>5825</v>
      </c>
      <c r="C42" s="221">
        <v>10034099</v>
      </c>
      <c r="D42" s="222" t="s">
        <v>5785</v>
      </c>
      <c r="E42" s="223" t="s">
        <v>5828</v>
      </c>
      <c r="F42" s="221" t="s">
        <v>57</v>
      </c>
      <c r="G42" s="266">
        <v>7</v>
      </c>
      <c r="H42" s="225">
        <v>20676</v>
      </c>
      <c r="I42" s="226">
        <v>144732</v>
      </c>
      <c r="J42" s="226">
        <f t="shared" si="0"/>
        <v>28946.400000000001</v>
      </c>
      <c r="K42" s="226">
        <f t="shared" si="1"/>
        <v>173678.4</v>
      </c>
      <c r="L42" s="291" t="s">
        <v>4840</v>
      </c>
      <c r="M42" s="77"/>
      <c r="N42" s="77"/>
      <c r="O42" s="77"/>
      <c r="P42" s="77"/>
    </row>
    <row r="43" spans="1:16" ht="30" customHeight="1">
      <c r="A43" s="1">
        <v>25</v>
      </c>
      <c r="B43" s="221" t="s">
        <v>5826</v>
      </c>
      <c r="C43" s="221">
        <v>10034105</v>
      </c>
      <c r="D43" s="222" t="s">
        <v>5785</v>
      </c>
      <c r="E43" s="223" t="s">
        <v>5829</v>
      </c>
      <c r="F43" s="221" t="s">
        <v>57</v>
      </c>
      <c r="G43" s="266">
        <v>5</v>
      </c>
      <c r="H43" s="225">
        <v>40292</v>
      </c>
      <c r="I43" s="226">
        <v>201460</v>
      </c>
      <c r="J43" s="226">
        <f t="shared" si="0"/>
        <v>40292</v>
      </c>
      <c r="K43" s="226">
        <f t="shared" si="1"/>
        <v>241752</v>
      </c>
      <c r="L43" s="291" t="s">
        <v>4840</v>
      </c>
      <c r="M43" s="77"/>
      <c r="N43" s="77"/>
      <c r="O43" s="77"/>
      <c r="P43" s="77"/>
    </row>
    <row r="44" spans="1:16" ht="30" customHeight="1">
      <c r="A44" s="1">
        <v>26</v>
      </c>
      <c r="B44" s="221" t="s">
        <v>5830</v>
      </c>
      <c r="C44" s="221">
        <v>10034353</v>
      </c>
      <c r="D44" s="222" t="s">
        <v>5785</v>
      </c>
      <c r="E44" s="223" t="s">
        <v>5832</v>
      </c>
      <c r="F44" s="221" t="s">
        <v>57</v>
      </c>
      <c r="G44" s="266">
        <v>4</v>
      </c>
      <c r="H44" s="225">
        <v>26994</v>
      </c>
      <c r="I44" s="226">
        <v>107976</v>
      </c>
      <c r="J44" s="226">
        <f t="shared" si="0"/>
        <v>21595.200000000001</v>
      </c>
      <c r="K44" s="226">
        <f t="shared" si="1"/>
        <v>129571.2</v>
      </c>
      <c r="L44" s="291" t="s">
        <v>4840</v>
      </c>
      <c r="M44" s="77"/>
      <c r="N44" s="77"/>
      <c r="O44" s="77"/>
      <c r="P44" s="77"/>
    </row>
    <row r="45" spans="1:16" ht="30" customHeight="1">
      <c r="A45" s="1">
        <v>27</v>
      </c>
      <c r="B45" s="221" t="s">
        <v>5831</v>
      </c>
      <c r="C45" s="221">
        <v>10034353</v>
      </c>
      <c r="D45" s="222" t="s">
        <v>5785</v>
      </c>
      <c r="E45" s="223" t="s">
        <v>5832</v>
      </c>
      <c r="F45" s="221" t="s">
        <v>57</v>
      </c>
      <c r="G45" s="266">
        <v>9</v>
      </c>
      <c r="H45" s="225">
        <v>26994</v>
      </c>
      <c r="I45" s="226">
        <v>242946</v>
      </c>
      <c r="J45" s="226">
        <f t="shared" si="0"/>
        <v>48589.2</v>
      </c>
      <c r="K45" s="226">
        <f t="shared" si="1"/>
        <v>291535.2</v>
      </c>
      <c r="L45" s="291" t="s">
        <v>4840</v>
      </c>
      <c r="M45" s="77"/>
      <c r="N45" s="77"/>
      <c r="O45" s="77"/>
      <c r="P45" s="77"/>
    </row>
    <row r="46" spans="1:16" ht="30" customHeight="1">
      <c r="A46" s="1">
        <v>28</v>
      </c>
      <c r="B46" s="221" t="s">
        <v>5833</v>
      </c>
      <c r="C46" s="221">
        <v>10042261</v>
      </c>
      <c r="D46" s="222" t="s">
        <v>5785</v>
      </c>
      <c r="E46" s="223" t="s">
        <v>5836</v>
      </c>
      <c r="F46" s="221" t="s">
        <v>57</v>
      </c>
      <c r="G46" s="266">
        <v>1</v>
      </c>
      <c r="H46" s="225">
        <v>344645</v>
      </c>
      <c r="I46" s="226">
        <v>344645</v>
      </c>
      <c r="J46" s="226">
        <f t="shared" si="0"/>
        <v>68929</v>
      </c>
      <c r="K46" s="226">
        <f t="shared" si="1"/>
        <v>413574</v>
      </c>
      <c r="L46" s="291" t="s">
        <v>4840</v>
      </c>
      <c r="M46" s="77"/>
      <c r="N46" s="77"/>
      <c r="O46" s="77"/>
      <c r="P46" s="77"/>
    </row>
    <row r="47" spans="1:16" ht="30" customHeight="1">
      <c r="A47" s="1">
        <v>29</v>
      </c>
      <c r="B47" s="221" t="s">
        <v>5834</v>
      </c>
      <c r="C47" s="221">
        <v>20005608</v>
      </c>
      <c r="D47" s="222" t="s">
        <v>5785</v>
      </c>
      <c r="E47" s="223" t="s">
        <v>5837</v>
      </c>
      <c r="F47" s="221" t="s">
        <v>57</v>
      </c>
      <c r="G47" s="266">
        <v>1</v>
      </c>
      <c r="H47" s="225">
        <v>13077</v>
      </c>
      <c r="I47" s="226">
        <v>13077</v>
      </c>
      <c r="J47" s="226">
        <f t="shared" si="0"/>
        <v>2615.4</v>
      </c>
      <c r="K47" s="226">
        <f t="shared" si="1"/>
        <v>15692.4</v>
      </c>
      <c r="L47" s="291" t="s">
        <v>4840</v>
      </c>
      <c r="M47" s="77"/>
      <c r="N47" s="77"/>
      <c r="O47" s="77"/>
      <c r="P47" s="77"/>
    </row>
    <row r="48" spans="1:16" ht="30" customHeight="1">
      <c r="A48" s="1">
        <v>30</v>
      </c>
      <c r="B48" s="221" t="s">
        <v>5835</v>
      </c>
      <c r="C48" s="221">
        <v>20005639</v>
      </c>
      <c r="D48" s="222" t="s">
        <v>5785</v>
      </c>
      <c r="E48" s="223" t="s">
        <v>5838</v>
      </c>
      <c r="F48" s="221" t="s">
        <v>57</v>
      </c>
      <c r="G48" s="266">
        <v>1</v>
      </c>
      <c r="H48" s="225">
        <v>2898</v>
      </c>
      <c r="I48" s="226">
        <v>2898</v>
      </c>
      <c r="J48" s="226">
        <f t="shared" si="0"/>
        <v>579.6</v>
      </c>
      <c r="K48" s="226">
        <f t="shared" si="1"/>
        <v>3477.6</v>
      </c>
      <c r="L48" s="291" t="s">
        <v>4840</v>
      </c>
      <c r="M48" s="77"/>
      <c r="N48" s="77"/>
      <c r="O48" s="77"/>
      <c r="P48" s="77"/>
    </row>
    <row r="49" spans="1:12" ht="15.75">
      <c r="A49" s="96"/>
      <c r="B49" s="96"/>
      <c r="C49" s="96"/>
      <c r="D49" s="96"/>
      <c r="E49" s="97"/>
      <c r="F49" s="96"/>
      <c r="G49" s="96"/>
      <c r="H49" s="203"/>
      <c r="I49" s="98">
        <f>SUM(I19:I48)</f>
        <v>4549934</v>
      </c>
      <c r="J49" s="98">
        <f>SUM(J19:J48)</f>
        <v>909986.7999999997</v>
      </c>
      <c r="K49" s="98">
        <f>SUM(K19:K48)</f>
        <v>5459920.8000000017</v>
      </c>
      <c r="L49" s="96"/>
    </row>
    <row r="52" spans="1:12" ht="18.75">
      <c r="A52" s="67" t="s">
        <v>34</v>
      </c>
      <c r="B52" s="220"/>
      <c r="C52" s="220"/>
      <c r="D52" s="127"/>
      <c r="E52" s="128"/>
      <c r="F52" s="128"/>
      <c r="G52" s="128"/>
      <c r="H52" s="129"/>
      <c r="I52" s="128"/>
      <c r="J52" s="67" t="s">
        <v>35</v>
      </c>
      <c r="K52" s="67"/>
      <c r="L52" s="23"/>
    </row>
    <row r="53" spans="1:12" ht="18.75">
      <c r="A53" s="67" t="s">
        <v>36</v>
      </c>
      <c r="B53" s="67"/>
      <c r="C53" s="67"/>
      <c r="D53" s="127"/>
      <c r="E53" s="128"/>
      <c r="F53" s="128"/>
      <c r="G53" s="128"/>
      <c r="H53" s="129"/>
      <c r="I53" s="128"/>
      <c r="J53" s="33" t="s">
        <v>184</v>
      </c>
      <c r="K53" s="67"/>
      <c r="L53" s="67"/>
    </row>
    <row r="54" spans="1:12" ht="18.75">
      <c r="A54" s="67" t="s">
        <v>37</v>
      </c>
      <c r="B54" s="67"/>
      <c r="C54" s="67"/>
      <c r="D54" s="127"/>
      <c r="E54" s="128"/>
      <c r="F54" s="128"/>
      <c r="G54" s="128"/>
      <c r="H54" s="129"/>
      <c r="I54" s="128"/>
      <c r="J54" s="363" t="s">
        <v>38</v>
      </c>
      <c r="K54" s="363"/>
      <c r="L54" s="363"/>
    </row>
    <row r="55" spans="1:12" ht="18.75">
      <c r="A55" s="67" t="s">
        <v>39</v>
      </c>
      <c r="B55" s="23"/>
      <c r="C55" s="23"/>
      <c r="D55" s="127"/>
      <c r="E55" s="128"/>
      <c r="F55" s="128"/>
      <c r="G55" s="128"/>
      <c r="H55" s="129"/>
      <c r="I55" s="128"/>
      <c r="J55" s="128"/>
      <c r="K55" s="118"/>
      <c r="L55" s="38"/>
    </row>
    <row r="56" spans="1:12" ht="18.75">
      <c r="A56" s="23"/>
      <c r="B56" s="23"/>
      <c r="C56" s="23"/>
      <c r="D56" s="127"/>
      <c r="E56" s="128"/>
      <c r="F56" s="128"/>
      <c r="G56" s="128"/>
      <c r="H56" s="129"/>
      <c r="I56" s="128"/>
      <c r="J56" s="128"/>
      <c r="K56" s="118"/>
      <c r="L56" s="23"/>
    </row>
    <row r="57" spans="1:12" ht="18.75">
      <c r="A57" s="67" t="s">
        <v>41</v>
      </c>
      <c r="B57" s="23"/>
      <c r="C57" s="23"/>
      <c r="D57" s="127"/>
      <c r="E57" s="128"/>
      <c r="F57" s="128"/>
      <c r="G57" s="128"/>
      <c r="H57" s="129"/>
      <c r="I57" s="128"/>
      <c r="J57" s="363" t="s">
        <v>182</v>
      </c>
      <c r="K57" s="363"/>
      <c r="L57" s="363"/>
    </row>
    <row r="58" spans="1:12" ht="18.75">
      <c r="A58" s="364"/>
      <c r="B58" s="364"/>
      <c r="C58" s="364"/>
      <c r="D58" s="127"/>
      <c r="E58" s="128"/>
      <c r="F58" s="128"/>
      <c r="G58" s="128"/>
      <c r="H58" s="129"/>
      <c r="I58" s="128"/>
      <c r="J58" s="128"/>
      <c r="K58" s="118"/>
      <c r="L58" s="118"/>
    </row>
    <row r="59" spans="1:12" ht="18.75">
      <c r="A59" s="67" t="s">
        <v>40</v>
      </c>
      <c r="B59" s="67"/>
      <c r="C59" s="118"/>
      <c r="D59" s="127"/>
      <c r="E59" s="128"/>
      <c r="F59" s="128"/>
      <c r="G59" s="128"/>
      <c r="H59" s="129"/>
      <c r="I59" s="128"/>
      <c r="J59" s="128"/>
      <c r="K59" s="67" t="s">
        <v>40</v>
      </c>
      <c r="L59" s="67"/>
    </row>
    <row r="60" spans="1:12">
      <c r="A60" s="3"/>
      <c r="B60" s="3"/>
      <c r="C60" s="3"/>
      <c r="D60" s="5"/>
      <c r="E60" s="3"/>
      <c r="F60" s="3"/>
      <c r="G60" s="3"/>
      <c r="H60" s="11"/>
      <c r="I60" s="3"/>
      <c r="J60" s="3"/>
      <c r="K60" s="3"/>
      <c r="L60" s="3"/>
    </row>
  </sheetData>
  <autoFilter ref="A18:L48" xr:uid="{00000000-0009-0000-0000-000043000000}"/>
  <mergeCells count="8">
    <mergeCell ref="J57:L57"/>
    <mergeCell ref="A58:C58"/>
    <mergeCell ref="A4:L4"/>
    <mergeCell ref="A5:L5"/>
    <mergeCell ref="A8:I8"/>
    <mergeCell ref="A10:I10"/>
    <mergeCell ref="A14:L14"/>
    <mergeCell ref="J54:L54"/>
  </mergeCells>
  <pageMargins left="0.70866141732283472" right="0.70866141732283472" top="0.74803149606299213" bottom="0.55118110236220474" header="0.31496062992125984" footer="0.31496062992125984"/>
  <pageSetup paperSize="9" scale="71" fitToHeight="0" orientation="landscape" r:id="rId1"/>
  <colBreaks count="1" manualBreakCount="1">
    <brk id="12" max="20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0070C0"/>
    <pageSetUpPr fitToPage="1"/>
  </sheetPr>
  <dimension ref="A1:P87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9.85546875" style="6" customWidth="1"/>
    <col min="3" max="3" width="12.42578125" style="6" customWidth="1"/>
    <col min="4" max="4" width="9.85546875" style="6" customWidth="1"/>
    <col min="5" max="5" width="48.140625" style="59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60" customWidth="1"/>
    <col min="10" max="11" width="14.85546875" style="6" customWidth="1"/>
    <col min="12" max="12" width="20.57031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7448</v>
      </c>
      <c r="K1" s="58"/>
      <c r="L1" s="121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7410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62" t="s">
        <v>183</v>
      </c>
      <c r="B7" s="123"/>
      <c r="C7" s="123"/>
      <c r="D7" s="123"/>
      <c r="E7" s="123"/>
      <c r="F7" s="123"/>
      <c r="G7" s="123"/>
      <c r="H7" s="123"/>
      <c r="I7" s="58"/>
      <c r="J7" s="20"/>
      <c r="K7" s="20"/>
      <c r="L7" s="20"/>
    </row>
    <row r="8" spans="1:12" ht="15.75">
      <c r="A8" s="371" t="s">
        <v>178</v>
      </c>
      <c r="B8" s="371"/>
      <c r="C8" s="371"/>
      <c r="D8" s="371"/>
      <c r="E8" s="371"/>
      <c r="F8" s="371"/>
      <c r="G8" s="371"/>
      <c r="H8" s="371"/>
      <c r="I8" s="371"/>
      <c r="J8" s="20"/>
      <c r="K8" s="20"/>
      <c r="L8" s="20"/>
    </row>
    <row r="9" spans="1:12" ht="15.75">
      <c r="A9" s="62" t="s">
        <v>179</v>
      </c>
      <c r="B9" s="62"/>
      <c r="C9" s="62"/>
      <c r="D9" s="62"/>
      <c r="E9" s="62"/>
      <c r="F9" s="62"/>
      <c r="G9" s="62"/>
      <c r="H9" s="62"/>
      <c r="I9" s="58"/>
      <c r="J9" s="20"/>
      <c r="K9" s="20"/>
      <c r="L9" s="20"/>
    </row>
    <row r="10" spans="1:12" ht="15.75">
      <c r="A10" s="371" t="s">
        <v>180</v>
      </c>
      <c r="B10" s="371"/>
      <c r="C10" s="371"/>
      <c r="D10" s="371"/>
      <c r="E10" s="371"/>
      <c r="F10" s="371"/>
      <c r="G10" s="371"/>
      <c r="H10" s="371"/>
      <c r="I10" s="371"/>
      <c r="J10" s="20"/>
      <c r="K10" s="20"/>
      <c r="L10" s="20"/>
    </row>
    <row r="11" spans="1:12" ht="15.75">
      <c r="A11" s="206"/>
      <c r="B11" s="206"/>
      <c r="C11" s="206"/>
      <c r="D11" s="206"/>
      <c r="E11" s="206"/>
      <c r="F11" s="206"/>
      <c r="G11" s="206"/>
      <c r="H11" s="206"/>
      <c r="I11" s="206"/>
      <c r="J11" s="206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3.5" customHeight="1">
      <c r="A16" s="62"/>
      <c r="B16" s="62"/>
      <c r="C16" s="62"/>
      <c r="D16" s="62"/>
      <c r="E16" s="206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5839</v>
      </c>
      <c r="C19" s="221">
        <v>10033116</v>
      </c>
      <c r="D19" s="222" t="s">
        <v>5785</v>
      </c>
      <c r="E19" s="223" t="s">
        <v>5841</v>
      </c>
      <c r="F19" s="221" t="s">
        <v>57</v>
      </c>
      <c r="G19" s="266">
        <v>79</v>
      </c>
      <c r="H19" s="225">
        <v>923</v>
      </c>
      <c r="I19" s="226">
        <v>72917</v>
      </c>
      <c r="J19" s="226">
        <f t="shared" ref="J19:J75" si="0">ROUND(I19*0.2,2)</f>
        <v>14583.4</v>
      </c>
      <c r="K19" s="226">
        <f t="shared" ref="K19:K75" si="1">ROUND(I19*1.2,2)</f>
        <v>87500.4</v>
      </c>
      <c r="L19" s="291" t="s">
        <v>4840</v>
      </c>
      <c r="M19" s="77"/>
      <c r="N19" s="77"/>
      <c r="O19" s="77"/>
      <c r="P19" s="77"/>
    </row>
    <row r="20" spans="1:16" ht="30" customHeight="1">
      <c r="A20" s="1">
        <v>2</v>
      </c>
      <c r="B20" s="221" t="s">
        <v>5840</v>
      </c>
      <c r="C20" s="221">
        <v>10033403</v>
      </c>
      <c r="D20" s="222" t="s">
        <v>5785</v>
      </c>
      <c r="E20" s="223" t="s">
        <v>5842</v>
      </c>
      <c r="F20" s="221" t="s">
        <v>57</v>
      </c>
      <c r="G20" s="266">
        <v>6</v>
      </c>
      <c r="H20" s="225">
        <v>6686</v>
      </c>
      <c r="I20" s="226">
        <v>40116</v>
      </c>
      <c r="J20" s="226">
        <f t="shared" si="0"/>
        <v>8023.2</v>
      </c>
      <c r="K20" s="226">
        <f t="shared" si="1"/>
        <v>48139.199999999997</v>
      </c>
      <c r="L20" s="291" t="s">
        <v>4840</v>
      </c>
      <c r="M20" s="77"/>
      <c r="N20" s="77"/>
      <c r="O20" s="77"/>
      <c r="P20" s="77"/>
    </row>
    <row r="21" spans="1:16" ht="30" customHeight="1">
      <c r="A21" s="1">
        <v>3</v>
      </c>
      <c r="B21" s="221" t="s">
        <v>5843</v>
      </c>
      <c r="C21" s="221">
        <v>10029699</v>
      </c>
      <c r="D21" s="222" t="s">
        <v>5785</v>
      </c>
      <c r="E21" s="223" t="s">
        <v>5844</v>
      </c>
      <c r="F21" s="221" t="s">
        <v>57</v>
      </c>
      <c r="G21" s="266">
        <v>51</v>
      </c>
      <c r="H21" s="225">
        <v>13325</v>
      </c>
      <c r="I21" s="226">
        <v>679575</v>
      </c>
      <c r="J21" s="226">
        <f t="shared" si="0"/>
        <v>135915</v>
      </c>
      <c r="K21" s="226">
        <f t="shared" si="1"/>
        <v>815490</v>
      </c>
      <c r="L21" s="291" t="s">
        <v>4840</v>
      </c>
      <c r="M21" s="77"/>
      <c r="N21" s="77"/>
      <c r="O21" s="77"/>
      <c r="P21" s="77"/>
    </row>
    <row r="22" spans="1:16" ht="30" customHeight="1">
      <c r="A22" s="1">
        <v>4</v>
      </c>
      <c r="B22" s="221" t="s">
        <v>5845</v>
      </c>
      <c r="C22" s="221">
        <v>10030527</v>
      </c>
      <c r="D22" s="222" t="s">
        <v>5785</v>
      </c>
      <c r="E22" s="223" t="s">
        <v>5847</v>
      </c>
      <c r="F22" s="221" t="s">
        <v>57</v>
      </c>
      <c r="G22" s="266">
        <v>13</v>
      </c>
      <c r="H22" s="225">
        <v>10118</v>
      </c>
      <c r="I22" s="226">
        <v>131534</v>
      </c>
      <c r="J22" s="226">
        <f t="shared" si="0"/>
        <v>26306.799999999999</v>
      </c>
      <c r="K22" s="226">
        <f t="shared" si="1"/>
        <v>157840.79999999999</v>
      </c>
      <c r="L22" s="291" t="s">
        <v>4840</v>
      </c>
      <c r="M22" s="77"/>
      <c r="N22" s="77"/>
      <c r="O22" s="77"/>
      <c r="P22" s="77"/>
    </row>
    <row r="23" spans="1:16" ht="30" customHeight="1">
      <c r="A23" s="1">
        <v>5</v>
      </c>
      <c r="B23" s="221" t="s">
        <v>5846</v>
      </c>
      <c r="C23" s="221">
        <v>10034191</v>
      </c>
      <c r="D23" s="222" t="s">
        <v>5785</v>
      </c>
      <c r="E23" s="223" t="s">
        <v>5848</v>
      </c>
      <c r="F23" s="221" t="s">
        <v>57</v>
      </c>
      <c r="G23" s="266">
        <v>17</v>
      </c>
      <c r="H23" s="225">
        <v>12089</v>
      </c>
      <c r="I23" s="226">
        <v>205513</v>
      </c>
      <c r="J23" s="226">
        <f t="shared" si="0"/>
        <v>41102.6</v>
      </c>
      <c r="K23" s="226">
        <f t="shared" si="1"/>
        <v>246615.6</v>
      </c>
      <c r="L23" s="291" t="s">
        <v>4840</v>
      </c>
      <c r="M23" s="77"/>
      <c r="N23" s="77"/>
      <c r="O23" s="77"/>
      <c r="P23" s="77"/>
    </row>
    <row r="24" spans="1:16" ht="30" customHeight="1">
      <c r="A24" s="1">
        <v>6</v>
      </c>
      <c r="B24" s="221" t="s">
        <v>5849</v>
      </c>
      <c r="C24" s="221">
        <v>10030025</v>
      </c>
      <c r="D24" s="222" t="s">
        <v>5785</v>
      </c>
      <c r="E24" s="223" t="s">
        <v>5850</v>
      </c>
      <c r="F24" s="221" t="s">
        <v>57</v>
      </c>
      <c r="G24" s="266">
        <v>3</v>
      </c>
      <c r="H24" s="225">
        <v>6855</v>
      </c>
      <c r="I24" s="226">
        <v>20565</v>
      </c>
      <c r="J24" s="226">
        <f t="shared" si="0"/>
        <v>4113</v>
      </c>
      <c r="K24" s="226">
        <f t="shared" si="1"/>
        <v>24678</v>
      </c>
      <c r="L24" s="291" t="s">
        <v>4840</v>
      </c>
      <c r="M24" s="77"/>
      <c r="N24" s="77"/>
      <c r="O24" s="77"/>
      <c r="P24" s="77"/>
    </row>
    <row r="25" spans="1:16" ht="30" customHeight="1">
      <c r="A25" s="1">
        <v>7</v>
      </c>
      <c r="B25" s="221" t="s">
        <v>5849</v>
      </c>
      <c r="C25" s="221">
        <v>10030025</v>
      </c>
      <c r="D25" s="222" t="s">
        <v>5785</v>
      </c>
      <c r="E25" s="223" t="s">
        <v>5850</v>
      </c>
      <c r="F25" s="221" t="s">
        <v>57</v>
      </c>
      <c r="G25" s="266">
        <v>32</v>
      </c>
      <c r="H25" s="225">
        <v>6855</v>
      </c>
      <c r="I25" s="226">
        <v>219360</v>
      </c>
      <c r="J25" s="226">
        <f t="shared" si="0"/>
        <v>43872</v>
      </c>
      <c r="K25" s="226">
        <f t="shared" si="1"/>
        <v>263232</v>
      </c>
      <c r="L25" s="291" t="s">
        <v>4840</v>
      </c>
      <c r="M25" s="77"/>
      <c r="N25" s="77"/>
      <c r="O25" s="77"/>
      <c r="P25" s="77"/>
    </row>
    <row r="26" spans="1:16" ht="30" customHeight="1">
      <c r="A26" s="1">
        <v>8</v>
      </c>
      <c r="B26" s="221" t="s">
        <v>5851</v>
      </c>
      <c r="C26" s="221">
        <v>10029699</v>
      </c>
      <c r="D26" s="222" t="s">
        <v>5785</v>
      </c>
      <c r="E26" s="223" t="s">
        <v>5844</v>
      </c>
      <c r="F26" s="221" t="s">
        <v>57</v>
      </c>
      <c r="G26" s="266">
        <v>26</v>
      </c>
      <c r="H26" s="225">
        <v>13325</v>
      </c>
      <c r="I26" s="226">
        <v>346450</v>
      </c>
      <c r="J26" s="226">
        <f t="shared" si="0"/>
        <v>69290</v>
      </c>
      <c r="K26" s="226">
        <f t="shared" si="1"/>
        <v>415740</v>
      </c>
      <c r="L26" s="291" t="s">
        <v>4840</v>
      </c>
      <c r="M26" s="77"/>
      <c r="N26" s="77"/>
      <c r="O26" s="77"/>
      <c r="P26" s="77"/>
    </row>
    <row r="27" spans="1:16" ht="30" customHeight="1">
      <c r="A27" s="1">
        <v>9</v>
      </c>
      <c r="B27" s="221" t="s">
        <v>5851</v>
      </c>
      <c r="C27" s="221">
        <v>10029699</v>
      </c>
      <c r="D27" s="222" t="s">
        <v>5785</v>
      </c>
      <c r="E27" s="223" t="s">
        <v>5844</v>
      </c>
      <c r="F27" s="221" t="s">
        <v>57</v>
      </c>
      <c r="G27" s="266">
        <v>60</v>
      </c>
      <c r="H27" s="225">
        <v>13325</v>
      </c>
      <c r="I27" s="226">
        <v>799500</v>
      </c>
      <c r="J27" s="226">
        <f t="shared" si="0"/>
        <v>159900</v>
      </c>
      <c r="K27" s="226">
        <f t="shared" si="1"/>
        <v>959400</v>
      </c>
      <c r="L27" s="291" t="s">
        <v>4840</v>
      </c>
      <c r="M27" s="77"/>
      <c r="N27" s="77"/>
      <c r="O27" s="77"/>
      <c r="P27" s="77"/>
    </row>
    <row r="28" spans="1:16" ht="30" customHeight="1">
      <c r="A28" s="1">
        <v>10</v>
      </c>
      <c r="B28" s="221" t="s">
        <v>5852</v>
      </c>
      <c r="C28" s="221">
        <v>10033227</v>
      </c>
      <c r="D28" s="222" t="s">
        <v>5785</v>
      </c>
      <c r="E28" s="223" t="s">
        <v>5856</v>
      </c>
      <c r="F28" s="221" t="s">
        <v>57</v>
      </c>
      <c r="G28" s="266">
        <v>5</v>
      </c>
      <c r="H28" s="225">
        <v>6264</v>
      </c>
      <c r="I28" s="226">
        <v>31320</v>
      </c>
      <c r="J28" s="226">
        <f t="shared" si="0"/>
        <v>6264</v>
      </c>
      <c r="K28" s="226">
        <f t="shared" si="1"/>
        <v>37584</v>
      </c>
      <c r="L28" s="291" t="s">
        <v>4840</v>
      </c>
      <c r="M28" s="77"/>
      <c r="N28" s="77"/>
      <c r="O28" s="77"/>
      <c r="P28" s="77"/>
    </row>
    <row r="29" spans="1:16" ht="30" customHeight="1">
      <c r="A29" s="1">
        <v>11</v>
      </c>
      <c r="B29" s="221" t="s">
        <v>5853</v>
      </c>
      <c r="C29" s="221">
        <v>10033251</v>
      </c>
      <c r="D29" s="222" t="s">
        <v>5785</v>
      </c>
      <c r="E29" s="223" t="s">
        <v>5857</v>
      </c>
      <c r="F29" s="221" t="s">
        <v>57</v>
      </c>
      <c r="G29" s="266">
        <v>3</v>
      </c>
      <c r="H29" s="225">
        <v>12998</v>
      </c>
      <c r="I29" s="226">
        <v>38994</v>
      </c>
      <c r="J29" s="226">
        <f t="shared" si="0"/>
        <v>7798.8</v>
      </c>
      <c r="K29" s="226">
        <f t="shared" si="1"/>
        <v>46792.800000000003</v>
      </c>
      <c r="L29" s="291" t="s">
        <v>4840</v>
      </c>
      <c r="M29" s="77"/>
      <c r="N29" s="77"/>
      <c r="O29" s="77"/>
      <c r="P29" s="77"/>
    </row>
    <row r="30" spans="1:16" ht="30" customHeight="1">
      <c r="A30" s="1">
        <v>12</v>
      </c>
      <c r="B30" s="221" t="s">
        <v>5854</v>
      </c>
      <c r="C30" s="221">
        <v>10033372</v>
      </c>
      <c r="D30" s="222" t="s">
        <v>5785</v>
      </c>
      <c r="E30" s="223" t="s">
        <v>5858</v>
      </c>
      <c r="F30" s="221" t="s">
        <v>57</v>
      </c>
      <c r="G30" s="266">
        <v>20</v>
      </c>
      <c r="H30" s="225">
        <v>5730</v>
      </c>
      <c r="I30" s="226">
        <v>114600</v>
      </c>
      <c r="J30" s="226">
        <f t="shared" si="0"/>
        <v>22920</v>
      </c>
      <c r="K30" s="226">
        <f t="shared" si="1"/>
        <v>137520</v>
      </c>
      <c r="L30" s="291" t="s">
        <v>4840</v>
      </c>
      <c r="M30" s="77"/>
      <c r="N30" s="77"/>
      <c r="O30" s="77"/>
      <c r="P30" s="77"/>
    </row>
    <row r="31" spans="1:16" ht="30" customHeight="1">
      <c r="A31" s="1">
        <v>13</v>
      </c>
      <c r="B31" s="221" t="s">
        <v>5855</v>
      </c>
      <c r="C31" s="221">
        <v>10033379</v>
      </c>
      <c r="D31" s="222" t="s">
        <v>5785</v>
      </c>
      <c r="E31" s="223" t="s">
        <v>5859</v>
      </c>
      <c r="F31" s="221" t="s">
        <v>57</v>
      </c>
      <c r="G31" s="266">
        <v>1</v>
      </c>
      <c r="H31" s="225">
        <v>58344</v>
      </c>
      <c r="I31" s="226">
        <v>58344</v>
      </c>
      <c r="J31" s="226">
        <f t="shared" si="0"/>
        <v>11668.8</v>
      </c>
      <c r="K31" s="226">
        <f t="shared" si="1"/>
        <v>70012.800000000003</v>
      </c>
      <c r="L31" s="291" t="s">
        <v>4840</v>
      </c>
      <c r="M31" s="77"/>
      <c r="N31" s="77"/>
      <c r="O31" s="77"/>
      <c r="P31" s="77"/>
    </row>
    <row r="32" spans="1:16" ht="30" customHeight="1">
      <c r="A32" s="1">
        <v>14</v>
      </c>
      <c r="B32" s="221" t="s">
        <v>5860</v>
      </c>
      <c r="C32" s="221">
        <v>10029826</v>
      </c>
      <c r="D32" s="222" t="s">
        <v>5785</v>
      </c>
      <c r="E32" s="223" t="s">
        <v>5862</v>
      </c>
      <c r="F32" s="221" t="s">
        <v>57</v>
      </c>
      <c r="G32" s="266">
        <v>5</v>
      </c>
      <c r="H32" s="225">
        <v>3300</v>
      </c>
      <c r="I32" s="226">
        <v>16500</v>
      </c>
      <c r="J32" s="226">
        <f t="shared" si="0"/>
        <v>3300</v>
      </c>
      <c r="K32" s="226">
        <f t="shared" si="1"/>
        <v>19800</v>
      </c>
      <c r="L32" s="291" t="s">
        <v>4840</v>
      </c>
      <c r="M32" s="77"/>
      <c r="N32" s="77"/>
      <c r="O32" s="77"/>
      <c r="P32" s="77"/>
    </row>
    <row r="33" spans="1:16" ht="30" customHeight="1">
      <c r="A33" s="1">
        <v>15</v>
      </c>
      <c r="B33" s="221" t="s">
        <v>5861</v>
      </c>
      <c r="C33" s="221">
        <v>10029933</v>
      </c>
      <c r="D33" s="222" t="s">
        <v>5785</v>
      </c>
      <c r="E33" s="223" t="s">
        <v>5863</v>
      </c>
      <c r="F33" s="221" t="s">
        <v>57</v>
      </c>
      <c r="G33" s="266">
        <v>1</v>
      </c>
      <c r="H33" s="225">
        <v>29259</v>
      </c>
      <c r="I33" s="226">
        <v>29259</v>
      </c>
      <c r="J33" s="226">
        <f t="shared" si="0"/>
        <v>5851.8</v>
      </c>
      <c r="K33" s="226">
        <f t="shared" si="1"/>
        <v>35110.800000000003</v>
      </c>
      <c r="L33" s="291" t="s">
        <v>4840</v>
      </c>
      <c r="M33" s="77"/>
      <c r="N33" s="77"/>
      <c r="O33" s="77"/>
      <c r="P33" s="77"/>
    </row>
    <row r="34" spans="1:16" ht="30" customHeight="1">
      <c r="A34" s="1">
        <v>16</v>
      </c>
      <c r="B34" s="221" t="s">
        <v>5864</v>
      </c>
      <c r="C34" s="221">
        <v>10038283</v>
      </c>
      <c r="D34" s="222" t="s">
        <v>5785</v>
      </c>
      <c r="E34" s="223" t="s">
        <v>5865</v>
      </c>
      <c r="F34" s="221" t="s">
        <v>57</v>
      </c>
      <c r="G34" s="266">
        <v>24</v>
      </c>
      <c r="H34" s="225">
        <v>5354</v>
      </c>
      <c r="I34" s="226">
        <v>128496</v>
      </c>
      <c r="J34" s="226">
        <f t="shared" si="0"/>
        <v>25699.200000000001</v>
      </c>
      <c r="K34" s="226">
        <f t="shared" si="1"/>
        <v>154195.20000000001</v>
      </c>
      <c r="L34" s="291" t="s">
        <v>4840</v>
      </c>
      <c r="M34" s="77"/>
      <c r="N34" s="77"/>
      <c r="O34" s="77"/>
      <c r="P34" s="77"/>
    </row>
    <row r="35" spans="1:16" ht="30" customHeight="1">
      <c r="A35" s="1">
        <v>17</v>
      </c>
      <c r="B35" s="221" t="s">
        <v>5866</v>
      </c>
      <c r="C35" s="221">
        <v>10034057</v>
      </c>
      <c r="D35" s="222" t="s">
        <v>5785</v>
      </c>
      <c r="E35" s="223" t="s">
        <v>5867</v>
      </c>
      <c r="F35" s="221" t="s">
        <v>57</v>
      </c>
      <c r="G35" s="266">
        <v>4</v>
      </c>
      <c r="H35" s="225">
        <v>3886</v>
      </c>
      <c r="I35" s="226">
        <v>15544</v>
      </c>
      <c r="J35" s="226">
        <f t="shared" si="0"/>
        <v>3108.8</v>
      </c>
      <c r="K35" s="226">
        <f t="shared" si="1"/>
        <v>18652.8</v>
      </c>
      <c r="L35" s="291" t="s">
        <v>4840</v>
      </c>
      <c r="M35" s="77"/>
      <c r="N35" s="77"/>
      <c r="O35" s="77"/>
      <c r="P35" s="77"/>
    </row>
    <row r="36" spans="1:16" ht="30" customHeight="1">
      <c r="A36" s="1">
        <v>18</v>
      </c>
      <c r="B36" s="221" t="s">
        <v>5868</v>
      </c>
      <c r="C36" s="221">
        <v>10034275</v>
      </c>
      <c r="D36" s="222" t="s">
        <v>5785</v>
      </c>
      <c r="E36" s="223" t="s">
        <v>5869</v>
      </c>
      <c r="F36" s="221" t="s">
        <v>57</v>
      </c>
      <c r="G36" s="266">
        <v>66</v>
      </c>
      <c r="H36" s="225">
        <v>5401</v>
      </c>
      <c r="I36" s="226">
        <v>356466</v>
      </c>
      <c r="J36" s="226">
        <f t="shared" si="0"/>
        <v>71293.2</v>
      </c>
      <c r="K36" s="226">
        <f t="shared" si="1"/>
        <v>427759.2</v>
      </c>
      <c r="L36" s="291" t="s">
        <v>4840</v>
      </c>
      <c r="M36" s="77"/>
      <c r="N36" s="77"/>
      <c r="O36" s="77"/>
      <c r="P36" s="77"/>
    </row>
    <row r="37" spans="1:16" ht="30" customHeight="1">
      <c r="A37" s="1">
        <v>19</v>
      </c>
      <c r="B37" s="221" t="s">
        <v>5870</v>
      </c>
      <c r="C37" s="221">
        <v>10030120</v>
      </c>
      <c r="D37" s="222" t="s">
        <v>5785</v>
      </c>
      <c r="E37" s="223" t="s">
        <v>5871</v>
      </c>
      <c r="F37" s="221" t="s">
        <v>57</v>
      </c>
      <c r="G37" s="266">
        <v>190</v>
      </c>
      <c r="H37" s="225">
        <v>1491</v>
      </c>
      <c r="I37" s="226">
        <v>283290</v>
      </c>
      <c r="J37" s="226">
        <f t="shared" si="0"/>
        <v>56658</v>
      </c>
      <c r="K37" s="226">
        <f t="shared" si="1"/>
        <v>339948</v>
      </c>
      <c r="L37" s="291" t="s">
        <v>4840</v>
      </c>
      <c r="M37" s="77"/>
      <c r="N37" s="77"/>
      <c r="O37" s="77"/>
      <c r="P37" s="77"/>
    </row>
    <row r="38" spans="1:16" ht="30" customHeight="1">
      <c r="A38" s="1">
        <v>20</v>
      </c>
      <c r="B38" s="221" t="s">
        <v>5872</v>
      </c>
      <c r="C38" s="221">
        <v>10032465</v>
      </c>
      <c r="D38" s="222" t="s">
        <v>5785</v>
      </c>
      <c r="E38" s="223" t="s">
        <v>5873</v>
      </c>
      <c r="F38" s="221" t="s">
        <v>57</v>
      </c>
      <c r="G38" s="266">
        <v>5</v>
      </c>
      <c r="H38" s="225">
        <v>71</v>
      </c>
      <c r="I38" s="226">
        <v>355</v>
      </c>
      <c r="J38" s="226">
        <f t="shared" si="0"/>
        <v>71</v>
      </c>
      <c r="K38" s="226">
        <f t="shared" si="1"/>
        <v>426</v>
      </c>
      <c r="L38" s="291" t="s">
        <v>4840</v>
      </c>
      <c r="M38" s="77"/>
      <c r="N38" s="77"/>
      <c r="O38" s="77"/>
      <c r="P38" s="77"/>
    </row>
    <row r="39" spans="1:16" ht="30" customHeight="1">
      <c r="A39" s="1">
        <v>21</v>
      </c>
      <c r="B39" s="221" t="s">
        <v>5874</v>
      </c>
      <c r="C39" s="221">
        <v>10032806</v>
      </c>
      <c r="D39" s="222" t="s">
        <v>5785</v>
      </c>
      <c r="E39" s="223" t="s">
        <v>5876</v>
      </c>
      <c r="F39" s="221" t="s">
        <v>57</v>
      </c>
      <c r="G39" s="266">
        <v>1</v>
      </c>
      <c r="H39" s="225">
        <v>1160</v>
      </c>
      <c r="I39" s="226">
        <v>1160</v>
      </c>
      <c r="J39" s="226">
        <f t="shared" si="0"/>
        <v>232</v>
      </c>
      <c r="K39" s="226">
        <f t="shared" si="1"/>
        <v>1392</v>
      </c>
      <c r="L39" s="291" t="s">
        <v>4840</v>
      </c>
      <c r="M39" s="77"/>
      <c r="N39" s="77"/>
      <c r="O39" s="77"/>
      <c r="P39" s="77"/>
    </row>
    <row r="40" spans="1:16" ht="30" customHeight="1">
      <c r="A40" s="1">
        <v>22</v>
      </c>
      <c r="B40" s="221" t="s">
        <v>5875</v>
      </c>
      <c r="C40" s="221">
        <v>10033122</v>
      </c>
      <c r="D40" s="222" t="s">
        <v>5785</v>
      </c>
      <c r="E40" s="223" t="s">
        <v>5877</v>
      </c>
      <c r="F40" s="221" t="s">
        <v>57</v>
      </c>
      <c r="G40" s="266">
        <v>200</v>
      </c>
      <c r="H40" s="225">
        <v>37</v>
      </c>
      <c r="I40" s="226">
        <v>7400</v>
      </c>
      <c r="J40" s="226">
        <f t="shared" si="0"/>
        <v>1480</v>
      </c>
      <c r="K40" s="226">
        <f t="shared" si="1"/>
        <v>8880</v>
      </c>
      <c r="L40" s="291" t="s">
        <v>4840</v>
      </c>
      <c r="M40" s="77"/>
      <c r="N40" s="77"/>
      <c r="O40" s="77"/>
      <c r="P40" s="77"/>
    </row>
    <row r="41" spans="1:16" ht="30" customHeight="1">
      <c r="A41" s="1">
        <v>23</v>
      </c>
      <c r="B41" s="221" t="s">
        <v>5878</v>
      </c>
      <c r="C41" s="221">
        <v>10029857</v>
      </c>
      <c r="D41" s="222" t="s">
        <v>5785</v>
      </c>
      <c r="E41" s="223" t="s">
        <v>5881</v>
      </c>
      <c r="F41" s="221" t="s">
        <v>57</v>
      </c>
      <c r="G41" s="266">
        <v>2</v>
      </c>
      <c r="H41" s="225">
        <v>5266</v>
      </c>
      <c r="I41" s="226">
        <v>10532</v>
      </c>
      <c r="J41" s="226">
        <f t="shared" si="0"/>
        <v>2106.4</v>
      </c>
      <c r="K41" s="226">
        <f t="shared" si="1"/>
        <v>12638.4</v>
      </c>
      <c r="L41" s="291" t="s">
        <v>4840</v>
      </c>
      <c r="M41" s="77"/>
      <c r="N41" s="77"/>
      <c r="O41" s="77"/>
      <c r="P41" s="77"/>
    </row>
    <row r="42" spans="1:16" ht="30" customHeight="1">
      <c r="A42" s="1">
        <v>24</v>
      </c>
      <c r="B42" s="221" t="s">
        <v>5879</v>
      </c>
      <c r="C42" s="221">
        <v>10029867</v>
      </c>
      <c r="D42" s="222" t="s">
        <v>5785</v>
      </c>
      <c r="E42" s="223" t="s">
        <v>5882</v>
      </c>
      <c r="F42" s="221" t="s">
        <v>57</v>
      </c>
      <c r="G42" s="266">
        <v>2</v>
      </c>
      <c r="H42" s="225">
        <v>25084</v>
      </c>
      <c r="I42" s="226">
        <v>50168</v>
      </c>
      <c r="J42" s="226">
        <f t="shared" si="0"/>
        <v>10033.6</v>
      </c>
      <c r="K42" s="226">
        <f t="shared" si="1"/>
        <v>60201.599999999999</v>
      </c>
      <c r="L42" s="291" t="s">
        <v>4840</v>
      </c>
      <c r="M42" s="77"/>
      <c r="N42" s="77"/>
      <c r="O42" s="77"/>
      <c r="P42" s="77"/>
    </row>
    <row r="43" spans="1:16" ht="30" customHeight="1">
      <c r="A43" s="1">
        <v>25</v>
      </c>
      <c r="B43" s="221" t="s">
        <v>5880</v>
      </c>
      <c r="C43" s="221">
        <v>10030067</v>
      </c>
      <c r="D43" s="222" t="s">
        <v>5785</v>
      </c>
      <c r="E43" s="223" t="s">
        <v>5883</v>
      </c>
      <c r="F43" s="221" t="s">
        <v>57</v>
      </c>
      <c r="G43" s="266">
        <v>32</v>
      </c>
      <c r="H43" s="225">
        <v>37093</v>
      </c>
      <c r="I43" s="226">
        <v>1186976</v>
      </c>
      <c r="J43" s="226">
        <f t="shared" si="0"/>
        <v>237395.20000000001</v>
      </c>
      <c r="K43" s="226">
        <f t="shared" si="1"/>
        <v>1424371.2</v>
      </c>
      <c r="L43" s="291" t="s">
        <v>4840</v>
      </c>
      <c r="M43" s="77"/>
      <c r="N43" s="77"/>
      <c r="O43" s="77"/>
      <c r="P43" s="77"/>
    </row>
    <row r="44" spans="1:16" ht="30" customHeight="1">
      <c r="A44" s="1">
        <v>26</v>
      </c>
      <c r="B44" s="221" t="s">
        <v>5884</v>
      </c>
      <c r="C44" s="221">
        <v>10030093</v>
      </c>
      <c r="D44" s="222" t="s">
        <v>5785</v>
      </c>
      <c r="E44" s="223" t="s">
        <v>5885</v>
      </c>
      <c r="F44" s="221" t="s">
        <v>57</v>
      </c>
      <c r="G44" s="266">
        <v>17</v>
      </c>
      <c r="H44" s="225">
        <v>4795</v>
      </c>
      <c r="I44" s="226">
        <v>81515</v>
      </c>
      <c r="J44" s="226">
        <f t="shared" si="0"/>
        <v>16303</v>
      </c>
      <c r="K44" s="226">
        <f t="shared" si="1"/>
        <v>97818</v>
      </c>
      <c r="L44" s="291" t="s">
        <v>4840</v>
      </c>
      <c r="M44" s="77"/>
      <c r="N44" s="77"/>
      <c r="O44" s="77"/>
      <c r="P44" s="77"/>
    </row>
    <row r="45" spans="1:16" ht="30" customHeight="1">
      <c r="A45" s="1">
        <v>27</v>
      </c>
      <c r="B45" s="221" t="s">
        <v>5886</v>
      </c>
      <c r="C45" s="221">
        <v>10030125</v>
      </c>
      <c r="D45" s="222" t="s">
        <v>5785</v>
      </c>
      <c r="E45" s="223" t="s">
        <v>5888</v>
      </c>
      <c r="F45" s="221" t="s">
        <v>57</v>
      </c>
      <c r="G45" s="266">
        <v>13</v>
      </c>
      <c r="H45" s="225">
        <v>65438</v>
      </c>
      <c r="I45" s="226">
        <v>850694</v>
      </c>
      <c r="J45" s="226">
        <f t="shared" si="0"/>
        <v>170138.8</v>
      </c>
      <c r="K45" s="226">
        <f t="shared" si="1"/>
        <v>1020832.8</v>
      </c>
      <c r="L45" s="291" t="s">
        <v>4840</v>
      </c>
      <c r="M45" s="77"/>
      <c r="N45" s="77"/>
      <c r="O45" s="77"/>
      <c r="P45" s="77"/>
    </row>
    <row r="46" spans="1:16" ht="30" customHeight="1">
      <c r="A46" s="1">
        <v>28</v>
      </c>
      <c r="B46" s="221" t="s">
        <v>5887</v>
      </c>
      <c r="C46" s="221">
        <v>10030149</v>
      </c>
      <c r="D46" s="222" t="s">
        <v>5785</v>
      </c>
      <c r="E46" s="223" t="s">
        <v>5889</v>
      </c>
      <c r="F46" s="221" t="s">
        <v>57</v>
      </c>
      <c r="G46" s="266">
        <v>66</v>
      </c>
      <c r="H46" s="225">
        <v>869</v>
      </c>
      <c r="I46" s="226">
        <v>57354</v>
      </c>
      <c r="J46" s="226">
        <f t="shared" si="0"/>
        <v>11470.8</v>
      </c>
      <c r="K46" s="226">
        <f t="shared" si="1"/>
        <v>68824.800000000003</v>
      </c>
      <c r="L46" s="291" t="s">
        <v>4840</v>
      </c>
      <c r="M46" s="77"/>
      <c r="N46" s="77"/>
      <c r="O46" s="77"/>
      <c r="P46" s="77"/>
    </row>
    <row r="47" spans="1:16" ht="30" customHeight="1">
      <c r="A47" s="1">
        <v>29</v>
      </c>
      <c r="B47" s="221" t="s">
        <v>5890</v>
      </c>
      <c r="C47" s="221">
        <v>10033233</v>
      </c>
      <c r="D47" s="222" t="s">
        <v>5785</v>
      </c>
      <c r="E47" s="223" t="s">
        <v>5891</v>
      </c>
      <c r="F47" s="221" t="s">
        <v>57</v>
      </c>
      <c r="G47" s="266">
        <v>6</v>
      </c>
      <c r="H47" s="225">
        <v>68513</v>
      </c>
      <c r="I47" s="226">
        <v>411078</v>
      </c>
      <c r="J47" s="226">
        <f t="shared" si="0"/>
        <v>82215.600000000006</v>
      </c>
      <c r="K47" s="226">
        <f t="shared" si="1"/>
        <v>493293.6</v>
      </c>
      <c r="L47" s="291" t="s">
        <v>4840</v>
      </c>
      <c r="M47" s="77"/>
      <c r="N47" s="77"/>
      <c r="O47" s="77"/>
      <c r="P47" s="77"/>
    </row>
    <row r="48" spans="1:16" ht="30" customHeight="1">
      <c r="A48" s="1">
        <v>30</v>
      </c>
      <c r="B48" s="221" t="s">
        <v>5892</v>
      </c>
      <c r="C48" s="221">
        <v>10033360</v>
      </c>
      <c r="D48" s="222" t="s">
        <v>5785</v>
      </c>
      <c r="E48" s="223" t="s">
        <v>5895</v>
      </c>
      <c r="F48" s="221" t="s">
        <v>57</v>
      </c>
      <c r="G48" s="266">
        <v>5</v>
      </c>
      <c r="H48" s="225">
        <v>42102</v>
      </c>
      <c r="I48" s="226">
        <v>210510</v>
      </c>
      <c r="J48" s="226">
        <f t="shared" si="0"/>
        <v>42102</v>
      </c>
      <c r="K48" s="226">
        <f t="shared" si="1"/>
        <v>252612</v>
      </c>
      <c r="L48" s="291" t="s">
        <v>4840</v>
      </c>
      <c r="M48" s="77"/>
      <c r="N48" s="77"/>
      <c r="O48" s="77"/>
      <c r="P48" s="77"/>
    </row>
    <row r="49" spans="1:16" ht="30" customHeight="1">
      <c r="A49" s="1">
        <v>31</v>
      </c>
      <c r="B49" s="221" t="s">
        <v>5893</v>
      </c>
      <c r="C49" s="221">
        <v>10033366</v>
      </c>
      <c r="D49" s="222" t="s">
        <v>5785</v>
      </c>
      <c r="E49" s="223" t="s">
        <v>5896</v>
      </c>
      <c r="F49" s="221" t="s">
        <v>57</v>
      </c>
      <c r="G49" s="266">
        <v>4</v>
      </c>
      <c r="H49" s="225">
        <v>25104</v>
      </c>
      <c r="I49" s="226">
        <v>100416</v>
      </c>
      <c r="J49" s="226">
        <f t="shared" si="0"/>
        <v>20083.2</v>
      </c>
      <c r="K49" s="226">
        <f t="shared" si="1"/>
        <v>120499.2</v>
      </c>
      <c r="L49" s="291" t="s">
        <v>4840</v>
      </c>
      <c r="M49" s="77"/>
      <c r="N49" s="77"/>
      <c r="O49" s="77"/>
      <c r="P49" s="77"/>
    </row>
    <row r="50" spans="1:16" ht="30" customHeight="1">
      <c r="A50" s="1">
        <v>32</v>
      </c>
      <c r="B50" s="221" t="s">
        <v>5894</v>
      </c>
      <c r="C50" s="221">
        <v>10033397</v>
      </c>
      <c r="D50" s="222" t="s">
        <v>5785</v>
      </c>
      <c r="E50" s="223" t="s">
        <v>5897</v>
      </c>
      <c r="F50" s="221" t="s">
        <v>57</v>
      </c>
      <c r="G50" s="266">
        <v>1</v>
      </c>
      <c r="H50" s="225">
        <v>12424</v>
      </c>
      <c r="I50" s="226">
        <v>12424</v>
      </c>
      <c r="J50" s="226">
        <f t="shared" si="0"/>
        <v>2484.8000000000002</v>
      </c>
      <c r="K50" s="226">
        <f t="shared" si="1"/>
        <v>14908.8</v>
      </c>
      <c r="L50" s="291" t="s">
        <v>4840</v>
      </c>
      <c r="M50" s="77"/>
      <c r="N50" s="77"/>
      <c r="O50" s="77"/>
      <c r="P50" s="77"/>
    </row>
    <row r="51" spans="1:16" ht="30" customHeight="1">
      <c r="A51" s="1">
        <v>33</v>
      </c>
      <c r="B51" s="221" t="s">
        <v>5898</v>
      </c>
      <c r="C51" s="221">
        <v>10033440</v>
      </c>
      <c r="D51" s="222" t="s">
        <v>5785</v>
      </c>
      <c r="E51" s="223" t="s">
        <v>5911</v>
      </c>
      <c r="F51" s="221" t="s">
        <v>57</v>
      </c>
      <c r="G51" s="266">
        <v>35</v>
      </c>
      <c r="H51" s="225">
        <v>2324</v>
      </c>
      <c r="I51" s="226">
        <v>81340</v>
      </c>
      <c r="J51" s="226">
        <f t="shared" si="0"/>
        <v>16268</v>
      </c>
      <c r="K51" s="226">
        <f t="shared" si="1"/>
        <v>97608</v>
      </c>
      <c r="L51" s="291" t="s">
        <v>4840</v>
      </c>
      <c r="M51" s="77"/>
      <c r="N51" s="77"/>
      <c r="O51" s="77"/>
      <c r="P51" s="77"/>
    </row>
    <row r="52" spans="1:16" ht="30" customHeight="1">
      <c r="A52" s="1">
        <v>34</v>
      </c>
      <c r="B52" s="221" t="s">
        <v>5899</v>
      </c>
      <c r="C52" s="221">
        <v>10033445</v>
      </c>
      <c r="D52" s="222" t="s">
        <v>5785</v>
      </c>
      <c r="E52" s="223" t="s">
        <v>5912</v>
      </c>
      <c r="F52" s="221" t="s">
        <v>57</v>
      </c>
      <c r="G52" s="266">
        <v>170</v>
      </c>
      <c r="H52" s="225">
        <v>1667</v>
      </c>
      <c r="I52" s="226">
        <v>283390</v>
      </c>
      <c r="J52" s="226">
        <f t="shared" si="0"/>
        <v>56678</v>
      </c>
      <c r="K52" s="226">
        <f t="shared" si="1"/>
        <v>340068</v>
      </c>
      <c r="L52" s="291" t="s">
        <v>4840</v>
      </c>
      <c r="M52" s="77"/>
      <c r="N52" s="77"/>
      <c r="O52" s="77"/>
      <c r="P52" s="77"/>
    </row>
    <row r="53" spans="1:16" ht="30" customHeight="1">
      <c r="A53" s="1">
        <v>35</v>
      </c>
      <c r="B53" s="221" t="s">
        <v>5900</v>
      </c>
      <c r="C53" s="221">
        <v>10033469</v>
      </c>
      <c r="D53" s="222" t="s">
        <v>5785</v>
      </c>
      <c r="E53" s="223" t="s">
        <v>5913</v>
      </c>
      <c r="F53" s="221" t="s">
        <v>57</v>
      </c>
      <c r="G53" s="266">
        <v>3</v>
      </c>
      <c r="H53" s="225">
        <v>40040</v>
      </c>
      <c r="I53" s="226">
        <v>120120</v>
      </c>
      <c r="J53" s="226">
        <f t="shared" si="0"/>
        <v>24024</v>
      </c>
      <c r="K53" s="226">
        <f t="shared" si="1"/>
        <v>144144</v>
      </c>
      <c r="L53" s="291" t="s">
        <v>4840</v>
      </c>
      <c r="M53" s="77"/>
      <c r="N53" s="77"/>
      <c r="O53" s="77"/>
      <c r="P53" s="77"/>
    </row>
    <row r="54" spans="1:16" ht="30" customHeight="1">
      <c r="A54" s="1">
        <v>36</v>
      </c>
      <c r="B54" s="221" t="s">
        <v>5901</v>
      </c>
      <c r="C54" s="221">
        <v>10033488</v>
      </c>
      <c r="D54" s="222" t="s">
        <v>5785</v>
      </c>
      <c r="E54" s="223" t="s">
        <v>5914</v>
      </c>
      <c r="F54" s="221" t="s">
        <v>57</v>
      </c>
      <c r="G54" s="266">
        <v>1</v>
      </c>
      <c r="H54" s="225">
        <v>55459</v>
      </c>
      <c r="I54" s="226">
        <v>55459</v>
      </c>
      <c r="J54" s="226">
        <f t="shared" si="0"/>
        <v>11091.8</v>
      </c>
      <c r="K54" s="226">
        <f t="shared" si="1"/>
        <v>66550.8</v>
      </c>
      <c r="L54" s="291" t="s">
        <v>4840</v>
      </c>
      <c r="M54" s="77"/>
      <c r="N54" s="77"/>
      <c r="O54" s="77"/>
      <c r="P54" s="77"/>
    </row>
    <row r="55" spans="1:16" ht="30" customHeight="1">
      <c r="A55" s="1">
        <v>37</v>
      </c>
      <c r="B55" s="221" t="s">
        <v>5902</v>
      </c>
      <c r="C55" s="221">
        <v>10033543</v>
      </c>
      <c r="D55" s="222" t="s">
        <v>5785</v>
      </c>
      <c r="E55" s="223" t="s">
        <v>5915</v>
      </c>
      <c r="F55" s="221" t="s">
        <v>57</v>
      </c>
      <c r="G55" s="266">
        <v>5</v>
      </c>
      <c r="H55" s="225">
        <v>3981</v>
      </c>
      <c r="I55" s="226">
        <v>19905</v>
      </c>
      <c r="J55" s="226">
        <f t="shared" si="0"/>
        <v>3981</v>
      </c>
      <c r="K55" s="226">
        <f t="shared" si="1"/>
        <v>23886</v>
      </c>
      <c r="L55" s="291" t="s">
        <v>4840</v>
      </c>
      <c r="M55" s="77"/>
      <c r="N55" s="77"/>
      <c r="O55" s="77"/>
      <c r="P55" s="77"/>
    </row>
    <row r="56" spans="1:16" ht="30" customHeight="1">
      <c r="A56" s="1">
        <v>38</v>
      </c>
      <c r="B56" s="221" t="s">
        <v>5903</v>
      </c>
      <c r="C56" s="221">
        <v>10033555</v>
      </c>
      <c r="D56" s="222" t="s">
        <v>5785</v>
      </c>
      <c r="E56" s="223" t="s">
        <v>5916</v>
      </c>
      <c r="F56" s="221" t="s">
        <v>57</v>
      </c>
      <c r="G56" s="266">
        <v>2</v>
      </c>
      <c r="H56" s="225">
        <v>40040</v>
      </c>
      <c r="I56" s="226">
        <v>80080</v>
      </c>
      <c r="J56" s="226">
        <f t="shared" si="0"/>
        <v>16016</v>
      </c>
      <c r="K56" s="226">
        <f t="shared" si="1"/>
        <v>96096</v>
      </c>
      <c r="L56" s="291" t="s">
        <v>4840</v>
      </c>
      <c r="M56" s="77"/>
      <c r="N56" s="77"/>
      <c r="O56" s="77"/>
      <c r="P56" s="77"/>
    </row>
    <row r="57" spans="1:16" ht="30" customHeight="1">
      <c r="A57" s="1">
        <v>39</v>
      </c>
      <c r="B57" s="221" t="s">
        <v>5904</v>
      </c>
      <c r="C57" s="221">
        <v>10033562</v>
      </c>
      <c r="D57" s="222" t="s">
        <v>5785</v>
      </c>
      <c r="E57" s="223" t="s">
        <v>5917</v>
      </c>
      <c r="F57" s="221" t="s">
        <v>57</v>
      </c>
      <c r="G57" s="266">
        <v>22</v>
      </c>
      <c r="H57" s="225">
        <v>31344</v>
      </c>
      <c r="I57" s="226">
        <v>689568</v>
      </c>
      <c r="J57" s="226">
        <f t="shared" si="0"/>
        <v>137913.60000000001</v>
      </c>
      <c r="K57" s="226">
        <f t="shared" si="1"/>
        <v>827481.59999999998</v>
      </c>
      <c r="L57" s="291" t="s">
        <v>4840</v>
      </c>
      <c r="M57" s="77"/>
      <c r="N57" s="77"/>
      <c r="O57" s="77"/>
      <c r="P57" s="77"/>
    </row>
    <row r="58" spans="1:16" ht="30" customHeight="1">
      <c r="A58" s="1">
        <v>40</v>
      </c>
      <c r="B58" s="221" t="s">
        <v>5905</v>
      </c>
      <c r="C58" s="221">
        <v>10033573</v>
      </c>
      <c r="D58" s="222" t="s">
        <v>5785</v>
      </c>
      <c r="E58" s="223" t="s">
        <v>5918</v>
      </c>
      <c r="F58" s="221" t="s">
        <v>57</v>
      </c>
      <c r="G58" s="266">
        <v>5</v>
      </c>
      <c r="H58" s="225">
        <v>9952</v>
      </c>
      <c r="I58" s="226">
        <v>49760</v>
      </c>
      <c r="J58" s="226">
        <f t="shared" si="0"/>
        <v>9952</v>
      </c>
      <c r="K58" s="226">
        <f t="shared" si="1"/>
        <v>59712</v>
      </c>
      <c r="L58" s="291" t="s">
        <v>4840</v>
      </c>
      <c r="M58" s="77"/>
      <c r="N58" s="77"/>
      <c r="O58" s="77"/>
      <c r="P58" s="77"/>
    </row>
    <row r="59" spans="1:16" ht="30" customHeight="1">
      <c r="A59" s="1">
        <v>41</v>
      </c>
      <c r="B59" s="221" t="s">
        <v>5906</v>
      </c>
      <c r="C59" s="221">
        <v>10033876</v>
      </c>
      <c r="D59" s="222" t="s">
        <v>5785</v>
      </c>
      <c r="E59" s="223" t="s">
        <v>5919</v>
      </c>
      <c r="F59" s="221" t="s">
        <v>57</v>
      </c>
      <c r="G59" s="266">
        <v>1</v>
      </c>
      <c r="H59" s="225">
        <v>7924</v>
      </c>
      <c r="I59" s="226">
        <v>7924</v>
      </c>
      <c r="J59" s="226">
        <f t="shared" si="0"/>
        <v>1584.8</v>
      </c>
      <c r="K59" s="226">
        <f t="shared" si="1"/>
        <v>9508.7999999999993</v>
      </c>
      <c r="L59" s="291" t="s">
        <v>4840</v>
      </c>
      <c r="M59" s="77"/>
      <c r="N59" s="77"/>
      <c r="O59" s="77"/>
      <c r="P59" s="77"/>
    </row>
    <row r="60" spans="1:16" ht="30" customHeight="1">
      <c r="A60" s="1">
        <v>42</v>
      </c>
      <c r="B60" s="221" t="s">
        <v>5907</v>
      </c>
      <c r="C60" s="221">
        <v>10033881</v>
      </c>
      <c r="D60" s="222" t="s">
        <v>5785</v>
      </c>
      <c r="E60" s="223" t="s">
        <v>5920</v>
      </c>
      <c r="F60" s="221" t="s">
        <v>57</v>
      </c>
      <c r="G60" s="266">
        <v>8</v>
      </c>
      <c r="H60" s="225">
        <v>12307</v>
      </c>
      <c r="I60" s="226">
        <v>98456</v>
      </c>
      <c r="J60" s="226">
        <f t="shared" si="0"/>
        <v>19691.2</v>
      </c>
      <c r="K60" s="226">
        <f t="shared" si="1"/>
        <v>118147.2</v>
      </c>
      <c r="L60" s="291" t="s">
        <v>4840</v>
      </c>
      <c r="M60" s="77"/>
      <c r="N60" s="77"/>
      <c r="O60" s="77"/>
      <c r="P60" s="77"/>
    </row>
    <row r="61" spans="1:16" ht="30" customHeight="1">
      <c r="A61" s="1">
        <v>43</v>
      </c>
      <c r="B61" s="221" t="s">
        <v>5908</v>
      </c>
      <c r="C61" s="221">
        <v>10033943</v>
      </c>
      <c r="D61" s="222" t="s">
        <v>5785</v>
      </c>
      <c r="E61" s="223" t="s">
        <v>5921</v>
      </c>
      <c r="F61" s="221" t="s">
        <v>57</v>
      </c>
      <c r="G61" s="266">
        <v>4</v>
      </c>
      <c r="H61" s="225">
        <v>47054</v>
      </c>
      <c r="I61" s="226">
        <v>188216</v>
      </c>
      <c r="J61" s="226">
        <f t="shared" si="0"/>
        <v>37643.199999999997</v>
      </c>
      <c r="K61" s="226">
        <f t="shared" si="1"/>
        <v>225859.20000000001</v>
      </c>
      <c r="L61" s="291" t="s">
        <v>4840</v>
      </c>
      <c r="M61" s="77"/>
      <c r="N61" s="77"/>
      <c r="O61" s="77"/>
      <c r="P61" s="77"/>
    </row>
    <row r="62" spans="1:16" ht="30" customHeight="1">
      <c r="A62" s="1">
        <v>44</v>
      </c>
      <c r="B62" s="221" t="s">
        <v>5909</v>
      </c>
      <c r="C62" s="221">
        <v>10033943</v>
      </c>
      <c r="D62" s="222" t="s">
        <v>5785</v>
      </c>
      <c r="E62" s="223" t="s">
        <v>5921</v>
      </c>
      <c r="F62" s="221" t="s">
        <v>57</v>
      </c>
      <c r="G62" s="266">
        <v>6</v>
      </c>
      <c r="H62" s="225">
        <v>47054</v>
      </c>
      <c r="I62" s="226">
        <v>282324</v>
      </c>
      <c r="J62" s="226">
        <f t="shared" si="0"/>
        <v>56464.800000000003</v>
      </c>
      <c r="K62" s="226">
        <f t="shared" si="1"/>
        <v>338788.8</v>
      </c>
      <c r="L62" s="291" t="s">
        <v>4840</v>
      </c>
      <c r="M62" s="77"/>
      <c r="N62" s="77"/>
      <c r="O62" s="77"/>
      <c r="P62" s="77"/>
    </row>
    <row r="63" spans="1:16" ht="30" customHeight="1">
      <c r="A63" s="1">
        <v>45</v>
      </c>
      <c r="B63" s="221" t="s">
        <v>5910</v>
      </c>
      <c r="C63" s="221">
        <v>10033943</v>
      </c>
      <c r="D63" s="222" t="s">
        <v>5785</v>
      </c>
      <c r="E63" s="223" t="s">
        <v>5921</v>
      </c>
      <c r="F63" s="221" t="s">
        <v>57</v>
      </c>
      <c r="G63" s="266">
        <v>1</v>
      </c>
      <c r="H63" s="225">
        <v>47054</v>
      </c>
      <c r="I63" s="226">
        <v>47054</v>
      </c>
      <c r="J63" s="226">
        <f t="shared" si="0"/>
        <v>9410.7999999999993</v>
      </c>
      <c r="K63" s="226">
        <f t="shared" si="1"/>
        <v>56464.800000000003</v>
      </c>
      <c r="L63" s="291" t="s">
        <v>4840</v>
      </c>
      <c r="M63" s="77"/>
      <c r="N63" s="77"/>
      <c r="O63" s="77"/>
      <c r="P63" s="77"/>
    </row>
    <row r="64" spans="1:16" ht="30" customHeight="1">
      <c r="A64" s="1">
        <v>46</v>
      </c>
      <c r="B64" s="221" t="s">
        <v>5922</v>
      </c>
      <c r="C64" s="221">
        <v>10034032</v>
      </c>
      <c r="D64" s="222" t="s">
        <v>5785</v>
      </c>
      <c r="E64" s="223" t="s">
        <v>5923</v>
      </c>
      <c r="F64" s="221" t="s">
        <v>57</v>
      </c>
      <c r="G64" s="266">
        <v>1</v>
      </c>
      <c r="H64" s="225">
        <v>30834</v>
      </c>
      <c r="I64" s="226">
        <v>30834</v>
      </c>
      <c r="J64" s="226">
        <f t="shared" si="0"/>
        <v>6166.8</v>
      </c>
      <c r="K64" s="226">
        <f t="shared" si="1"/>
        <v>37000.800000000003</v>
      </c>
      <c r="L64" s="291" t="s">
        <v>4840</v>
      </c>
      <c r="M64" s="77"/>
      <c r="N64" s="77"/>
      <c r="O64" s="77"/>
      <c r="P64" s="77"/>
    </row>
    <row r="65" spans="1:16" ht="30" customHeight="1">
      <c r="A65" s="1">
        <v>47</v>
      </c>
      <c r="B65" s="221" t="s">
        <v>5924</v>
      </c>
      <c r="C65" s="221">
        <v>10034143</v>
      </c>
      <c r="D65" s="222" t="s">
        <v>5785</v>
      </c>
      <c r="E65" s="223" t="s">
        <v>5929</v>
      </c>
      <c r="F65" s="221" t="s">
        <v>57</v>
      </c>
      <c r="G65" s="266">
        <v>1</v>
      </c>
      <c r="H65" s="225">
        <v>14913</v>
      </c>
      <c r="I65" s="226">
        <v>14913</v>
      </c>
      <c r="J65" s="226">
        <f t="shared" si="0"/>
        <v>2982.6</v>
      </c>
      <c r="K65" s="226">
        <f t="shared" si="1"/>
        <v>17895.599999999999</v>
      </c>
      <c r="L65" s="291" t="s">
        <v>4840</v>
      </c>
      <c r="M65" s="77"/>
      <c r="N65" s="77"/>
      <c r="O65" s="77"/>
      <c r="P65" s="77"/>
    </row>
    <row r="66" spans="1:16" ht="30" customHeight="1">
      <c r="A66" s="1">
        <v>48</v>
      </c>
      <c r="B66" s="221" t="s">
        <v>5925</v>
      </c>
      <c r="C66" s="221">
        <v>10034312</v>
      </c>
      <c r="D66" s="222" t="s">
        <v>5785</v>
      </c>
      <c r="E66" s="223" t="s">
        <v>5930</v>
      </c>
      <c r="F66" s="221" t="s">
        <v>57</v>
      </c>
      <c r="G66" s="266">
        <v>83</v>
      </c>
      <c r="H66" s="225">
        <v>47055</v>
      </c>
      <c r="I66" s="226">
        <v>3905565</v>
      </c>
      <c r="J66" s="226">
        <f t="shared" si="0"/>
        <v>781113</v>
      </c>
      <c r="K66" s="226">
        <f t="shared" si="1"/>
        <v>4686678</v>
      </c>
      <c r="L66" s="291" t="s">
        <v>4840</v>
      </c>
      <c r="M66" s="77"/>
      <c r="N66" s="77"/>
      <c r="O66" s="77"/>
      <c r="P66" s="77"/>
    </row>
    <row r="67" spans="1:16" ht="30" customHeight="1">
      <c r="A67" s="1">
        <v>49</v>
      </c>
      <c r="B67" s="221" t="s">
        <v>5926</v>
      </c>
      <c r="C67" s="221">
        <v>10034312</v>
      </c>
      <c r="D67" s="222" t="s">
        <v>5785</v>
      </c>
      <c r="E67" s="223" t="s">
        <v>5930</v>
      </c>
      <c r="F67" s="221" t="s">
        <v>57</v>
      </c>
      <c r="G67" s="266">
        <v>1</v>
      </c>
      <c r="H67" s="225">
        <v>47055</v>
      </c>
      <c r="I67" s="226">
        <v>47055</v>
      </c>
      <c r="J67" s="226">
        <f t="shared" si="0"/>
        <v>9411</v>
      </c>
      <c r="K67" s="226">
        <f t="shared" si="1"/>
        <v>56466</v>
      </c>
      <c r="L67" s="291" t="s">
        <v>4840</v>
      </c>
      <c r="M67" s="77"/>
      <c r="N67" s="77"/>
      <c r="O67" s="77"/>
      <c r="P67" s="77"/>
    </row>
    <row r="68" spans="1:16" ht="30" customHeight="1">
      <c r="A68" s="1">
        <v>50</v>
      </c>
      <c r="B68" s="221" t="s">
        <v>5927</v>
      </c>
      <c r="C68" s="221">
        <v>10034323</v>
      </c>
      <c r="D68" s="222" t="s">
        <v>5785</v>
      </c>
      <c r="E68" s="223" t="s">
        <v>5930</v>
      </c>
      <c r="F68" s="221" t="s">
        <v>57</v>
      </c>
      <c r="G68" s="266">
        <v>14</v>
      </c>
      <c r="H68" s="225">
        <v>40436</v>
      </c>
      <c r="I68" s="226">
        <v>566104</v>
      </c>
      <c r="J68" s="226">
        <f t="shared" si="0"/>
        <v>113220.8</v>
      </c>
      <c r="K68" s="226">
        <f t="shared" si="1"/>
        <v>679324.8</v>
      </c>
      <c r="L68" s="291" t="s">
        <v>4840</v>
      </c>
      <c r="M68" s="77"/>
      <c r="N68" s="77"/>
      <c r="O68" s="77"/>
      <c r="P68" s="77"/>
    </row>
    <row r="69" spans="1:16" ht="30" customHeight="1">
      <c r="A69" s="1">
        <v>51</v>
      </c>
      <c r="B69" s="221" t="s">
        <v>5928</v>
      </c>
      <c r="C69" s="221">
        <v>10034341</v>
      </c>
      <c r="D69" s="222" t="s">
        <v>5785</v>
      </c>
      <c r="E69" s="223" t="s">
        <v>5931</v>
      </c>
      <c r="F69" s="221" t="s">
        <v>57</v>
      </c>
      <c r="G69" s="266">
        <v>2</v>
      </c>
      <c r="H69" s="225">
        <v>57082</v>
      </c>
      <c r="I69" s="226">
        <v>114164</v>
      </c>
      <c r="J69" s="226">
        <f t="shared" si="0"/>
        <v>22832.799999999999</v>
      </c>
      <c r="K69" s="226">
        <f t="shared" si="1"/>
        <v>136996.79999999999</v>
      </c>
      <c r="L69" s="291" t="s">
        <v>4840</v>
      </c>
      <c r="M69" s="77"/>
      <c r="N69" s="77"/>
      <c r="O69" s="77"/>
      <c r="P69" s="77"/>
    </row>
    <row r="70" spans="1:16" ht="30" customHeight="1">
      <c r="A70" s="1">
        <v>52</v>
      </c>
      <c r="B70" s="221" t="s">
        <v>5932</v>
      </c>
      <c r="C70" s="221">
        <v>10034360</v>
      </c>
      <c r="D70" s="222" t="s">
        <v>5785</v>
      </c>
      <c r="E70" s="223" t="s">
        <v>5938</v>
      </c>
      <c r="F70" s="221" t="s">
        <v>57</v>
      </c>
      <c r="G70" s="266">
        <v>7</v>
      </c>
      <c r="H70" s="225">
        <v>14310</v>
      </c>
      <c r="I70" s="226">
        <v>100170</v>
      </c>
      <c r="J70" s="226">
        <f t="shared" si="0"/>
        <v>20034</v>
      </c>
      <c r="K70" s="226">
        <f t="shared" si="1"/>
        <v>120204</v>
      </c>
      <c r="L70" s="291" t="s">
        <v>4840</v>
      </c>
      <c r="M70" s="77"/>
      <c r="N70" s="77"/>
      <c r="O70" s="77"/>
      <c r="P70" s="77"/>
    </row>
    <row r="71" spans="1:16" ht="30" customHeight="1">
      <c r="A71" s="1">
        <v>53</v>
      </c>
      <c r="B71" s="221" t="s">
        <v>5933</v>
      </c>
      <c r="C71" s="221">
        <v>10034366</v>
      </c>
      <c r="D71" s="222" t="s">
        <v>5785</v>
      </c>
      <c r="E71" s="223" t="s">
        <v>5939</v>
      </c>
      <c r="F71" s="221" t="s">
        <v>57</v>
      </c>
      <c r="G71" s="266">
        <v>8</v>
      </c>
      <c r="H71" s="225">
        <v>1605</v>
      </c>
      <c r="I71" s="226">
        <v>12840</v>
      </c>
      <c r="J71" s="226">
        <f t="shared" si="0"/>
        <v>2568</v>
      </c>
      <c r="K71" s="226">
        <f t="shared" si="1"/>
        <v>15408</v>
      </c>
      <c r="L71" s="291" t="s">
        <v>4840</v>
      </c>
      <c r="M71" s="77"/>
      <c r="N71" s="77"/>
      <c r="O71" s="77"/>
      <c r="P71" s="77"/>
    </row>
    <row r="72" spans="1:16" ht="30" customHeight="1">
      <c r="A72" s="1">
        <v>54</v>
      </c>
      <c r="B72" s="221" t="s">
        <v>5934</v>
      </c>
      <c r="C72" s="221">
        <v>10034398</v>
      </c>
      <c r="D72" s="222" t="s">
        <v>5785</v>
      </c>
      <c r="E72" s="223" t="s">
        <v>5940</v>
      </c>
      <c r="F72" s="221" t="s">
        <v>57</v>
      </c>
      <c r="G72" s="266">
        <v>227</v>
      </c>
      <c r="H72" s="225">
        <v>2666</v>
      </c>
      <c r="I72" s="226">
        <v>605182</v>
      </c>
      <c r="J72" s="226">
        <f t="shared" si="0"/>
        <v>121036.4</v>
      </c>
      <c r="K72" s="226">
        <f t="shared" si="1"/>
        <v>726218.4</v>
      </c>
      <c r="L72" s="291" t="s">
        <v>4840</v>
      </c>
      <c r="M72" s="77"/>
      <c r="N72" s="77"/>
      <c r="O72" s="77"/>
      <c r="P72" s="77"/>
    </row>
    <row r="73" spans="1:16" ht="30" customHeight="1">
      <c r="A73" s="1">
        <v>55</v>
      </c>
      <c r="B73" s="221" t="s">
        <v>5935</v>
      </c>
      <c r="C73" s="221">
        <v>10034439</v>
      </c>
      <c r="D73" s="222" t="s">
        <v>5785</v>
      </c>
      <c r="E73" s="223" t="s">
        <v>5941</v>
      </c>
      <c r="F73" s="221" t="s">
        <v>57</v>
      </c>
      <c r="G73" s="266">
        <v>1</v>
      </c>
      <c r="H73" s="225">
        <v>9925</v>
      </c>
      <c r="I73" s="226">
        <v>9925</v>
      </c>
      <c r="J73" s="226">
        <f t="shared" si="0"/>
        <v>1985</v>
      </c>
      <c r="K73" s="226">
        <f t="shared" si="1"/>
        <v>11910</v>
      </c>
      <c r="L73" s="291" t="s">
        <v>4840</v>
      </c>
      <c r="M73" s="77"/>
      <c r="N73" s="77"/>
      <c r="O73" s="77"/>
      <c r="P73" s="77"/>
    </row>
    <row r="74" spans="1:16" ht="30" customHeight="1">
      <c r="A74" s="1">
        <v>56</v>
      </c>
      <c r="B74" s="221" t="s">
        <v>5936</v>
      </c>
      <c r="C74" s="221">
        <v>10034439</v>
      </c>
      <c r="D74" s="222" t="s">
        <v>5785</v>
      </c>
      <c r="E74" s="223" t="s">
        <v>5941</v>
      </c>
      <c r="F74" s="221" t="s">
        <v>57</v>
      </c>
      <c r="G74" s="266">
        <v>1</v>
      </c>
      <c r="H74" s="225">
        <v>9925</v>
      </c>
      <c r="I74" s="226">
        <v>9925</v>
      </c>
      <c r="J74" s="226">
        <f t="shared" si="0"/>
        <v>1985</v>
      </c>
      <c r="K74" s="226">
        <f t="shared" si="1"/>
        <v>11910</v>
      </c>
      <c r="L74" s="291" t="s">
        <v>4840</v>
      </c>
      <c r="M74" s="77"/>
      <c r="N74" s="77"/>
      <c r="O74" s="77"/>
      <c r="P74" s="77"/>
    </row>
    <row r="75" spans="1:16" ht="30" customHeight="1">
      <c r="A75" s="1">
        <v>57</v>
      </c>
      <c r="B75" s="221" t="s">
        <v>5937</v>
      </c>
      <c r="C75" s="221">
        <v>10042212</v>
      </c>
      <c r="D75" s="222" t="s">
        <v>5785</v>
      </c>
      <c r="E75" s="223" t="s">
        <v>5942</v>
      </c>
      <c r="F75" s="221" t="s">
        <v>57</v>
      </c>
      <c r="G75" s="266">
        <v>4</v>
      </c>
      <c r="H75" s="225">
        <v>33063</v>
      </c>
      <c r="I75" s="226">
        <v>132252</v>
      </c>
      <c r="J75" s="226">
        <f t="shared" si="0"/>
        <v>26450.400000000001</v>
      </c>
      <c r="K75" s="226">
        <f t="shared" si="1"/>
        <v>158702.39999999999</v>
      </c>
      <c r="L75" s="291" t="s">
        <v>4840</v>
      </c>
      <c r="M75" s="77"/>
      <c r="N75" s="77"/>
      <c r="O75" s="77"/>
      <c r="P75" s="77"/>
    </row>
    <row r="76" spans="1:16" ht="15.75">
      <c r="A76" s="96"/>
      <c r="B76" s="96"/>
      <c r="C76" s="96"/>
      <c r="D76" s="96"/>
      <c r="E76" s="97"/>
      <c r="F76" s="96"/>
      <c r="G76" s="96"/>
      <c r="H76" s="203"/>
      <c r="I76" s="98">
        <f>SUM(I19:I75)</f>
        <v>14121450</v>
      </c>
      <c r="J76" s="98">
        <f>SUM(J19:J75)</f>
        <v>2824290</v>
      </c>
      <c r="K76" s="98">
        <f>SUM(K19:K75)</f>
        <v>16945740</v>
      </c>
      <c r="L76" s="96"/>
    </row>
    <row r="79" spans="1:16" ht="18.75">
      <c r="A79" s="67" t="s">
        <v>34</v>
      </c>
      <c r="B79" s="220"/>
      <c r="C79" s="220"/>
      <c r="D79" s="127"/>
      <c r="E79" s="128"/>
      <c r="F79" s="128"/>
      <c r="G79" s="128"/>
      <c r="H79" s="129"/>
      <c r="I79" s="128"/>
      <c r="J79" s="67" t="s">
        <v>35</v>
      </c>
      <c r="K79" s="67"/>
      <c r="L79" s="23"/>
    </row>
    <row r="80" spans="1:16" ht="18.75">
      <c r="A80" s="67" t="s">
        <v>36</v>
      </c>
      <c r="B80" s="67"/>
      <c r="C80" s="67"/>
      <c r="D80" s="127"/>
      <c r="E80" s="128"/>
      <c r="F80" s="128"/>
      <c r="G80" s="128"/>
      <c r="H80" s="129"/>
      <c r="I80" s="128"/>
      <c r="J80" s="33" t="s">
        <v>184</v>
      </c>
      <c r="K80" s="67"/>
      <c r="L80" s="67"/>
    </row>
    <row r="81" spans="1:12" ht="18.75">
      <c r="A81" s="67" t="s">
        <v>37</v>
      </c>
      <c r="B81" s="67"/>
      <c r="C81" s="67"/>
      <c r="D81" s="127"/>
      <c r="E81" s="128"/>
      <c r="F81" s="128"/>
      <c r="G81" s="128"/>
      <c r="H81" s="129"/>
      <c r="I81" s="128"/>
      <c r="J81" s="363" t="s">
        <v>38</v>
      </c>
      <c r="K81" s="363"/>
      <c r="L81" s="363"/>
    </row>
    <row r="82" spans="1:12" ht="18.75">
      <c r="A82" s="67" t="s">
        <v>39</v>
      </c>
      <c r="B82" s="23"/>
      <c r="C82" s="23"/>
      <c r="D82" s="127"/>
      <c r="E82" s="128"/>
      <c r="F82" s="128"/>
      <c r="G82" s="128"/>
      <c r="H82" s="129"/>
      <c r="I82" s="128"/>
      <c r="J82" s="128"/>
      <c r="K82" s="118"/>
      <c r="L82" s="38"/>
    </row>
    <row r="83" spans="1:12" ht="18.75">
      <c r="A83" s="23"/>
      <c r="B83" s="23"/>
      <c r="C83" s="23"/>
      <c r="D83" s="127"/>
      <c r="E83" s="128"/>
      <c r="F83" s="128"/>
      <c r="G83" s="128"/>
      <c r="H83" s="129"/>
      <c r="I83" s="128"/>
      <c r="J83" s="128"/>
      <c r="K83" s="118"/>
      <c r="L83" s="23"/>
    </row>
    <row r="84" spans="1:12" ht="18.75">
      <c r="A84" s="67" t="s">
        <v>41</v>
      </c>
      <c r="B84" s="23"/>
      <c r="C84" s="23"/>
      <c r="D84" s="127"/>
      <c r="E84" s="128"/>
      <c r="F84" s="128"/>
      <c r="G84" s="128"/>
      <c r="H84" s="129"/>
      <c r="I84" s="128"/>
      <c r="J84" s="363" t="s">
        <v>182</v>
      </c>
      <c r="K84" s="363"/>
      <c r="L84" s="363"/>
    </row>
    <row r="85" spans="1:12" ht="18.75">
      <c r="A85" s="364"/>
      <c r="B85" s="364"/>
      <c r="C85" s="364"/>
      <c r="D85" s="127"/>
      <c r="E85" s="128"/>
      <c r="F85" s="128"/>
      <c r="G85" s="128"/>
      <c r="H85" s="129"/>
      <c r="I85" s="128"/>
      <c r="J85" s="128"/>
      <c r="K85" s="118"/>
      <c r="L85" s="118"/>
    </row>
    <row r="86" spans="1:12" ht="18.75">
      <c r="A86" s="67" t="s">
        <v>40</v>
      </c>
      <c r="B86" s="67"/>
      <c r="C86" s="118"/>
      <c r="D86" s="127"/>
      <c r="E86" s="128"/>
      <c r="F86" s="128"/>
      <c r="G86" s="128"/>
      <c r="H86" s="129"/>
      <c r="I86" s="128"/>
      <c r="J86" s="128"/>
      <c r="K86" s="67" t="s">
        <v>40</v>
      </c>
      <c r="L86" s="67"/>
    </row>
    <row r="87" spans="1:12">
      <c r="A87" s="3"/>
      <c r="B87" s="3"/>
      <c r="C87" s="3"/>
      <c r="D87" s="5"/>
      <c r="E87" s="3"/>
      <c r="F87" s="3"/>
      <c r="G87" s="3"/>
      <c r="H87" s="11"/>
      <c r="I87" s="3"/>
      <c r="J87" s="3"/>
      <c r="K87" s="3"/>
      <c r="L87" s="3"/>
    </row>
  </sheetData>
  <autoFilter ref="A18:L75" xr:uid="{00000000-0009-0000-0000-000044000000}"/>
  <mergeCells count="8">
    <mergeCell ref="J84:L84"/>
    <mergeCell ref="A85:C85"/>
    <mergeCell ref="A4:L4"/>
    <mergeCell ref="A5:L5"/>
    <mergeCell ref="A8:I8"/>
    <mergeCell ref="A10:I10"/>
    <mergeCell ref="A14:L14"/>
    <mergeCell ref="J81:L81"/>
  </mergeCells>
  <pageMargins left="0.70866141732283472" right="0.70866141732283472" top="0.94488188976377963" bottom="0.74803149606299213" header="0.31496062992125984" footer="0.31496062992125984"/>
  <pageSetup paperSize="9" scale="71" fitToHeight="0" orientation="landscape" r:id="rId1"/>
  <colBreaks count="1" manualBreakCount="1">
    <brk id="12" max="20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  <pageSetUpPr fitToPage="1"/>
  </sheetPr>
  <dimension ref="A1:P34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9.42578125" style="6" customWidth="1"/>
    <col min="3" max="3" width="12.140625" style="6" customWidth="1"/>
    <col min="4" max="4" width="8.7109375" style="6" customWidth="1"/>
    <col min="5" max="5" width="27.140625" style="59" customWidth="1"/>
    <col min="6" max="6" width="7.85546875" style="6" customWidth="1"/>
    <col min="7" max="7" width="7.85546875" style="72" customWidth="1"/>
    <col min="8" max="8" width="16.140625" style="6" customWidth="1"/>
    <col min="9" max="9" width="16.140625" style="60" customWidth="1"/>
    <col min="10" max="11" width="16.140625" style="6" customWidth="1"/>
    <col min="12" max="12" width="25.140625" style="6" customWidth="1"/>
    <col min="13" max="16384" width="9.140625" style="6"/>
  </cols>
  <sheetData>
    <row r="1" spans="1:12" ht="15" customHeight="1">
      <c r="A1" s="20"/>
      <c r="B1" s="23"/>
      <c r="C1" s="23"/>
      <c r="D1" s="23"/>
      <c r="E1" s="23"/>
      <c r="F1" s="23"/>
      <c r="G1" s="51"/>
      <c r="H1" s="23"/>
      <c r="I1" s="24"/>
      <c r="J1" s="121" t="s">
        <v>141</v>
      </c>
      <c r="K1" s="89"/>
      <c r="L1" s="24"/>
    </row>
    <row r="2" spans="1:12" ht="14.25" customHeight="1">
      <c r="A2" s="20"/>
      <c r="B2" s="26"/>
      <c r="C2" s="26"/>
      <c r="D2" s="26"/>
      <c r="E2" s="26"/>
      <c r="F2" s="26"/>
      <c r="G2" s="28"/>
      <c r="H2" s="26"/>
      <c r="I2" s="27"/>
      <c r="J2" s="125" t="s">
        <v>7592</v>
      </c>
      <c r="K2" s="27"/>
      <c r="L2" s="27"/>
    </row>
    <row r="3" spans="1:12" ht="8.25" customHeight="1">
      <c r="A3" s="20"/>
      <c r="B3" s="26"/>
      <c r="C3" s="26"/>
      <c r="D3" s="26"/>
      <c r="E3" s="26"/>
      <c r="F3" s="26"/>
      <c r="G3" s="28"/>
      <c r="H3" s="26"/>
      <c r="I3" s="27"/>
      <c r="J3" s="27"/>
      <c r="K3" s="89"/>
      <c r="L3" s="20"/>
    </row>
    <row r="4" spans="1:12" ht="18.75">
      <c r="A4" s="365" t="s">
        <v>142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.75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8.75">
      <c r="A6" s="18"/>
      <c r="B6" s="28"/>
      <c r="C6" s="28"/>
      <c r="D6" s="28"/>
      <c r="E6" s="28"/>
      <c r="F6" s="28"/>
      <c r="G6" s="28"/>
      <c r="H6" s="28"/>
      <c r="I6" s="28"/>
      <c r="J6" s="28"/>
      <c r="K6" s="18"/>
      <c r="L6" s="20"/>
    </row>
    <row r="7" spans="1:12" ht="15.75">
      <c r="A7" s="18" t="s">
        <v>177</v>
      </c>
      <c r="B7" s="115"/>
      <c r="C7" s="115"/>
      <c r="D7" s="115"/>
      <c r="E7" s="115"/>
      <c r="F7" s="115"/>
      <c r="G7" s="115"/>
      <c r="H7" s="115"/>
      <c r="I7" s="116"/>
      <c r="J7" s="20"/>
      <c r="K7" s="20"/>
      <c r="L7" s="20"/>
    </row>
    <row r="8" spans="1:12" ht="15.75">
      <c r="A8" s="367" t="s">
        <v>178</v>
      </c>
      <c r="B8" s="367"/>
      <c r="C8" s="367"/>
      <c r="D8" s="367"/>
      <c r="E8" s="367"/>
      <c r="F8" s="367"/>
      <c r="G8" s="367"/>
      <c r="H8" s="367"/>
      <c r="I8" s="367"/>
      <c r="J8" s="20"/>
      <c r="K8" s="20"/>
      <c r="L8" s="20"/>
    </row>
    <row r="9" spans="1:12" ht="15.75">
      <c r="A9" s="18" t="s">
        <v>179</v>
      </c>
      <c r="B9" s="18"/>
      <c r="C9" s="18"/>
      <c r="D9" s="18"/>
      <c r="E9" s="18"/>
      <c r="F9" s="18"/>
      <c r="G9" s="18"/>
      <c r="H9" s="18"/>
      <c r="I9" s="116"/>
      <c r="J9" s="20"/>
      <c r="K9" s="20"/>
      <c r="L9" s="20"/>
    </row>
    <row r="10" spans="1:12" ht="15.75">
      <c r="A10" s="367" t="s">
        <v>180</v>
      </c>
      <c r="B10" s="367"/>
      <c r="C10" s="367"/>
      <c r="D10" s="367"/>
      <c r="E10" s="367"/>
      <c r="F10" s="367"/>
      <c r="G10" s="367"/>
      <c r="H10" s="367"/>
      <c r="I10" s="367"/>
      <c r="J10" s="20"/>
      <c r="K10" s="20"/>
      <c r="L10" s="20"/>
    </row>
    <row r="11" spans="1:12" ht="11.25" customHeight="1">
      <c r="A11" s="205"/>
      <c r="B11" s="205"/>
      <c r="C11" s="205"/>
      <c r="D11" s="205"/>
      <c r="E11" s="205"/>
      <c r="F11" s="205"/>
      <c r="G11" s="71"/>
      <c r="H11" s="205"/>
      <c r="I11" s="205"/>
      <c r="J11" s="205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70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70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54"/>
      <c r="H15" s="31"/>
      <c r="I15" s="31"/>
      <c r="J15" s="31"/>
      <c r="K15" s="32"/>
      <c r="L15" s="31"/>
    </row>
    <row r="16" spans="1:12" ht="12" customHeight="1">
      <c r="A16" s="18"/>
      <c r="B16" s="18"/>
      <c r="C16" s="18"/>
      <c r="D16" s="18"/>
      <c r="E16" s="205"/>
      <c r="F16" s="18"/>
      <c r="G16" s="71"/>
      <c r="H16" s="18"/>
      <c r="I16" s="90"/>
      <c r="J16" s="18"/>
      <c r="K16" s="18"/>
      <c r="L16" s="18"/>
    </row>
    <row r="17" spans="1:16" ht="7.5" customHeight="1">
      <c r="A17" s="62"/>
      <c r="B17" s="62"/>
      <c r="C17" s="62"/>
      <c r="D17" s="62"/>
      <c r="E17" s="206"/>
      <c r="F17" s="62"/>
      <c r="G17" s="70"/>
      <c r="H17" s="8"/>
      <c r="I17" s="65"/>
      <c r="J17" s="66"/>
      <c r="K17" s="66"/>
      <c r="L17" s="62"/>
    </row>
    <row r="18" spans="1:16" ht="63">
      <c r="A18" s="10" t="s">
        <v>0</v>
      </c>
      <c r="B18" s="14" t="s">
        <v>9</v>
      </c>
      <c r="C18" s="14" t="s">
        <v>10</v>
      </c>
      <c r="D18" s="14" t="s">
        <v>11</v>
      </c>
      <c r="E18" s="14" t="s">
        <v>1</v>
      </c>
      <c r="F18" s="14" t="s">
        <v>12</v>
      </c>
      <c r="G18" s="14" t="s">
        <v>2</v>
      </c>
      <c r="H18" s="2" t="s">
        <v>7</v>
      </c>
      <c r="I18" s="2" t="s">
        <v>186</v>
      </c>
      <c r="J18" s="2" t="s">
        <v>696</v>
      </c>
      <c r="K18" s="2" t="s">
        <v>185</v>
      </c>
      <c r="L18" s="10" t="s">
        <v>3</v>
      </c>
    </row>
    <row r="19" spans="1:16" ht="15.75">
      <c r="A19" s="10">
        <v>1</v>
      </c>
      <c r="B19" s="10">
        <v>2</v>
      </c>
      <c r="C19" s="10">
        <v>3</v>
      </c>
      <c r="D19" s="10">
        <v>4</v>
      </c>
      <c r="E19" s="10">
        <v>5</v>
      </c>
      <c r="F19" s="10">
        <v>6</v>
      </c>
      <c r="G19" s="10">
        <v>7</v>
      </c>
      <c r="H19" s="10">
        <v>8</v>
      </c>
      <c r="I19" s="10">
        <v>9</v>
      </c>
      <c r="J19" s="10">
        <v>10</v>
      </c>
      <c r="K19" s="10">
        <v>11</v>
      </c>
      <c r="L19" s="10">
        <v>12</v>
      </c>
    </row>
    <row r="20" spans="1:16" ht="32.25" customHeight="1">
      <c r="A20" s="1">
        <v>1</v>
      </c>
      <c r="B20" s="246" t="s">
        <v>859</v>
      </c>
      <c r="C20" s="91">
        <v>10012962</v>
      </c>
      <c r="D20" s="92" t="s">
        <v>123</v>
      </c>
      <c r="E20" s="218" t="s">
        <v>861</v>
      </c>
      <c r="F20" s="91" t="s">
        <v>57</v>
      </c>
      <c r="G20" s="91">
        <v>2</v>
      </c>
      <c r="H20" s="236">
        <v>2536696</v>
      </c>
      <c r="I20" s="238">
        <v>5073392</v>
      </c>
      <c r="J20" s="238">
        <f>ROUND(I20*0.2,2)</f>
        <v>1014678.4</v>
      </c>
      <c r="K20" s="238">
        <f>I20*1.2</f>
        <v>6088070.3999999994</v>
      </c>
      <c r="L20" s="1" t="s">
        <v>8</v>
      </c>
      <c r="M20" s="77"/>
      <c r="N20" s="77"/>
      <c r="O20" s="77"/>
      <c r="P20" s="77"/>
    </row>
    <row r="21" spans="1:16" ht="30" customHeight="1">
      <c r="A21" s="48">
        <v>2</v>
      </c>
      <c r="B21" s="48" t="s">
        <v>860</v>
      </c>
      <c r="C21" s="91">
        <v>10012966</v>
      </c>
      <c r="D21" s="92" t="s">
        <v>123</v>
      </c>
      <c r="E21" s="218" t="s">
        <v>862</v>
      </c>
      <c r="F21" s="91" t="s">
        <v>57</v>
      </c>
      <c r="G21" s="91">
        <v>1</v>
      </c>
      <c r="H21" s="236">
        <v>1128139</v>
      </c>
      <c r="I21" s="238">
        <v>1128139</v>
      </c>
      <c r="J21" s="238">
        <f>ROUND(I21*0.2,2)</f>
        <v>225627.8</v>
      </c>
      <c r="K21" s="238">
        <f>I21*1.2</f>
        <v>1353766.8</v>
      </c>
      <c r="L21" s="1" t="s">
        <v>8</v>
      </c>
    </row>
    <row r="22" spans="1:16" ht="18.75" customHeight="1">
      <c r="A22" s="96"/>
      <c r="B22" s="96"/>
      <c r="C22" s="96"/>
      <c r="D22" s="96"/>
      <c r="E22" s="97"/>
      <c r="F22" s="96"/>
      <c r="G22" s="48"/>
      <c r="H22" s="96"/>
      <c r="I22" s="98">
        <f>SUM(I20:I21)</f>
        <v>6201531</v>
      </c>
      <c r="J22" s="98">
        <f>SUM(J20:J21)</f>
        <v>1240306.2</v>
      </c>
      <c r="K22" s="98">
        <f>SUM(K20:K21)</f>
        <v>7441837.1999999993</v>
      </c>
      <c r="L22" s="96"/>
    </row>
    <row r="26" spans="1:16" ht="18.75">
      <c r="A26" s="67" t="s">
        <v>34</v>
      </c>
      <c r="B26" s="220"/>
      <c r="C26" s="220"/>
      <c r="D26" s="127"/>
      <c r="E26" s="128"/>
      <c r="F26" s="128"/>
      <c r="G26" s="128"/>
      <c r="H26" s="129"/>
      <c r="I26" s="128"/>
      <c r="J26" s="128"/>
      <c r="K26" s="67" t="s">
        <v>35</v>
      </c>
      <c r="L26" s="23"/>
    </row>
    <row r="27" spans="1:16" ht="18.75">
      <c r="A27" s="67" t="s">
        <v>36</v>
      </c>
      <c r="B27" s="67"/>
      <c r="C27" s="67"/>
      <c r="D27" s="127"/>
      <c r="E27" s="128"/>
      <c r="F27" s="128"/>
      <c r="G27" s="128"/>
      <c r="H27" s="129"/>
      <c r="I27" s="128"/>
      <c r="J27" s="128"/>
      <c r="K27" s="363" t="s">
        <v>181</v>
      </c>
      <c r="L27" s="363"/>
    </row>
    <row r="28" spans="1:16" ht="18.75">
      <c r="A28" s="67" t="s">
        <v>37</v>
      </c>
      <c r="B28" s="67"/>
      <c r="C28" s="67"/>
      <c r="D28" s="127"/>
      <c r="E28" s="128"/>
      <c r="F28" s="128"/>
      <c r="G28" s="128"/>
      <c r="H28" s="129"/>
      <c r="I28" s="128"/>
      <c r="J28" s="128"/>
      <c r="K28" s="363" t="s">
        <v>38</v>
      </c>
      <c r="L28" s="363"/>
    </row>
    <row r="29" spans="1:16" ht="18.75">
      <c r="A29" s="67" t="s">
        <v>39</v>
      </c>
      <c r="B29" s="23"/>
      <c r="C29" s="23"/>
      <c r="D29" s="127"/>
      <c r="E29" s="128"/>
      <c r="F29" s="128"/>
      <c r="G29" s="128"/>
      <c r="H29" s="129"/>
      <c r="I29" s="128"/>
      <c r="J29" s="128"/>
      <c r="K29" s="118"/>
      <c r="L29" s="38"/>
    </row>
    <row r="30" spans="1:16" ht="18.75">
      <c r="A30" s="23"/>
      <c r="B30" s="23"/>
      <c r="C30" s="23"/>
      <c r="D30" s="127"/>
      <c r="E30" s="128"/>
      <c r="F30" s="128"/>
      <c r="G30" s="128"/>
      <c r="H30" s="129"/>
      <c r="I30" s="128"/>
      <c r="J30" s="128"/>
      <c r="K30" s="118"/>
      <c r="L30" s="23"/>
    </row>
    <row r="31" spans="1:16" ht="18.75">
      <c r="A31" s="67" t="s">
        <v>41</v>
      </c>
      <c r="B31" s="23"/>
      <c r="C31" s="23"/>
      <c r="D31" s="127"/>
      <c r="E31" s="128"/>
      <c r="F31" s="128"/>
      <c r="G31" s="128"/>
      <c r="H31" s="129"/>
      <c r="I31" s="128"/>
      <c r="J31" s="128"/>
      <c r="K31" s="363" t="s">
        <v>182</v>
      </c>
      <c r="L31" s="363"/>
    </row>
    <row r="32" spans="1:16" ht="18.75">
      <c r="A32" s="364"/>
      <c r="B32" s="364"/>
      <c r="C32" s="364"/>
      <c r="D32" s="127"/>
      <c r="E32" s="128"/>
      <c r="F32" s="128"/>
      <c r="G32" s="128"/>
      <c r="H32" s="129"/>
      <c r="I32" s="128"/>
      <c r="J32" s="128"/>
      <c r="K32" s="118"/>
      <c r="L32" s="118"/>
    </row>
    <row r="33" spans="1:12" ht="18.75">
      <c r="A33" s="67" t="s">
        <v>40</v>
      </c>
      <c r="B33" s="67"/>
      <c r="C33" s="118"/>
      <c r="D33" s="127"/>
      <c r="E33" s="128"/>
      <c r="F33" s="128"/>
      <c r="G33" s="128"/>
      <c r="H33" s="129"/>
      <c r="I33" s="128"/>
      <c r="J33" s="128"/>
      <c r="K33" s="67" t="s">
        <v>40</v>
      </c>
      <c r="L33" s="67"/>
    </row>
    <row r="34" spans="1:12" ht="18.75">
      <c r="A34" s="128"/>
      <c r="B34" s="128"/>
      <c r="C34" s="128"/>
      <c r="D34" s="127"/>
      <c r="E34" s="128"/>
      <c r="F34" s="128"/>
      <c r="G34" s="128"/>
      <c r="H34" s="129"/>
      <c r="I34" s="128"/>
      <c r="J34" s="128"/>
      <c r="K34" s="128"/>
      <c r="L34" s="128"/>
    </row>
  </sheetData>
  <customSheetViews>
    <customSheetView guid="{19774D5F-68EA-4399-BCA1-E2CE392B5002}" showPageBreaks="1" printArea="1" view="pageBreakPreview" topLeftCell="A28">
      <selection activeCell="A20" sqref="A20:A48"/>
      <colBreaks count="1" manualBreakCount="1">
        <brk id="13" max="86" man="1"/>
      </colBreaks>
      <pageMargins left="0.70866141732283472" right="0.51181102362204722" top="0.94488188976377963" bottom="0.55118110236220474" header="0.31496062992125984" footer="0.31496062992125984"/>
      <pageSetup scale="67" orientation="landscape" r:id="rId1"/>
    </customSheetView>
    <customSheetView guid="{31AE1515-CC7D-4C1F-9174-673DDAC973ED}" showPageBreaks="1" printArea="1" view="pageBreakPreview" topLeftCell="A36">
      <selection activeCell="P49" sqref="P49"/>
      <colBreaks count="1" manualBreakCount="1">
        <brk id="15" max="54" man="1"/>
      </colBreaks>
      <pageMargins left="0.70866141732283472" right="0.51181102362204722" top="0.94488188976377963" bottom="0.55118110236220474" header="0.31496062992125984" footer="0.31496062992125984"/>
      <pageSetup scale="61" orientation="landscape" r:id="rId2"/>
    </customSheetView>
  </customSheetViews>
  <mergeCells count="9">
    <mergeCell ref="K28:L28"/>
    <mergeCell ref="K31:L31"/>
    <mergeCell ref="A32:C32"/>
    <mergeCell ref="A4:L4"/>
    <mergeCell ref="A5:L5"/>
    <mergeCell ref="A14:L14"/>
    <mergeCell ref="A8:I8"/>
    <mergeCell ref="A10:I10"/>
    <mergeCell ref="K27:L27"/>
  </mergeCells>
  <pageMargins left="0.7" right="0.7" top="0.75" bottom="0.75" header="0.3" footer="0.3"/>
  <pageSetup paperSize="9" scale="78" fitToHeight="0" orientation="landscape"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0070C0"/>
    <pageSetUpPr fitToPage="1"/>
  </sheetPr>
  <dimension ref="A1:P65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9.85546875" style="6" customWidth="1"/>
    <col min="3" max="3" width="12.42578125" style="6" customWidth="1"/>
    <col min="4" max="4" width="9.85546875" style="6" customWidth="1"/>
    <col min="5" max="5" width="48.140625" style="59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60" customWidth="1"/>
    <col min="10" max="11" width="14.85546875" style="6" customWidth="1"/>
    <col min="12" max="12" width="20.57031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7449</v>
      </c>
      <c r="K1" s="58"/>
      <c r="L1" s="121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7411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62" t="s">
        <v>183</v>
      </c>
      <c r="B7" s="123"/>
      <c r="C7" s="123"/>
      <c r="D7" s="123"/>
      <c r="E7" s="123"/>
      <c r="F7" s="123"/>
      <c r="G7" s="123"/>
      <c r="H7" s="123"/>
      <c r="I7" s="58"/>
      <c r="J7" s="20"/>
      <c r="K7" s="20"/>
      <c r="L7" s="20"/>
    </row>
    <row r="8" spans="1:12" ht="15.75">
      <c r="A8" s="371" t="s">
        <v>178</v>
      </c>
      <c r="B8" s="371"/>
      <c r="C8" s="371"/>
      <c r="D8" s="371"/>
      <c r="E8" s="371"/>
      <c r="F8" s="371"/>
      <c r="G8" s="371"/>
      <c r="H8" s="371"/>
      <c r="I8" s="371"/>
      <c r="J8" s="20"/>
      <c r="K8" s="20"/>
      <c r="L8" s="20"/>
    </row>
    <row r="9" spans="1:12" ht="15.75">
      <c r="A9" s="62" t="s">
        <v>179</v>
      </c>
      <c r="B9" s="62"/>
      <c r="C9" s="62"/>
      <c r="D9" s="62"/>
      <c r="E9" s="62"/>
      <c r="F9" s="62"/>
      <c r="G9" s="62"/>
      <c r="H9" s="62"/>
      <c r="I9" s="58"/>
      <c r="J9" s="20"/>
      <c r="K9" s="20"/>
      <c r="L9" s="20"/>
    </row>
    <row r="10" spans="1:12" ht="15.75">
      <c r="A10" s="371" t="s">
        <v>180</v>
      </c>
      <c r="B10" s="371"/>
      <c r="C10" s="371"/>
      <c r="D10" s="371"/>
      <c r="E10" s="371"/>
      <c r="F10" s="371"/>
      <c r="G10" s="371"/>
      <c r="H10" s="371"/>
      <c r="I10" s="371"/>
      <c r="J10" s="20"/>
      <c r="K10" s="20"/>
      <c r="L10" s="20"/>
    </row>
    <row r="11" spans="1:12" ht="15.75">
      <c r="A11" s="206"/>
      <c r="B11" s="206"/>
      <c r="C11" s="206"/>
      <c r="D11" s="206"/>
      <c r="E11" s="206"/>
      <c r="F11" s="206"/>
      <c r="G11" s="206"/>
      <c r="H11" s="206"/>
      <c r="I11" s="206"/>
      <c r="J11" s="206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3.5" customHeight="1">
      <c r="A16" s="62"/>
      <c r="B16" s="62"/>
      <c r="C16" s="62"/>
      <c r="D16" s="62"/>
      <c r="E16" s="206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5943</v>
      </c>
      <c r="C19" s="221">
        <v>10036173</v>
      </c>
      <c r="D19" s="222" t="s">
        <v>5785</v>
      </c>
      <c r="E19" s="223" t="s">
        <v>5945</v>
      </c>
      <c r="F19" s="221" t="s">
        <v>57</v>
      </c>
      <c r="G19" s="266">
        <v>270</v>
      </c>
      <c r="H19" s="225">
        <v>384</v>
      </c>
      <c r="I19" s="226">
        <v>103680</v>
      </c>
      <c r="J19" s="226">
        <f t="shared" ref="J19:J53" si="0">ROUND(I19*0.2,2)</f>
        <v>20736</v>
      </c>
      <c r="K19" s="226">
        <f t="shared" ref="K19:K53" si="1">ROUND(I19*1.2,2)</f>
        <v>124416</v>
      </c>
      <c r="L19" s="291" t="s">
        <v>4840</v>
      </c>
      <c r="M19" s="77"/>
      <c r="N19" s="77"/>
      <c r="O19" s="77"/>
      <c r="P19" s="77"/>
    </row>
    <row r="20" spans="1:16" ht="30" customHeight="1">
      <c r="A20" s="1">
        <v>2</v>
      </c>
      <c r="B20" s="221" t="s">
        <v>5944</v>
      </c>
      <c r="C20" s="221">
        <v>10044222</v>
      </c>
      <c r="D20" s="222" t="s">
        <v>5785</v>
      </c>
      <c r="E20" s="223" t="s">
        <v>5946</v>
      </c>
      <c r="F20" s="221" t="s">
        <v>57</v>
      </c>
      <c r="G20" s="266">
        <v>7</v>
      </c>
      <c r="H20" s="225">
        <v>82644</v>
      </c>
      <c r="I20" s="226">
        <v>578508</v>
      </c>
      <c r="J20" s="226">
        <f t="shared" si="0"/>
        <v>115701.6</v>
      </c>
      <c r="K20" s="226">
        <f t="shared" si="1"/>
        <v>694209.6</v>
      </c>
      <c r="L20" s="291" t="s">
        <v>4840</v>
      </c>
      <c r="M20" s="77"/>
      <c r="N20" s="77"/>
      <c r="O20" s="77"/>
      <c r="P20" s="77"/>
    </row>
    <row r="21" spans="1:16" ht="30" customHeight="1">
      <c r="A21" s="1">
        <v>3</v>
      </c>
      <c r="B21" s="221" t="s">
        <v>5947</v>
      </c>
      <c r="C21" s="221">
        <v>10035322</v>
      </c>
      <c r="D21" s="222" t="s">
        <v>5785</v>
      </c>
      <c r="E21" s="223" t="s">
        <v>5953</v>
      </c>
      <c r="F21" s="221" t="s">
        <v>57</v>
      </c>
      <c r="G21" s="266">
        <v>10</v>
      </c>
      <c r="H21" s="225">
        <v>4608</v>
      </c>
      <c r="I21" s="226">
        <v>46080</v>
      </c>
      <c r="J21" s="226">
        <f t="shared" si="0"/>
        <v>9216</v>
      </c>
      <c r="K21" s="226">
        <f t="shared" si="1"/>
        <v>55296</v>
      </c>
      <c r="L21" s="291" t="s">
        <v>4840</v>
      </c>
      <c r="M21" s="77"/>
      <c r="N21" s="77"/>
      <c r="O21" s="77"/>
      <c r="P21" s="77"/>
    </row>
    <row r="22" spans="1:16" ht="30" customHeight="1">
      <c r="A22" s="1">
        <v>4</v>
      </c>
      <c r="B22" s="221" t="s">
        <v>5948</v>
      </c>
      <c r="C22" s="221">
        <v>10042009</v>
      </c>
      <c r="D22" s="222" t="s">
        <v>5785</v>
      </c>
      <c r="E22" s="223" t="s">
        <v>5954</v>
      </c>
      <c r="F22" s="221" t="s">
        <v>57</v>
      </c>
      <c r="G22" s="266">
        <v>2</v>
      </c>
      <c r="H22" s="225">
        <v>701</v>
      </c>
      <c r="I22" s="226">
        <v>1402</v>
      </c>
      <c r="J22" s="226">
        <f t="shared" si="0"/>
        <v>280.39999999999998</v>
      </c>
      <c r="K22" s="226">
        <f t="shared" si="1"/>
        <v>1682.4</v>
      </c>
      <c r="L22" s="291" t="s">
        <v>4840</v>
      </c>
      <c r="M22" s="77"/>
      <c r="N22" s="77"/>
      <c r="O22" s="77"/>
      <c r="P22" s="77"/>
    </row>
    <row r="23" spans="1:16" ht="30" customHeight="1">
      <c r="A23" s="1">
        <v>5</v>
      </c>
      <c r="B23" s="221" t="s">
        <v>5949</v>
      </c>
      <c r="C23" s="221">
        <v>10042009</v>
      </c>
      <c r="D23" s="222" t="s">
        <v>5785</v>
      </c>
      <c r="E23" s="223" t="s">
        <v>5954</v>
      </c>
      <c r="F23" s="221" t="s">
        <v>57</v>
      </c>
      <c r="G23" s="266">
        <v>2</v>
      </c>
      <c r="H23" s="225">
        <v>701</v>
      </c>
      <c r="I23" s="226">
        <v>1402</v>
      </c>
      <c r="J23" s="226">
        <f t="shared" si="0"/>
        <v>280.39999999999998</v>
      </c>
      <c r="K23" s="226">
        <f t="shared" si="1"/>
        <v>1682.4</v>
      </c>
      <c r="L23" s="291" t="s">
        <v>4840</v>
      </c>
      <c r="M23" s="77"/>
      <c r="N23" s="77"/>
      <c r="O23" s="77"/>
      <c r="P23" s="77"/>
    </row>
    <row r="24" spans="1:16" ht="30" customHeight="1">
      <c r="A24" s="1">
        <v>6</v>
      </c>
      <c r="B24" s="221" t="s">
        <v>5950</v>
      </c>
      <c r="C24" s="221">
        <v>10042070</v>
      </c>
      <c r="D24" s="222" t="s">
        <v>5785</v>
      </c>
      <c r="E24" s="223" t="s">
        <v>5955</v>
      </c>
      <c r="F24" s="221" t="s">
        <v>57</v>
      </c>
      <c r="G24" s="266">
        <v>10</v>
      </c>
      <c r="H24" s="225">
        <v>2618</v>
      </c>
      <c r="I24" s="226">
        <v>26180</v>
      </c>
      <c r="J24" s="226">
        <f t="shared" si="0"/>
        <v>5236</v>
      </c>
      <c r="K24" s="226">
        <f t="shared" si="1"/>
        <v>31416</v>
      </c>
      <c r="L24" s="291" t="s">
        <v>4840</v>
      </c>
      <c r="M24" s="77"/>
      <c r="N24" s="77"/>
      <c r="O24" s="77"/>
      <c r="P24" s="77"/>
    </row>
    <row r="25" spans="1:16" ht="30" customHeight="1">
      <c r="A25" s="1">
        <v>7</v>
      </c>
      <c r="B25" s="221" t="s">
        <v>5951</v>
      </c>
      <c r="C25" s="221">
        <v>10042075</v>
      </c>
      <c r="D25" s="222" t="s">
        <v>5785</v>
      </c>
      <c r="E25" s="223" t="s">
        <v>5956</v>
      </c>
      <c r="F25" s="221" t="s">
        <v>57</v>
      </c>
      <c r="G25" s="266">
        <v>4</v>
      </c>
      <c r="H25" s="225">
        <v>790</v>
      </c>
      <c r="I25" s="226">
        <v>3160</v>
      </c>
      <c r="J25" s="226">
        <f t="shared" si="0"/>
        <v>632</v>
      </c>
      <c r="K25" s="226">
        <f t="shared" si="1"/>
        <v>3792</v>
      </c>
      <c r="L25" s="291" t="s">
        <v>4840</v>
      </c>
      <c r="M25" s="77"/>
      <c r="N25" s="77"/>
      <c r="O25" s="77"/>
      <c r="P25" s="77"/>
    </row>
    <row r="26" spans="1:16" ht="30" customHeight="1">
      <c r="A26" s="1">
        <v>8</v>
      </c>
      <c r="B26" s="221" t="s">
        <v>5952</v>
      </c>
      <c r="C26" s="221">
        <v>10044642</v>
      </c>
      <c r="D26" s="222" t="s">
        <v>5785</v>
      </c>
      <c r="E26" s="223" t="s">
        <v>5957</v>
      </c>
      <c r="F26" s="221" t="s">
        <v>57</v>
      </c>
      <c r="G26" s="266">
        <v>50</v>
      </c>
      <c r="H26" s="225">
        <v>1013</v>
      </c>
      <c r="I26" s="226">
        <v>50650</v>
      </c>
      <c r="J26" s="226">
        <f t="shared" si="0"/>
        <v>10130</v>
      </c>
      <c r="K26" s="226">
        <f t="shared" si="1"/>
        <v>60780</v>
      </c>
      <c r="L26" s="291" t="s">
        <v>4840</v>
      </c>
      <c r="M26" s="77"/>
      <c r="N26" s="77"/>
      <c r="O26" s="77"/>
      <c r="P26" s="77"/>
    </row>
    <row r="27" spans="1:16" ht="30" customHeight="1">
      <c r="A27" s="1">
        <v>9</v>
      </c>
      <c r="B27" s="221" t="s">
        <v>5958</v>
      </c>
      <c r="C27" s="221">
        <v>10051283</v>
      </c>
      <c r="D27" s="222" t="s">
        <v>5785</v>
      </c>
      <c r="E27" s="223" t="s">
        <v>5959</v>
      </c>
      <c r="F27" s="221" t="s">
        <v>57</v>
      </c>
      <c r="G27" s="266">
        <v>52</v>
      </c>
      <c r="H27" s="225">
        <v>918</v>
      </c>
      <c r="I27" s="226">
        <v>47736</v>
      </c>
      <c r="J27" s="226">
        <f t="shared" si="0"/>
        <v>9547.2000000000007</v>
      </c>
      <c r="K27" s="226">
        <f t="shared" si="1"/>
        <v>57283.199999999997</v>
      </c>
      <c r="L27" s="291" t="s">
        <v>4840</v>
      </c>
      <c r="M27" s="77"/>
      <c r="N27" s="77"/>
      <c r="O27" s="77"/>
      <c r="P27" s="77"/>
    </row>
    <row r="28" spans="1:16" ht="30" customHeight="1">
      <c r="A28" s="1">
        <v>10</v>
      </c>
      <c r="B28" s="221" t="s">
        <v>5960</v>
      </c>
      <c r="C28" s="221">
        <v>10040472</v>
      </c>
      <c r="D28" s="222" t="s">
        <v>5785</v>
      </c>
      <c r="E28" s="223" t="s">
        <v>5962</v>
      </c>
      <c r="F28" s="221" t="s">
        <v>57</v>
      </c>
      <c r="G28" s="266">
        <v>20</v>
      </c>
      <c r="H28" s="225">
        <v>758</v>
      </c>
      <c r="I28" s="226">
        <v>15160</v>
      </c>
      <c r="J28" s="226">
        <f t="shared" si="0"/>
        <v>3032</v>
      </c>
      <c r="K28" s="226">
        <f t="shared" si="1"/>
        <v>18192</v>
      </c>
      <c r="L28" s="291" t="s">
        <v>4840</v>
      </c>
      <c r="M28" s="77"/>
      <c r="N28" s="77"/>
      <c r="O28" s="77"/>
      <c r="P28" s="77"/>
    </row>
    <row r="29" spans="1:16" ht="30" customHeight="1">
      <c r="A29" s="1">
        <v>11</v>
      </c>
      <c r="B29" s="221" t="s">
        <v>5961</v>
      </c>
      <c r="C29" s="221">
        <v>10040644</v>
      </c>
      <c r="D29" s="222" t="s">
        <v>5785</v>
      </c>
      <c r="E29" s="223" t="s">
        <v>5963</v>
      </c>
      <c r="F29" s="221" t="s">
        <v>57</v>
      </c>
      <c r="G29" s="266">
        <v>14</v>
      </c>
      <c r="H29" s="225">
        <v>555</v>
      </c>
      <c r="I29" s="226">
        <v>7770</v>
      </c>
      <c r="J29" s="226">
        <f t="shared" si="0"/>
        <v>1554</v>
      </c>
      <c r="K29" s="226">
        <f t="shared" si="1"/>
        <v>9324</v>
      </c>
      <c r="L29" s="291" t="s">
        <v>4840</v>
      </c>
      <c r="M29" s="77"/>
      <c r="N29" s="77"/>
      <c r="O29" s="77"/>
      <c r="P29" s="77"/>
    </row>
    <row r="30" spans="1:16" ht="30" customHeight="1">
      <c r="A30" s="1">
        <v>12</v>
      </c>
      <c r="B30" s="221" t="s">
        <v>5964</v>
      </c>
      <c r="C30" s="221">
        <v>10040639</v>
      </c>
      <c r="D30" s="222" t="s">
        <v>5785</v>
      </c>
      <c r="E30" s="223" t="s">
        <v>5965</v>
      </c>
      <c r="F30" s="221" t="s">
        <v>57</v>
      </c>
      <c r="G30" s="266">
        <v>172</v>
      </c>
      <c r="H30" s="225">
        <v>684</v>
      </c>
      <c r="I30" s="226">
        <v>117648</v>
      </c>
      <c r="J30" s="226">
        <f t="shared" si="0"/>
        <v>23529.599999999999</v>
      </c>
      <c r="K30" s="226">
        <f t="shared" si="1"/>
        <v>141177.60000000001</v>
      </c>
      <c r="L30" s="291" t="s">
        <v>4840</v>
      </c>
      <c r="M30" s="77"/>
      <c r="N30" s="77"/>
      <c r="O30" s="77"/>
      <c r="P30" s="77"/>
    </row>
    <row r="31" spans="1:16" ht="30" customHeight="1">
      <c r="A31" s="1">
        <v>13</v>
      </c>
      <c r="B31" s="221" t="s">
        <v>5966</v>
      </c>
      <c r="C31" s="221">
        <v>10108295</v>
      </c>
      <c r="D31" s="222" t="s">
        <v>5785</v>
      </c>
      <c r="E31" s="223" t="s">
        <v>5967</v>
      </c>
      <c r="F31" s="221" t="s">
        <v>57</v>
      </c>
      <c r="G31" s="266">
        <v>1</v>
      </c>
      <c r="H31" s="225">
        <v>49318</v>
      </c>
      <c r="I31" s="226">
        <v>49318</v>
      </c>
      <c r="J31" s="226">
        <f t="shared" si="0"/>
        <v>9863.6</v>
      </c>
      <c r="K31" s="226">
        <f t="shared" si="1"/>
        <v>59181.599999999999</v>
      </c>
      <c r="L31" s="291" t="s">
        <v>4840</v>
      </c>
      <c r="M31" s="77"/>
      <c r="N31" s="77"/>
      <c r="O31" s="77"/>
      <c r="P31" s="77"/>
    </row>
    <row r="32" spans="1:16" ht="30" customHeight="1">
      <c r="A32" s="1">
        <v>14</v>
      </c>
      <c r="B32" s="221" t="s">
        <v>5968</v>
      </c>
      <c r="C32" s="221">
        <v>10108296</v>
      </c>
      <c r="D32" s="222" t="s">
        <v>5785</v>
      </c>
      <c r="E32" s="223" t="s">
        <v>5969</v>
      </c>
      <c r="F32" s="221" t="s">
        <v>57</v>
      </c>
      <c r="G32" s="266">
        <v>2</v>
      </c>
      <c r="H32" s="225">
        <v>43759</v>
      </c>
      <c r="I32" s="226">
        <v>87518</v>
      </c>
      <c r="J32" s="226">
        <f t="shared" si="0"/>
        <v>17503.599999999999</v>
      </c>
      <c r="K32" s="226">
        <f t="shared" si="1"/>
        <v>105021.6</v>
      </c>
      <c r="L32" s="291" t="s">
        <v>4840</v>
      </c>
      <c r="M32" s="77"/>
      <c r="N32" s="77"/>
      <c r="O32" s="77"/>
      <c r="P32" s="77"/>
    </row>
    <row r="33" spans="1:16" ht="30" customHeight="1">
      <c r="A33" s="1">
        <v>15</v>
      </c>
      <c r="B33" s="221" t="s">
        <v>5970</v>
      </c>
      <c r="C33" s="221">
        <v>10037480</v>
      </c>
      <c r="D33" s="222" t="s">
        <v>5785</v>
      </c>
      <c r="E33" s="223" t="s">
        <v>5972</v>
      </c>
      <c r="F33" s="221" t="s">
        <v>57</v>
      </c>
      <c r="G33" s="266">
        <v>6</v>
      </c>
      <c r="H33" s="225">
        <v>107921</v>
      </c>
      <c r="I33" s="226">
        <v>647526</v>
      </c>
      <c r="J33" s="226">
        <f t="shared" si="0"/>
        <v>129505.2</v>
      </c>
      <c r="K33" s="226">
        <f t="shared" si="1"/>
        <v>777031.2</v>
      </c>
      <c r="L33" s="291" t="s">
        <v>4840</v>
      </c>
      <c r="M33" s="77"/>
      <c r="N33" s="77"/>
      <c r="O33" s="77"/>
      <c r="P33" s="77"/>
    </row>
    <row r="34" spans="1:16" ht="30" customHeight="1">
      <c r="A34" s="1">
        <v>16</v>
      </c>
      <c r="B34" s="221" t="s">
        <v>5971</v>
      </c>
      <c r="C34" s="221">
        <v>10037490</v>
      </c>
      <c r="D34" s="222" t="s">
        <v>5785</v>
      </c>
      <c r="E34" s="223" t="s">
        <v>5973</v>
      </c>
      <c r="F34" s="221" t="s">
        <v>57</v>
      </c>
      <c r="G34" s="266">
        <v>4</v>
      </c>
      <c r="H34" s="225">
        <v>62256</v>
      </c>
      <c r="I34" s="226">
        <v>249024</v>
      </c>
      <c r="J34" s="226">
        <f t="shared" si="0"/>
        <v>49804.800000000003</v>
      </c>
      <c r="K34" s="226">
        <f t="shared" si="1"/>
        <v>298828.79999999999</v>
      </c>
      <c r="L34" s="291" t="s">
        <v>4840</v>
      </c>
      <c r="M34" s="77"/>
      <c r="N34" s="77"/>
      <c r="O34" s="77"/>
      <c r="P34" s="77"/>
    </row>
    <row r="35" spans="1:16" ht="30" customHeight="1">
      <c r="A35" s="1">
        <v>17</v>
      </c>
      <c r="B35" s="221" t="s">
        <v>5974</v>
      </c>
      <c r="C35" s="221">
        <v>10037553</v>
      </c>
      <c r="D35" s="222" t="s">
        <v>5785</v>
      </c>
      <c r="E35" s="223" t="s">
        <v>5975</v>
      </c>
      <c r="F35" s="221" t="s">
        <v>57</v>
      </c>
      <c r="G35" s="266">
        <v>1</v>
      </c>
      <c r="H35" s="225">
        <v>22103</v>
      </c>
      <c r="I35" s="226">
        <v>22103</v>
      </c>
      <c r="J35" s="226">
        <f t="shared" si="0"/>
        <v>4420.6000000000004</v>
      </c>
      <c r="K35" s="226">
        <f t="shared" si="1"/>
        <v>26523.599999999999</v>
      </c>
      <c r="L35" s="291" t="s">
        <v>4840</v>
      </c>
      <c r="M35" s="77"/>
      <c r="N35" s="77"/>
      <c r="O35" s="77"/>
      <c r="P35" s="77"/>
    </row>
    <row r="36" spans="1:16" ht="30" customHeight="1">
      <c r="A36" s="1">
        <v>18</v>
      </c>
      <c r="B36" s="221" t="s">
        <v>5976</v>
      </c>
      <c r="C36" s="221">
        <v>10040737</v>
      </c>
      <c r="D36" s="222" t="s">
        <v>5785</v>
      </c>
      <c r="E36" s="223" t="s">
        <v>5977</v>
      </c>
      <c r="F36" s="221" t="s">
        <v>57</v>
      </c>
      <c r="G36" s="266">
        <v>1</v>
      </c>
      <c r="H36" s="225">
        <v>30833</v>
      </c>
      <c r="I36" s="226">
        <v>30833</v>
      </c>
      <c r="J36" s="226">
        <f t="shared" si="0"/>
        <v>6166.6</v>
      </c>
      <c r="K36" s="226">
        <f t="shared" si="1"/>
        <v>36999.599999999999</v>
      </c>
      <c r="L36" s="291" t="s">
        <v>4840</v>
      </c>
      <c r="M36" s="77"/>
      <c r="N36" s="77"/>
      <c r="O36" s="77"/>
      <c r="P36" s="77"/>
    </row>
    <row r="37" spans="1:16" ht="30" customHeight="1">
      <c r="A37" s="1">
        <v>19</v>
      </c>
      <c r="B37" s="221" t="s">
        <v>5978</v>
      </c>
      <c r="C37" s="221">
        <v>10042449</v>
      </c>
      <c r="D37" s="222" t="s">
        <v>5785</v>
      </c>
      <c r="E37" s="223" t="s">
        <v>5979</v>
      </c>
      <c r="F37" s="221" t="s">
        <v>57</v>
      </c>
      <c r="G37" s="266">
        <v>1</v>
      </c>
      <c r="H37" s="225">
        <v>29459</v>
      </c>
      <c r="I37" s="226">
        <v>29459</v>
      </c>
      <c r="J37" s="226">
        <f t="shared" si="0"/>
        <v>5891.8</v>
      </c>
      <c r="K37" s="226">
        <f t="shared" si="1"/>
        <v>35350.800000000003</v>
      </c>
      <c r="L37" s="291" t="s">
        <v>4840</v>
      </c>
      <c r="M37" s="77"/>
      <c r="N37" s="77"/>
      <c r="O37" s="77"/>
      <c r="P37" s="77"/>
    </row>
    <row r="38" spans="1:16" ht="30" customHeight="1">
      <c r="A38" s="1">
        <v>20</v>
      </c>
      <c r="B38" s="221" t="s">
        <v>5980</v>
      </c>
      <c r="C38" s="221">
        <v>10042640</v>
      </c>
      <c r="D38" s="222" t="s">
        <v>5785</v>
      </c>
      <c r="E38" s="223" t="s">
        <v>5990</v>
      </c>
      <c r="F38" s="221" t="s">
        <v>57</v>
      </c>
      <c r="G38" s="266">
        <v>1</v>
      </c>
      <c r="H38" s="225">
        <v>142252</v>
      </c>
      <c r="I38" s="226">
        <v>142252</v>
      </c>
      <c r="J38" s="226">
        <f t="shared" si="0"/>
        <v>28450.400000000001</v>
      </c>
      <c r="K38" s="226">
        <f t="shared" si="1"/>
        <v>170702.4</v>
      </c>
      <c r="L38" s="291" t="s">
        <v>4840</v>
      </c>
      <c r="M38" s="77"/>
      <c r="N38" s="77"/>
      <c r="O38" s="77"/>
      <c r="P38" s="77"/>
    </row>
    <row r="39" spans="1:16" ht="30" customHeight="1">
      <c r="A39" s="1">
        <v>21</v>
      </c>
      <c r="B39" s="221" t="s">
        <v>5981</v>
      </c>
      <c r="C39" s="221">
        <v>10042660</v>
      </c>
      <c r="D39" s="222" t="s">
        <v>5785</v>
      </c>
      <c r="E39" s="223" t="s">
        <v>5991</v>
      </c>
      <c r="F39" s="221" t="s">
        <v>57</v>
      </c>
      <c r="G39" s="266">
        <v>3</v>
      </c>
      <c r="H39" s="225">
        <v>142252</v>
      </c>
      <c r="I39" s="226">
        <v>426756</v>
      </c>
      <c r="J39" s="226">
        <f t="shared" si="0"/>
        <v>85351.2</v>
      </c>
      <c r="K39" s="226">
        <f t="shared" si="1"/>
        <v>512107.2</v>
      </c>
      <c r="L39" s="291" t="s">
        <v>4840</v>
      </c>
      <c r="M39" s="77"/>
      <c r="N39" s="77"/>
      <c r="O39" s="77"/>
      <c r="P39" s="77"/>
    </row>
    <row r="40" spans="1:16" ht="30" customHeight="1">
      <c r="A40" s="1">
        <v>22</v>
      </c>
      <c r="B40" s="221" t="s">
        <v>5982</v>
      </c>
      <c r="C40" s="221">
        <v>10042666</v>
      </c>
      <c r="D40" s="222" t="s">
        <v>5785</v>
      </c>
      <c r="E40" s="223" t="s">
        <v>5992</v>
      </c>
      <c r="F40" s="221" t="s">
        <v>57</v>
      </c>
      <c r="G40" s="266">
        <v>3</v>
      </c>
      <c r="H40" s="225">
        <v>142252</v>
      </c>
      <c r="I40" s="226">
        <v>426756</v>
      </c>
      <c r="J40" s="226">
        <f t="shared" si="0"/>
        <v>85351.2</v>
      </c>
      <c r="K40" s="226">
        <f t="shared" si="1"/>
        <v>512107.2</v>
      </c>
      <c r="L40" s="291" t="s">
        <v>4840</v>
      </c>
      <c r="M40" s="77"/>
      <c r="N40" s="77"/>
      <c r="O40" s="77"/>
      <c r="P40" s="77"/>
    </row>
    <row r="41" spans="1:16" ht="30" customHeight="1">
      <c r="A41" s="1">
        <v>23</v>
      </c>
      <c r="B41" s="221" t="s">
        <v>5983</v>
      </c>
      <c r="C41" s="221">
        <v>10042686</v>
      </c>
      <c r="D41" s="222" t="s">
        <v>5785</v>
      </c>
      <c r="E41" s="223" t="s">
        <v>5993</v>
      </c>
      <c r="F41" s="221" t="s">
        <v>57</v>
      </c>
      <c r="G41" s="266">
        <v>1</v>
      </c>
      <c r="H41" s="225">
        <v>99962</v>
      </c>
      <c r="I41" s="226">
        <v>99962</v>
      </c>
      <c r="J41" s="226">
        <f t="shared" si="0"/>
        <v>19992.400000000001</v>
      </c>
      <c r="K41" s="226">
        <f t="shared" si="1"/>
        <v>119954.4</v>
      </c>
      <c r="L41" s="291" t="s">
        <v>4840</v>
      </c>
      <c r="M41" s="77"/>
      <c r="N41" s="77"/>
      <c r="O41" s="77"/>
      <c r="P41" s="77"/>
    </row>
    <row r="42" spans="1:16" ht="30" customHeight="1">
      <c r="A42" s="1">
        <v>24</v>
      </c>
      <c r="B42" s="221" t="s">
        <v>5984</v>
      </c>
      <c r="C42" s="221">
        <v>10042722</v>
      </c>
      <c r="D42" s="222" t="s">
        <v>5785</v>
      </c>
      <c r="E42" s="223" t="s">
        <v>5994</v>
      </c>
      <c r="F42" s="221" t="s">
        <v>57</v>
      </c>
      <c r="G42" s="266">
        <v>1</v>
      </c>
      <c r="H42" s="225">
        <v>57235</v>
      </c>
      <c r="I42" s="226">
        <v>57235</v>
      </c>
      <c r="J42" s="226">
        <f t="shared" si="0"/>
        <v>11447</v>
      </c>
      <c r="K42" s="226">
        <f t="shared" si="1"/>
        <v>68682</v>
      </c>
      <c r="L42" s="291" t="s">
        <v>4840</v>
      </c>
      <c r="M42" s="77"/>
      <c r="N42" s="77"/>
      <c r="O42" s="77"/>
      <c r="P42" s="77"/>
    </row>
    <row r="43" spans="1:16" ht="30" customHeight="1">
      <c r="A43" s="1">
        <v>25</v>
      </c>
      <c r="B43" s="221" t="s">
        <v>5985</v>
      </c>
      <c r="C43" s="221">
        <v>10042727</v>
      </c>
      <c r="D43" s="222" t="s">
        <v>5785</v>
      </c>
      <c r="E43" s="223" t="s">
        <v>5995</v>
      </c>
      <c r="F43" s="221" t="s">
        <v>57</v>
      </c>
      <c r="G43" s="266">
        <v>1</v>
      </c>
      <c r="H43" s="225">
        <v>41097</v>
      </c>
      <c r="I43" s="226">
        <v>41097</v>
      </c>
      <c r="J43" s="226">
        <f t="shared" si="0"/>
        <v>8219.4</v>
      </c>
      <c r="K43" s="226">
        <f t="shared" si="1"/>
        <v>49316.4</v>
      </c>
      <c r="L43" s="291" t="s">
        <v>4840</v>
      </c>
      <c r="M43" s="77"/>
      <c r="N43" s="77"/>
      <c r="O43" s="77"/>
      <c r="P43" s="77"/>
    </row>
    <row r="44" spans="1:16" ht="30" customHeight="1">
      <c r="A44" s="1">
        <v>26</v>
      </c>
      <c r="B44" s="221" t="s">
        <v>5986</v>
      </c>
      <c r="C44" s="221">
        <v>10042727</v>
      </c>
      <c r="D44" s="222" t="s">
        <v>5785</v>
      </c>
      <c r="E44" s="223" t="s">
        <v>5995</v>
      </c>
      <c r="F44" s="221" t="s">
        <v>57</v>
      </c>
      <c r="G44" s="266">
        <v>2</v>
      </c>
      <c r="H44" s="225">
        <v>41097</v>
      </c>
      <c r="I44" s="226">
        <v>82194</v>
      </c>
      <c r="J44" s="226">
        <f t="shared" si="0"/>
        <v>16438.8</v>
      </c>
      <c r="K44" s="226">
        <f t="shared" si="1"/>
        <v>98632.8</v>
      </c>
      <c r="L44" s="291" t="s">
        <v>4840</v>
      </c>
      <c r="M44" s="77"/>
      <c r="N44" s="77"/>
      <c r="O44" s="77"/>
      <c r="P44" s="77"/>
    </row>
    <row r="45" spans="1:16" ht="30" customHeight="1">
      <c r="A45" s="1">
        <v>27</v>
      </c>
      <c r="B45" s="221" t="s">
        <v>5987</v>
      </c>
      <c r="C45" s="221">
        <v>10042795</v>
      </c>
      <c r="D45" s="222" t="s">
        <v>5785</v>
      </c>
      <c r="E45" s="223" t="s">
        <v>5996</v>
      </c>
      <c r="F45" s="221" t="s">
        <v>57</v>
      </c>
      <c r="G45" s="266">
        <v>3</v>
      </c>
      <c r="H45" s="225">
        <v>135664</v>
      </c>
      <c r="I45" s="226">
        <v>406992</v>
      </c>
      <c r="J45" s="226">
        <f t="shared" si="0"/>
        <v>81398.399999999994</v>
      </c>
      <c r="K45" s="226">
        <f t="shared" si="1"/>
        <v>488390.40000000002</v>
      </c>
      <c r="L45" s="291" t="s">
        <v>4840</v>
      </c>
      <c r="M45" s="77"/>
      <c r="N45" s="77"/>
      <c r="O45" s="77"/>
      <c r="P45" s="77"/>
    </row>
    <row r="46" spans="1:16" ht="30" customHeight="1">
      <c r="A46" s="1">
        <v>28</v>
      </c>
      <c r="B46" s="221" t="s">
        <v>5988</v>
      </c>
      <c r="C46" s="221">
        <v>10042800</v>
      </c>
      <c r="D46" s="222" t="s">
        <v>5785</v>
      </c>
      <c r="E46" s="223" t="s">
        <v>5997</v>
      </c>
      <c r="F46" s="221" t="s">
        <v>57</v>
      </c>
      <c r="G46" s="266">
        <v>1</v>
      </c>
      <c r="H46" s="225">
        <v>133676</v>
      </c>
      <c r="I46" s="226">
        <v>133676</v>
      </c>
      <c r="J46" s="226">
        <f t="shared" si="0"/>
        <v>26735.200000000001</v>
      </c>
      <c r="K46" s="226">
        <f t="shared" si="1"/>
        <v>160411.20000000001</v>
      </c>
      <c r="L46" s="291" t="s">
        <v>4840</v>
      </c>
      <c r="M46" s="77"/>
      <c r="N46" s="77"/>
      <c r="O46" s="77"/>
      <c r="P46" s="77"/>
    </row>
    <row r="47" spans="1:16" ht="30" customHeight="1">
      <c r="A47" s="1">
        <v>29</v>
      </c>
      <c r="B47" s="221" t="s">
        <v>5989</v>
      </c>
      <c r="C47" s="221">
        <v>10043039</v>
      </c>
      <c r="D47" s="222" t="s">
        <v>5785</v>
      </c>
      <c r="E47" s="223" t="s">
        <v>5998</v>
      </c>
      <c r="F47" s="221" t="s">
        <v>57</v>
      </c>
      <c r="G47" s="266">
        <v>117</v>
      </c>
      <c r="H47" s="225">
        <v>436</v>
      </c>
      <c r="I47" s="226">
        <v>51012</v>
      </c>
      <c r="J47" s="226">
        <f t="shared" si="0"/>
        <v>10202.4</v>
      </c>
      <c r="K47" s="226">
        <f t="shared" si="1"/>
        <v>61214.400000000001</v>
      </c>
      <c r="L47" s="291" t="s">
        <v>4840</v>
      </c>
      <c r="M47" s="77"/>
      <c r="N47" s="77"/>
      <c r="O47" s="77"/>
      <c r="P47" s="77"/>
    </row>
    <row r="48" spans="1:16" ht="30" customHeight="1">
      <c r="A48" s="1">
        <v>30</v>
      </c>
      <c r="B48" s="221" t="s">
        <v>5999</v>
      </c>
      <c r="C48" s="221">
        <v>10044345</v>
      </c>
      <c r="D48" s="222" t="s">
        <v>5785</v>
      </c>
      <c r="E48" s="223" t="s">
        <v>6000</v>
      </c>
      <c r="F48" s="221" t="s">
        <v>57</v>
      </c>
      <c r="G48" s="266">
        <v>1</v>
      </c>
      <c r="H48" s="225">
        <v>474761</v>
      </c>
      <c r="I48" s="226">
        <v>474761</v>
      </c>
      <c r="J48" s="226">
        <f t="shared" si="0"/>
        <v>94952.2</v>
      </c>
      <c r="K48" s="226">
        <f t="shared" si="1"/>
        <v>569713.19999999995</v>
      </c>
      <c r="L48" s="291" t="s">
        <v>4840</v>
      </c>
      <c r="M48" s="77"/>
      <c r="N48" s="77"/>
      <c r="O48" s="77"/>
      <c r="P48" s="77"/>
    </row>
    <row r="49" spans="1:16" ht="30" customHeight="1">
      <c r="A49" s="1">
        <v>31</v>
      </c>
      <c r="B49" s="221" t="s">
        <v>6001</v>
      </c>
      <c r="C49" s="221">
        <v>20005802</v>
      </c>
      <c r="D49" s="222" t="s">
        <v>5785</v>
      </c>
      <c r="E49" s="223" t="s">
        <v>6005</v>
      </c>
      <c r="F49" s="221" t="s">
        <v>57</v>
      </c>
      <c r="G49" s="266">
        <v>1</v>
      </c>
      <c r="H49" s="225">
        <v>27559</v>
      </c>
      <c r="I49" s="226">
        <v>27559</v>
      </c>
      <c r="J49" s="226">
        <f t="shared" si="0"/>
        <v>5511.8</v>
      </c>
      <c r="K49" s="226">
        <f t="shared" si="1"/>
        <v>33070.800000000003</v>
      </c>
      <c r="L49" s="291" t="s">
        <v>4840</v>
      </c>
      <c r="M49" s="77"/>
      <c r="N49" s="77"/>
      <c r="O49" s="77"/>
      <c r="P49" s="77"/>
    </row>
    <row r="50" spans="1:16" ht="30" customHeight="1">
      <c r="A50" s="1">
        <v>32</v>
      </c>
      <c r="B50" s="221" t="s">
        <v>6002</v>
      </c>
      <c r="C50" s="221">
        <v>20005815</v>
      </c>
      <c r="D50" s="222" t="s">
        <v>5785</v>
      </c>
      <c r="E50" s="223" t="s">
        <v>6006</v>
      </c>
      <c r="F50" s="221" t="s">
        <v>57</v>
      </c>
      <c r="G50" s="266">
        <v>1</v>
      </c>
      <c r="H50" s="225">
        <v>331392</v>
      </c>
      <c r="I50" s="226">
        <v>331392</v>
      </c>
      <c r="J50" s="226">
        <f t="shared" si="0"/>
        <v>66278.399999999994</v>
      </c>
      <c r="K50" s="226">
        <f t="shared" si="1"/>
        <v>397670.40000000002</v>
      </c>
      <c r="L50" s="291" t="s">
        <v>4840</v>
      </c>
      <c r="M50" s="77"/>
      <c r="N50" s="77"/>
      <c r="O50" s="77"/>
      <c r="P50" s="77"/>
    </row>
    <row r="51" spans="1:16" ht="30" customHeight="1">
      <c r="A51" s="1">
        <v>33</v>
      </c>
      <c r="B51" s="221" t="s">
        <v>6003</v>
      </c>
      <c r="C51" s="221">
        <v>20005821</v>
      </c>
      <c r="D51" s="222" t="s">
        <v>5785</v>
      </c>
      <c r="E51" s="223" t="s">
        <v>6007</v>
      </c>
      <c r="F51" s="221" t="s">
        <v>57</v>
      </c>
      <c r="G51" s="266">
        <v>9</v>
      </c>
      <c r="H51" s="225">
        <v>205932</v>
      </c>
      <c r="I51" s="226">
        <v>1853388</v>
      </c>
      <c r="J51" s="226">
        <f t="shared" si="0"/>
        <v>370677.6</v>
      </c>
      <c r="K51" s="226">
        <f t="shared" si="1"/>
        <v>2224065.6</v>
      </c>
      <c r="L51" s="291" t="s">
        <v>4840</v>
      </c>
      <c r="M51" s="77"/>
      <c r="N51" s="77"/>
      <c r="O51" s="77"/>
      <c r="P51" s="77"/>
    </row>
    <row r="52" spans="1:16" ht="30" customHeight="1">
      <c r="A52" s="1">
        <v>34</v>
      </c>
      <c r="B52" s="221" t="s">
        <v>6004</v>
      </c>
      <c r="C52" s="221">
        <v>20005823</v>
      </c>
      <c r="D52" s="222" t="s">
        <v>5785</v>
      </c>
      <c r="E52" s="223" t="s">
        <v>6008</v>
      </c>
      <c r="F52" s="221" t="s">
        <v>57</v>
      </c>
      <c r="G52" s="266">
        <v>1</v>
      </c>
      <c r="H52" s="225">
        <v>343932</v>
      </c>
      <c r="I52" s="226">
        <v>343932</v>
      </c>
      <c r="J52" s="226">
        <f t="shared" si="0"/>
        <v>68786.399999999994</v>
      </c>
      <c r="K52" s="226">
        <f t="shared" si="1"/>
        <v>412718.4</v>
      </c>
      <c r="L52" s="291" t="s">
        <v>4840</v>
      </c>
      <c r="M52" s="77"/>
      <c r="N52" s="77"/>
      <c r="O52" s="77"/>
      <c r="P52" s="77"/>
    </row>
    <row r="53" spans="1:16" ht="30" customHeight="1">
      <c r="A53" s="1">
        <v>35</v>
      </c>
      <c r="B53" s="221" t="s">
        <v>6009</v>
      </c>
      <c r="C53" s="221">
        <v>20006464</v>
      </c>
      <c r="D53" s="222" t="s">
        <v>5785</v>
      </c>
      <c r="E53" s="223" t="s">
        <v>6010</v>
      </c>
      <c r="F53" s="221" t="s">
        <v>57</v>
      </c>
      <c r="G53" s="266">
        <v>2</v>
      </c>
      <c r="H53" s="225">
        <v>123667</v>
      </c>
      <c r="I53" s="226">
        <v>247334</v>
      </c>
      <c r="J53" s="226">
        <f t="shared" si="0"/>
        <v>49466.8</v>
      </c>
      <c r="K53" s="226">
        <f t="shared" si="1"/>
        <v>296800.8</v>
      </c>
      <c r="L53" s="291" t="s">
        <v>4840</v>
      </c>
      <c r="M53" s="77"/>
      <c r="N53" s="77"/>
      <c r="O53" s="77"/>
      <c r="P53" s="77"/>
    </row>
    <row r="54" spans="1:16" ht="15.75">
      <c r="A54" s="96"/>
      <c r="B54" s="96"/>
      <c r="C54" s="96"/>
      <c r="D54" s="96"/>
      <c r="E54" s="97"/>
      <c r="F54" s="96"/>
      <c r="G54" s="96"/>
      <c r="H54" s="203"/>
      <c r="I54" s="98">
        <f>SUM(I19:I53)</f>
        <v>7261455</v>
      </c>
      <c r="J54" s="98">
        <f>SUM(J19:J53)</f>
        <v>1452291</v>
      </c>
      <c r="K54" s="98">
        <f>SUM(K19:K53)</f>
        <v>8713746.0000000019</v>
      </c>
      <c r="L54" s="96"/>
    </row>
    <row r="57" spans="1:16" ht="18.75">
      <c r="A57" s="67" t="s">
        <v>34</v>
      </c>
      <c r="B57" s="220"/>
      <c r="C57" s="220"/>
      <c r="D57" s="127"/>
      <c r="E57" s="128"/>
      <c r="F57" s="128"/>
      <c r="G57" s="128"/>
      <c r="H57" s="129"/>
      <c r="I57" s="128"/>
      <c r="J57" s="67" t="s">
        <v>35</v>
      </c>
      <c r="K57" s="67"/>
      <c r="L57" s="23"/>
    </row>
    <row r="58" spans="1:16" ht="18.75">
      <c r="A58" s="67" t="s">
        <v>36</v>
      </c>
      <c r="B58" s="67"/>
      <c r="C58" s="67"/>
      <c r="D58" s="127"/>
      <c r="E58" s="128"/>
      <c r="F58" s="128"/>
      <c r="G58" s="128"/>
      <c r="H58" s="129"/>
      <c r="I58" s="128"/>
      <c r="J58" s="33" t="s">
        <v>184</v>
      </c>
      <c r="K58" s="67"/>
      <c r="L58" s="67"/>
    </row>
    <row r="59" spans="1:16" ht="18.75">
      <c r="A59" s="67" t="s">
        <v>37</v>
      </c>
      <c r="B59" s="67"/>
      <c r="C59" s="67"/>
      <c r="D59" s="127"/>
      <c r="E59" s="128"/>
      <c r="F59" s="128"/>
      <c r="G59" s="128"/>
      <c r="H59" s="129"/>
      <c r="I59" s="128"/>
      <c r="J59" s="363" t="s">
        <v>38</v>
      </c>
      <c r="K59" s="363"/>
      <c r="L59" s="363"/>
    </row>
    <row r="60" spans="1:16" ht="18.75">
      <c r="A60" s="67" t="s">
        <v>39</v>
      </c>
      <c r="B60" s="23"/>
      <c r="C60" s="23"/>
      <c r="D60" s="127"/>
      <c r="E60" s="128"/>
      <c r="F60" s="128"/>
      <c r="G60" s="128"/>
      <c r="H60" s="129"/>
      <c r="I60" s="128"/>
      <c r="J60" s="128"/>
      <c r="K60" s="118"/>
      <c r="L60" s="38"/>
    </row>
    <row r="61" spans="1:16" ht="18.75">
      <c r="A61" s="23"/>
      <c r="B61" s="23"/>
      <c r="C61" s="23"/>
      <c r="D61" s="127"/>
      <c r="E61" s="128"/>
      <c r="F61" s="128"/>
      <c r="G61" s="128"/>
      <c r="H61" s="129"/>
      <c r="I61" s="128"/>
      <c r="J61" s="128"/>
      <c r="K61" s="118"/>
      <c r="L61" s="23"/>
    </row>
    <row r="62" spans="1:16" ht="18.75">
      <c r="A62" s="67" t="s">
        <v>41</v>
      </c>
      <c r="B62" s="23"/>
      <c r="C62" s="23"/>
      <c r="D62" s="127"/>
      <c r="E62" s="128"/>
      <c r="F62" s="128"/>
      <c r="G62" s="128"/>
      <c r="H62" s="129"/>
      <c r="I62" s="128"/>
      <c r="J62" s="363" t="s">
        <v>182</v>
      </c>
      <c r="K62" s="363"/>
      <c r="L62" s="363"/>
    </row>
    <row r="63" spans="1:16" ht="18.75">
      <c r="A63" s="364"/>
      <c r="B63" s="364"/>
      <c r="C63" s="364"/>
      <c r="D63" s="127"/>
      <c r="E63" s="128"/>
      <c r="F63" s="128"/>
      <c r="G63" s="128"/>
      <c r="H63" s="129"/>
      <c r="I63" s="128"/>
      <c r="J63" s="128"/>
      <c r="K63" s="118"/>
      <c r="L63" s="118"/>
    </row>
    <row r="64" spans="1:16" ht="18.75">
      <c r="A64" s="67" t="s">
        <v>40</v>
      </c>
      <c r="B64" s="67"/>
      <c r="C64" s="118"/>
      <c r="D64" s="127"/>
      <c r="E64" s="128"/>
      <c r="F64" s="128"/>
      <c r="G64" s="128"/>
      <c r="H64" s="129"/>
      <c r="I64" s="128"/>
      <c r="J64" s="128"/>
      <c r="K64" s="67" t="s">
        <v>40</v>
      </c>
      <c r="L64" s="67"/>
    </row>
    <row r="65" spans="1:12">
      <c r="A65" s="3"/>
      <c r="B65" s="3"/>
      <c r="C65" s="3"/>
      <c r="D65" s="5"/>
      <c r="E65" s="3"/>
      <c r="F65" s="3"/>
      <c r="G65" s="3"/>
      <c r="H65" s="11"/>
      <c r="I65" s="3"/>
      <c r="J65" s="3"/>
      <c r="K65" s="3"/>
      <c r="L65" s="3"/>
    </row>
  </sheetData>
  <autoFilter ref="A18:L53" xr:uid="{00000000-0009-0000-0000-000045000000}"/>
  <mergeCells count="8">
    <mergeCell ref="J62:L62"/>
    <mergeCell ref="A63:C63"/>
    <mergeCell ref="A4:L4"/>
    <mergeCell ref="A5:L5"/>
    <mergeCell ref="A8:I8"/>
    <mergeCell ref="A10:I10"/>
    <mergeCell ref="A14:L14"/>
    <mergeCell ref="J59:L59"/>
  </mergeCells>
  <pageMargins left="0.70866141732283472" right="0.70866141732283472" top="0.94488188976377963" bottom="0.74803149606299213" header="0.31496062992125984" footer="0.31496062992125984"/>
  <pageSetup paperSize="9" scale="71" fitToHeight="0" orientation="landscape" r:id="rId1"/>
  <rowBreaks count="1" manualBreakCount="1">
    <brk id="51" max="11" man="1"/>
  </rowBreaks>
  <colBreaks count="1" manualBreakCount="1">
    <brk id="12" max="20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0070C0"/>
    <pageSetUpPr fitToPage="1"/>
  </sheetPr>
  <dimension ref="A1:P206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9.85546875" style="6" customWidth="1"/>
    <col min="3" max="3" width="12.42578125" style="6" customWidth="1"/>
    <col min="4" max="4" width="9.85546875" style="6" customWidth="1"/>
    <col min="5" max="5" width="48.140625" style="59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60" customWidth="1"/>
    <col min="10" max="11" width="14.85546875" style="6" customWidth="1"/>
    <col min="12" max="12" width="20.57031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7450</v>
      </c>
      <c r="K1" s="58"/>
      <c r="L1" s="121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7412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62" t="s">
        <v>183</v>
      </c>
      <c r="B7" s="123"/>
      <c r="C7" s="123"/>
      <c r="D7" s="123"/>
      <c r="E7" s="123"/>
      <c r="F7" s="123"/>
      <c r="G7" s="123"/>
      <c r="H7" s="123"/>
      <c r="I7" s="58"/>
      <c r="J7" s="20"/>
      <c r="K7" s="20"/>
      <c r="L7" s="20"/>
    </row>
    <row r="8" spans="1:12" ht="15.75">
      <c r="A8" s="371" t="s">
        <v>178</v>
      </c>
      <c r="B8" s="371"/>
      <c r="C8" s="371"/>
      <c r="D8" s="371"/>
      <c r="E8" s="371"/>
      <c r="F8" s="371"/>
      <c r="G8" s="371"/>
      <c r="H8" s="371"/>
      <c r="I8" s="371"/>
      <c r="J8" s="20"/>
      <c r="K8" s="20"/>
      <c r="L8" s="20"/>
    </row>
    <row r="9" spans="1:12" ht="15.75">
      <c r="A9" s="62" t="s">
        <v>179</v>
      </c>
      <c r="B9" s="62"/>
      <c r="C9" s="62"/>
      <c r="D9" s="62"/>
      <c r="E9" s="62"/>
      <c r="F9" s="62"/>
      <c r="G9" s="62"/>
      <c r="H9" s="62"/>
      <c r="I9" s="58"/>
      <c r="J9" s="20"/>
      <c r="K9" s="20"/>
      <c r="L9" s="20"/>
    </row>
    <row r="10" spans="1:12" ht="15.75">
      <c r="A10" s="371" t="s">
        <v>180</v>
      </c>
      <c r="B10" s="371"/>
      <c r="C10" s="371"/>
      <c r="D10" s="371"/>
      <c r="E10" s="371"/>
      <c r="F10" s="371"/>
      <c r="G10" s="371"/>
      <c r="H10" s="371"/>
      <c r="I10" s="371"/>
      <c r="J10" s="20"/>
      <c r="K10" s="20"/>
      <c r="L10" s="20"/>
    </row>
    <row r="11" spans="1:12" ht="15.75">
      <c r="A11" s="206"/>
      <c r="B11" s="206"/>
      <c r="C11" s="206"/>
      <c r="D11" s="206"/>
      <c r="E11" s="206"/>
      <c r="F11" s="206"/>
      <c r="G11" s="206"/>
      <c r="H11" s="206"/>
      <c r="I11" s="206"/>
      <c r="J11" s="206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3.5" customHeight="1">
      <c r="A16" s="62"/>
      <c r="B16" s="62"/>
      <c r="C16" s="62"/>
      <c r="D16" s="62"/>
      <c r="E16" s="206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6011</v>
      </c>
      <c r="C19" s="221">
        <v>20006304</v>
      </c>
      <c r="D19" s="222" t="s">
        <v>5785</v>
      </c>
      <c r="E19" s="223" t="s">
        <v>6014</v>
      </c>
      <c r="F19" s="221" t="s">
        <v>57</v>
      </c>
      <c r="G19" s="266">
        <v>251</v>
      </c>
      <c r="H19" s="225">
        <v>350</v>
      </c>
      <c r="I19" s="226">
        <v>87850</v>
      </c>
      <c r="J19" s="226">
        <f t="shared" ref="J19:J132" si="0">ROUND(I19*0.2,2)</f>
        <v>17570</v>
      </c>
      <c r="K19" s="226">
        <f t="shared" ref="K19:K132" si="1">ROUND(I19*1.2,2)</f>
        <v>105420</v>
      </c>
      <c r="L19" s="291" t="s">
        <v>4840</v>
      </c>
      <c r="M19" s="77"/>
      <c r="N19" s="77"/>
      <c r="O19" s="77"/>
      <c r="P19" s="77"/>
    </row>
    <row r="20" spans="1:16" ht="30" customHeight="1">
      <c r="A20" s="1">
        <v>2</v>
      </c>
      <c r="B20" s="221" t="s">
        <v>6012</v>
      </c>
      <c r="C20" s="221">
        <v>20006306</v>
      </c>
      <c r="D20" s="222" t="s">
        <v>5785</v>
      </c>
      <c r="E20" s="223" t="s">
        <v>6015</v>
      </c>
      <c r="F20" s="221" t="s">
        <v>57</v>
      </c>
      <c r="G20" s="266">
        <v>10</v>
      </c>
      <c r="H20" s="225">
        <v>399</v>
      </c>
      <c r="I20" s="226">
        <v>3990</v>
      </c>
      <c r="J20" s="226">
        <f t="shared" si="0"/>
        <v>798</v>
      </c>
      <c r="K20" s="226">
        <f t="shared" si="1"/>
        <v>4788</v>
      </c>
      <c r="L20" s="291" t="s">
        <v>4840</v>
      </c>
      <c r="M20" s="77"/>
      <c r="N20" s="77"/>
      <c r="O20" s="77"/>
      <c r="P20" s="77"/>
    </row>
    <row r="21" spans="1:16" ht="30" customHeight="1">
      <c r="A21" s="1">
        <v>3</v>
      </c>
      <c r="B21" s="221" t="s">
        <v>6013</v>
      </c>
      <c r="C21" s="221">
        <v>10028052</v>
      </c>
      <c r="D21" s="222" t="s">
        <v>5785</v>
      </c>
      <c r="E21" s="223" t="s">
        <v>6016</v>
      </c>
      <c r="F21" s="221" t="s">
        <v>57</v>
      </c>
      <c r="G21" s="266">
        <v>1118</v>
      </c>
      <c r="H21" s="225">
        <v>173</v>
      </c>
      <c r="I21" s="226">
        <v>193414</v>
      </c>
      <c r="J21" s="226">
        <f t="shared" si="0"/>
        <v>38682.800000000003</v>
      </c>
      <c r="K21" s="226">
        <f t="shared" si="1"/>
        <v>232096.8</v>
      </c>
      <c r="L21" s="291" t="s">
        <v>4840</v>
      </c>
      <c r="M21" s="77"/>
      <c r="N21" s="77"/>
      <c r="O21" s="77"/>
      <c r="P21" s="77"/>
    </row>
    <row r="22" spans="1:16" ht="30" customHeight="1">
      <c r="A22" s="1">
        <v>4</v>
      </c>
      <c r="B22" s="221" t="s">
        <v>6017</v>
      </c>
      <c r="C22" s="221">
        <v>20006266</v>
      </c>
      <c r="D22" s="222" t="s">
        <v>5785</v>
      </c>
      <c r="E22" s="223" t="s">
        <v>6021</v>
      </c>
      <c r="F22" s="221" t="s">
        <v>57</v>
      </c>
      <c r="G22" s="266">
        <v>3</v>
      </c>
      <c r="H22" s="225">
        <v>22405</v>
      </c>
      <c r="I22" s="226">
        <v>67215</v>
      </c>
      <c r="J22" s="226">
        <f t="shared" si="0"/>
        <v>13443</v>
      </c>
      <c r="K22" s="226">
        <f t="shared" si="1"/>
        <v>80658</v>
      </c>
      <c r="L22" s="291" t="s">
        <v>4840</v>
      </c>
      <c r="M22" s="77"/>
      <c r="N22" s="77"/>
      <c r="O22" s="77"/>
      <c r="P22" s="77"/>
    </row>
    <row r="23" spans="1:16" ht="30" customHeight="1">
      <c r="A23" s="1">
        <v>5</v>
      </c>
      <c r="B23" s="221" t="s">
        <v>6018</v>
      </c>
      <c r="C23" s="221">
        <v>20006408</v>
      </c>
      <c r="D23" s="222" t="s">
        <v>5785</v>
      </c>
      <c r="E23" s="223" t="s">
        <v>6022</v>
      </c>
      <c r="F23" s="221" t="s">
        <v>57</v>
      </c>
      <c r="G23" s="266">
        <v>4</v>
      </c>
      <c r="H23" s="225">
        <v>3066</v>
      </c>
      <c r="I23" s="226">
        <v>12264</v>
      </c>
      <c r="J23" s="226">
        <f t="shared" si="0"/>
        <v>2452.8000000000002</v>
      </c>
      <c r="K23" s="226">
        <f t="shared" si="1"/>
        <v>14716.8</v>
      </c>
      <c r="L23" s="291" t="s">
        <v>4840</v>
      </c>
      <c r="M23" s="77"/>
      <c r="N23" s="77"/>
      <c r="O23" s="77"/>
      <c r="P23" s="77"/>
    </row>
    <row r="24" spans="1:16" ht="30" customHeight="1">
      <c r="A24" s="1">
        <v>6</v>
      </c>
      <c r="B24" s="221" t="s">
        <v>6019</v>
      </c>
      <c r="C24" s="221">
        <v>20006429</v>
      </c>
      <c r="D24" s="222" t="s">
        <v>5785</v>
      </c>
      <c r="E24" s="223" t="s">
        <v>6023</v>
      </c>
      <c r="F24" s="221" t="s">
        <v>57</v>
      </c>
      <c r="G24" s="266">
        <v>2</v>
      </c>
      <c r="H24" s="225">
        <v>8990</v>
      </c>
      <c r="I24" s="226">
        <v>17980</v>
      </c>
      <c r="J24" s="226">
        <f t="shared" si="0"/>
        <v>3596</v>
      </c>
      <c r="K24" s="226">
        <f t="shared" si="1"/>
        <v>21576</v>
      </c>
      <c r="L24" s="291" t="s">
        <v>4840</v>
      </c>
      <c r="M24" s="77"/>
      <c r="N24" s="77"/>
      <c r="O24" s="77"/>
      <c r="P24" s="77"/>
    </row>
    <row r="25" spans="1:16" ht="30" customHeight="1">
      <c r="A25" s="1">
        <v>7</v>
      </c>
      <c r="B25" s="221" t="s">
        <v>6020</v>
      </c>
      <c r="C25" s="221">
        <v>20006483</v>
      </c>
      <c r="D25" s="222" t="s">
        <v>5785</v>
      </c>
      <c r="E25" s="223" t="s">
        <v>6024</v>
      </c>
      <c r="F25" s="221" t="s">
        <v>57</v>
      </c>
      <c r="G25" s="266">
        <v>1</v>
      </c>
      <c r="H25" s="225">
        <v>12689</v>
      </c>
      <c r="I25" s="226">
        <v>12689</v>
      </c>
      <c r="J25" s="226">
        <f t="shared" si="0"/>
        <v>2537.8000000000002</v>
      </c>
      <c r="K25" s="226">
        <f t="shared" si="1"/>
        <v>15226.8</v>
      </c>
      <c r="L25" s="291" t="s">
        <v>4840</v>
      </c>
      <c r="M25" s="77"/>
      <c r="N25" s="77"/>
      <c r="O25" s="77"/>
      <c r="P25" s="77"/>
    </row>
    <row r="26" spans="1:16" ht="30" customHeight="1">
      <c r="A26" s="1">
        <v>8</v>
      </c>
      <c r="B26" s="221" t="s">
        <v>6025</v>
      </c>
      <c r="C26" s="221">
        <v>10031983</v>
      </c>
      <c r="D26" s="222" t="s">
        <v>5785</v>
      </c>
      <c r="E26" s="223" t="s">
        <v>6029</v>
      </c>
      <c r="F26" s="221" t="s">
        <v>57</v>
      </c>
      <c r="G26" s="266">
        <v>2</v>
      </c>
      <c r="H26" s="225">
        <v>442</v>
      </c>
      <c r="I26" s="226">
        <v>884</v>
      </c>
      <c r="J26" s="226">
        <f t="shared" si="0"/>
        <v>176.8</v>
      </c>
      <c r="K26" s="226">
        <f t="shared" si="1"/>
        <v>1060.8</v>
      </c>
      <c r="L26" s="291" t="s">
        <v>4840</v>
      </c>
      <c r="M26" s="77"/>
      <c r="N26" s="77"/>
      <c r="O26" s="77"/>
      <c r="P26" s="77"/>
    </row>
    <row r="27" spans="1:16" ht="30" customHeight="1">
      <c r="A27" s="1">
        <v>9</v>
      </c>
      <c r="B27" s="221" t="s">
        <v>6026</v>
      </c>
      <c r="C27" s="221">
        <v>10036216</v>
      </c>
      <c r="D27" s="222" t="s">
        <v>5785</v>
      </c>
      <c r="E27" s="223" t="s">
        <v>6030</v>
      </c>
      <c r="F27" s="221" t="s">
        <v>57</v>
      </c>
      <c r="G27" s="266">
        <v>10</v>
      </c>
      <c r="H27" s="225">
        <v>304</v>
      </c>
      <c r="I27" s="226">
        <v>3040</v>
      </c>
      <c r="J27" s="226">
        <f t="shared" si="0"/>
        <v>608</v>
      </c>
      <c r="K27" s="226">
        <f t="shared" si="1"/>
        <v>3648</v>
      </c>
      <c r="L27" s="291" t="s">
        <v>4840</v>
      </c>
      <c r="M27" s="77"/>
      <c r="N27" s="77"/>
      <c r="O27" s="77"/>
      <c r="P27" s="77"/>
    </row>
    <row r="28" spans="1:16" ht="30" customHeight="1">
      <c r="A28" s="1">
        <v>10</v>
      </c>
      <c r="B28" s="221" t="s">
        <v>6027</v>
      </c>
      <c r="C28" s="221">
        <v>10042732</v>
      </c>
      <c r="D28" s="222" t="s">
        <v>5785</v>
      </c>
      <c r="E28" s="223" t="s">
        <v>6031</v>
      </c>
      <c r="F28" s="221" t="s">
        <v>57</v>
      </c>
      <c r="G28" s="266">
        <v>6</v>
      </c>
      <c r="H28" s="225">
        <v>954</v>
      </c>
      <c r="I28" s="226">
        <v>5724</v>
      </c>
      <c r="J28" s="226">
        <f t="shared" si="0"/>
        <v>1144.8</v>
      </c>
      <c r="K28" s="226">
        <f t="shared" si="1"/>
        <v>6868.8</v>
      </c>
      <c r="L28" s="291" t="s">
        <v>4840</v>
      </c>
      <c r="M28" s="77"/>
      <c r="N28" s="77"/>
      <c r="O28" s="77"/>
      <c r="P28" s="77"/>
    </row>
    <row r="29" spans="1:16" ht="30" customHeight="1">
      <c r="A29" s="1">
        <v>11</v>
      </c>
      <c r="B29" s="221" t="s">
        <v>6028</v>
      </c>
      <c r="C29" s="221">
        <v>10041967</v>
      </c>
      <c r="D29" s="222" t="s">
        <v>5785</v>
      </c>
      <c r="E29" s="223" t="s">
        <v>6032</v>
      </c>
      <c r="F29" s="221" t="s">
        <v>57</v>
      </c>
      <c r="G29" s="266">
        <v>18</v>
      </c>
      <c r="H29" s="225">
        <v>400</v>
      </c>
      <c r="I29" s="226">
        <v>7200</v>
      </c>
      <c r="J29" s="226">
        <f t="shared" si="0"/>
        <v>1440</v>
      </c>
      <c r="K29" s="226">
        <f t="shared" si="1"/>
        <v>8640</v>
      </c>
      <c r="L29" s="291" t="s">
        <v>4840</v>
      </c>
      <c r="M29" s="77"/>
      <c r="N29" s="77"/>
      <c r="O29" s="77"/>
      <c r="P29" s="77"/>
    </row>
    <row r="30" spans="1:16" ht="30" customHeight="1">
      <c r="A30" s="1">
        <v>12</v>
      </c>
      <c r="B30" s="221" t="s">
        <v>6033</v>
      </c>
      <c r="C30" s="221">
        <v>10030440</v>
      </c>
      <c r="D30" s="222" t="s">
        <v>5785</v>
      </c>
      <c r="E30" s="223" t="s">
        <v>6034</v>
      </c>
      <c r="F30" s="221" t="s">
        <v>57</v>
      </c>
      <c r="G30" s="266">
        <v>54</v>
      </c>
      <c r="H30" s="225">
        <v>97</v>
      </c>
      <c r="I30" s="226">
        <v>5238</v>
      </c>
      <c r="J30" s="226">
        <f t="shared" si="0"/>
        <v>1047.5999999999999</v>
      </c>
      <c r="K30" s="226">
        <f t="shared" si="1"/>
        <v>6285.6</v>
      </c>
      <c r="L30" s="291" t="s">
        <v>4840</v>
      </c>
      <c r="M30" s="77"/>
      <c r="N30" s="77"/>
      <c r="O30" s="77"/>
      <c r="P30" s="77"/>
    </row>
    <row r="31" spans="1:16" ht="30" customHeight="1">
      <c r="A31" s="1">
        <v>13</v>
      </c>
      <c r="B31" s="221" t="s">
        <v>6035</v>
      </c>
      <c r="C31" s="221">
        <v>10037978</v>
      </c>
      <c r="D31" s="222" t="s">
        <v>5785</v>
      </c>
      <c r="E31" s="223" t="s">
        <v>6038</v>
      </c>
      <c r="F31" s="221" t="s">
        <v>57</v>
      </c>
      <c r="G31" s="266">
        <v>40</v>
      </c>
      <c r="H31" s="225">
        <v>437</v>
      </c>
      <c r="I31" s="226">
        <v>17480</v>
      </c>
      <c r="J31" s="226">
        <f t="shared" si="0"/>
        <v>3496</v>
      </c>
      <c r="K31" s="226">
        <f t="shared" si="1"/>
        <v>20976</v>
      </c>
      <c r="L31" s="291" t="s">
        <v>4840</v>
      </c>
      <c r="M31" s="77"/>
      <c r="N31" s="77"/>
      <c r="O31" s="77"/>
      <c r="P31" s="77"/>
    </row>
    <row r="32" spans="1:16" ht="30" customHeight="1">
      <c r="A32" s="1">
        <v>14</v>
      </c>
      <c r="B32" s="221" t="s">
        <v>6036</v>
      </c>
      <c r="C32" s="221">
        <v>10038179</v>
      </c>
      <c r="D32" s="222" t="s">
        <v>5785</v>
      </c>
      <c r="E32" s="223" t="s">
        <v>6039</v>
      </c>
      <c r="F32" s="221" t="s">
        <v>57</v>
      </c>
      <c r="G32" s="266">
        <v>36</v>
      </c>
      <c r="H32" s="225">
        <v>240</v>
      </c>
      <c r="I32" s="226">
        <v>8640</v>
      </c>
      <c r="J32" s="226">
        <f t="shared" si="0"/>
        <v>1728</v>
      </c>
      <c r="K32" s="226">
        <f t="shared" si="1"/>
        <v>10368</v>
      </c>
      <c r="L32" s="291" t="s">
        <v>4840</v>
      </c>
      <c r="M32" s="77"/>
      <c r="N32" s="77"/>
      <c r="O32" s="77"/>
      <c r="P32" s="77"/>
    </row>
    <row r="33" spans="1:16" ht="30" customHeight="1">
      <c r="A33" s="1">
        <v>15</v>
      </c>
      <c r="B33" s="221" t="s">
        <v>6037</v>
      </c>
      <c r="C33" s="221">
        <v>10038459</v>
      </c>
      <c r="D33" s="222" t="s">
        <v>5785</v>
      </c>
      <c r="E33" s="223" t="s">
        <v>6040</v>
      </c>
      <c r="F33" s="221" t="s">
        <v>57</v>
      </c>
      <c r="G33" s="266">
        <v>58</v>
      </c>
      <c r="H33" s="225">
        <v>113</v>
      </c>
      <c r="I33" s="226">
        <v>6554</v>
      </c>
      <c r="J33" s="226">
        <f t="shared" si="0"/>
        <v>1310.8</v>
      </c>
      <c r="K33" s="226">
        <f t="shared" si="1"/>
        <v>7864.8</v>
      </c>
      <c r="L33" s="291" t="s">
        <v>4840</v>
      </c>
      <c r="M33" s="77"/>
      <c r="N33" s="77"/>
      <c r="O33" s="77"/>
      <c r="P33" s="77"/>
    </row>
    <row r="34" spans="1:16" ht="30" customHeight="1">
      <c r="A34" s="1">
        <v>16</v>
      </c>
      <c r="B34" s="221" t="s">
        <v>6041</v>
      </c>
      <c r="C34" s="221">
        <v>10036235</v>
      </c>
      <c r="D34" s="222" t="s">
        <v>5785</v>
      </c>
      <c r="E34" s="223" t="s">
        <v>6042</v>
      </c>
      <c r="F34" s="221" t="s">
        <v>57</v>
      </c>
      <c r="G34" s="266">
        <v>33</v>
      </c>
      <c r="H34" s="225">
        <v>3849</v>
      </c>
      <c r="I34" s="226">
        <v>127017</v>
      </c>
      <c r="J34" s="226">
        <f t="shared" si="0"/>
        <v>25403.4</v>
      </c>
      <c r="K34" s="226">
        <f t="shared" si="1"/>
        <v>152420.4</v>
      </c>
      <c r="L34" s="291" t="s">
        <v>4840</v>
      </c>
      <c r="M34" s="77"/>
      <c r="N34" s="77"/>
      <c r="O34" s="77"/>
      <c r="P34" s="77"/>
    </row>
    <row r="35" spans="1:16" ht="30" customHeight="1">
      <c r="A35" s="1">
        <v>17</v>
      </c>
      <c r="B35" s="221" t="s">
        <v>6043</v>
      </c>
      <c r="C35" s="221">
        <v>20006342</v>
      </c>
      <c r="D35" s="222" t="s">
        <v>5785</v>
      </c>
      <c r="E35" s="223" t="s">
        <v>6044</v>
      </c>
      <c r="F35" s="221" t="s">
        <v>57</v>
      </c>
      <c r="G35" s="266">
        <v>174</v>
      </c>
      <c r="H35" s="225">
        <v>1388</v>
      </c>
      <c r="I35" s="226">
        <v>241512</v>
      </c>
      <c r="J35" s="226">
        <f t="shared" si="0"/>
        <v>48302.400000000001</v>
      </c>
      <c r="K35" s="226">
        <f t="shared" si="1"/>
        <v>289814.40000000002</v>
      </c>
      <c r="L35" s="291" t="s">
        <v>4840</v>
      </c>
      <c r="M35" s="77"/>
      <c r="N35" s="77"/>
      <c r="O35" s="77"/>
      <c r="P35" s="77"/>
    </row>
    <row r="36" spans="1:16" ht="30" customHeight="1">
      <c r="A36" s="1">
        <v>18</v>
      </c>
      <c r="B36" s="221" t="s">
        <v>6045</v>
      </c>
      <c r="C36" s="221">
        <v>10007865</v>
      </c>
      <c r="D36" s="222" t="s">
        <v>5785</v>
      </c>
      <c r="E36" s="223" t="s">
        <v>6047</v>
      </c>
      <c r="F36" s="221" t="s">
        <v>57</v>
      </c>
      <c r="G36" s="266">
        <v>90</v>
      </c>
      <c r="H36" s="225">
        <v>1488</v>
      </c>
      <c r="I36" s="226">
        <v>133920</v>
      </c>
      <c r="J36" s="226">
        <f t="shared" si="0"/>
        <v>26784</v>
      </c>
      <c r="K36" s="226">
        <f t="shared" si="1"/>
        <v>160704</v>
      </c>
      <c r="L36" s="291" t="s">
        <v>4840</v>
      </c>
      <c r="M36" s="77"/>
      <c r="N36" s="77"/>
      <c r="O36" s="77"/>
      <c r="P36" s="77"/>
    </row>
    <row r="37" spans="1:16" ht="30" customHeight="1">
      <c r="A37" s="1">
        <v>19</v>
      </c>
      <c r="B37" s="221" t="s">
        <v>6046</v>
      </c>
      <c r="C37" s="221">
        <v>10009460</v>
      </c>
      <c r="D37" s="222" t="s">
        <v>5785</v>
      </c>
      <c r="E37" s="223" t="s">
        <v>6048</v>
      </c>
      <c r="F37" s="221" t="s">
        <v>57</v>
      </c>
      <c r="G37" s="266">
        <v>900</v>
      </c>
      <c r="H37" s="225">
        <v>938</v>
      </c>
      <c r="I37" s="226">
        <v>844200</v>
      </c>
      <c r="J37" s="226">
        <f t="shared" si="0"/>
        <v>168840</v>
      </c>
      <c r="K37" s="226">
        <f t="shared" si="1"/>
        <v>1013040</v>
      </c>
      <c r="L37" s="291" t="s">
        <v>4840</v>
      </c>
      <c r="M37" s="77"/>
      <c r="N37" s="77"/>
      <c r="O37" s="77"/>
      <c r="P37" s="77"/>
    </row>
    <row r="38" spans="1:16" ht="30" customHeight="1">
      <c r="A38" s="1">
        <v>20</v>
      </c>
      <c r="B38" s="221" t="s">
        <v>6049</v>
      </c>
      <c r="C38" s="221">
        <v>10036087</v>
      </c>
      <c r="D38" s="222" t="s">
        <v>5785</v>
      </c>
      <c r="E38" s="223" t="s">
        <v>6052</v>
      </c>
      <c r="F38" s="221" t="s">
        <v>57</v>
      </c>
      <c r="G38" s="266">
        <v>4</v>
      </c>
      <c r="H38" s="225">
        <v>370</v>
      </c>
      <c r="I38" s="226">
        <v>1480</v>
      </c>
      <c r="J38" s="226">
        <f t="shared" si="0"/>
        <v>296</v>
      </c>
      <c r="K38" s="226">
        <f t="shared" si="1"/>
        <v>1776</v>
      </c>
      <c r="L38" s="291" t="s">
        <v>4840</v>
      </c>
      <c r="M38" s="77"/>
      <c r="N38" s="77"/>
      <c r="O38" s="77"/>
      <c r="P38" s="77"/>
    </row>
    <row r="39" spans="1:16" ht="30" customHeight="1">
      <c r="A39" s="1">
        <v>21</v>
      </c>
      <c r="B39" s="221" t="s">
        <v>6050</v>
      </c>
      <c r="C39" s="221">
        <v>10036179</v>
      </c>
      <c r="D39" s="222" t="s">
        <v>5785</v>
      </c>
      <c r="E39" s="223" t="s">
        <v>6053</v>
      </c>
      <c r="F39" s="221" t="s">
        <v>57</v>
      </c>
      <c r="G39" s="266">
        <v>77</v>
      </c>
      <c r="H39" s="225">
        <v>411</v>
      </c>
      <c r="I39" s="226">
        <v>31647</v>
      </c>
      <c r="J39" s="226">
        <f t="shared" si="0"/>
        <v>6329.4</v>
      </c>
      <c r="K39" s="226">
        <f t="shared" si="1"/>
        <v>37976.400000000001</v>
      </c>
      <c r="L39" s="291" t="s">
        <v>4840</v>
      </c>
      <c r="M39" s="77"/>
      <c r="N39" s="77"/>
      <c r="O39" s="77"/>
      <c r="P39" s="77"/>
    </row>
    <row r="40" spans="1:16" ht="30" customHeight="1">
      <c r="A40" s="1">
        <v>22</v>
      </c>
      <c r="B40" s="221" t="s">
        <v>6051</v>
      </c>
      <c r="C40" s="221">
        <v>10036331</v>
      </c>
      <c r="D40" s="222" t="s">
        <v>5785</v>
      </c>
      <c r="E40" s="223" t="s">
        <v>6054</v>
      </c>
      <c r="F40" s="221" t="s">
        <v>57</v>
      </c>
      <c r="G40" s="266">
        <v>80</v>
      </c>
      <c r="H40" s="225">
        <v>298</v>
      </c>
      <c r="I40" s="226">
        <v>23840</v>
      </c>
      <c r="J40" s="226">
        <f t="shared" si="0"/>
        <v>4768</v>
      </c>
      <c r="K40" s="226">
        <f t="shared" si="1"/>
        <v>28608</v>
      </c>
      <c r="L40" s="291" t="s">
        <v>4840</v>
      </c>
      <c r="M40" s="77"/>
      <c r="N40" s="77"/>
      <c r="O40" s="77"/>
      <c r="P40" s="77"/>
    </row>
    <row r="41" spans="1:16" ht="30" customHeight="1">
      <c r="A41" s="1">
        <v>23</v>
      </c>
      <c r="B41" s="221" t="s">
        <v>6055</v>
      </c>
      <c r="C41" s="221">
        <v>10044227</v>
      </c>
      <c r="D41" s="222" t="s">
        <v>5785</v>
      </c>
      <c r="E41" s="223" t="s">
        <v>6056</v>
      </c>
      <c r="F41" s="221" t="s">
        <v>57</v>
      </c>
      <c r="G41" s="266">
        <v>7</v>
      </c>
      <c r="H41" s="225">
        <v>19436</v>
      </c>
      <c r="I41" s="226">
        <v>136052</v>
      </c>
      <c r="J41" s="226">
        <f t="shared" si="0"/>
        <v>27210.400000000001</v>
      </c>
      <c r="K41" s="226">
        <f t="shared" si="1"/>
        <v>163262.39999999999</v>
      </c>
      <c r="L41" s="291" t="s">
        <v>4840</v>
      </c>
      <c r="M41" s="77"/>
      <c r="N41" s="77"/>
      <c r="O41" s="77"/>
      <c r="P41" s="77"/>
    </row>
    <row r="42" spans="1:16" ht="30" customHeight="1">
      <c r="A42" s="1">
        <v>24</v>
      </c>
      <c r="B42" s="221" t="s">
        <v>6057</v>
      </c>
      <c r="C42" s="221">
        <v>10032039</v>
      </c>
      <c r="D42" s="222" t="s">
        <v>5785</v>
      </c>
      <c r="E42" s="223" t="s">
        <v>6058</v>
      </c>
      <c r="F42" s="221" t="s">
        <v>57</v>
      </c>
      <c r="G42" s="266">
        <v>170</v>
      </c>
      <c r="H42" s="225">
        <v>433</v>
      </c>
      <c r="I42" s="226">
        <v>73610</v>
      </c>
      <c r="J42" s="226">
        <f t="shared" si="0"/>
        <v>14722</v>
      </c>
      <c r="K42" s="226">
        <f t="shared" si="1"/>
        <v>88332</v>
      </c>
      <c r="L42" s="291" t="s">
        <v>4840</v>
      </c>
      <c r="M42" s="77"/>
      <c r="N42" s="77"/>
      <c r="O42" s="77"/>
      <c r="P42" s="77"/>
    </row>
    <row r="43" spans="1:16" ht="30" customHeight="1">
      <c r="A43" s="1">
        <v>25</v>
      </c>
      <c r="B43" s="221" t="s">
        <v>6059</v>
      </c>
      <c r="C43" s="221">
        <v>10037503</v>
      </c>
      <c r="D43" s="222" t="s">
        <v>5785</v>
      </c>
      <c r="E43" s="223" t="s">
        <v>6060</v>
      </c>
      <c r="F43" s="221" t="s">
        <v>57</v>
      </c>
      <c r="G43" s="266">
        <v>1</v>
      </c>
      <c r="H43" s="225">
        <v>12858</v>
      </c>
      <c r="I43" s="226">
        <v>12858</v>
      </c>
      <c r="J43" s="226">
        <f t="shared" si="0"/>
        <v>2571.6</v>
      </c>
      <c r="K43" s="226">
        <f t="shared" si="1"/>
        <v>15429.6</v>
      </c>
      <c r="L43" s="291" t="s">
        <v>4840</v>
      </c>
      <c r="M43" s="77"/>
      <c r="N43" s="77"/>
      <c r="O43" s="77"/>
      <c r="P43" s="77"/>
    </row>
    <row r="44" spans="1:16" ht="30" customHeight="1">
      <c r="A44" s="1">
        <v>26</v>
      </c>
      <c r="B44" s="221" t="s">
        <v>6061</v>
      </c>
      <c r="C44" s="221">
        <v>20006423</v>
      </c>
      <c r="D44" s="222" t="s">
        <v>5785</v>
      </c>
      <c r="E44" s="223" t="s">
        <v>6062</v>
      </c>
      <c r="F44" s="221" t="s">
        <v>57</v>
      </c>
      <c r="G44" s="266">
        <v>9</v>
      </c>
      <c r="H44" s="225">
        <v>2760</v>
      </c>
      <c r="I44" s="226">
        <v>24840</v>
      </c>
      <c r="J44" s="226">
        <f t="shared" si="0"/>
        <v>4968</v>
      </c>
      <c r="K44" s="226">
        <f t="shared" si="1"/>
        <v>29808</v>
      </c>
      <c r="L44" s="291" t="s">
        <v>4840</v>
      </c>
      <c r="M44" s="77"/>
      <c r="N44" s="77"/>
      <c r="O44" s="77"/>
      <c r="P44" s="77"/>
    </row>
    <row r="45" spans="1:16" ht="30" customHeight="1">
      <c r="A45" s="1">
        <v>27</v>
      </c>
      <c r="B45" s="221" t="s">
        <v>6063</v>
      </c>
      <c r="C45" s="221">
        <v>10036062</v>
      </c>
      <c r="D45" s="222" t="s">
        <v>5785</v>
      </c>
      <c r="E45" s="223" t="s">
        <v>6066</v>
      </c>
      <c r="F45" s="221" t="s">
        <v>57</v>
      </c>
      <c r="G45" s="266">
        <v>719</v>
      </c>
      <c r="H45" s="225">
        <v>1181</v>
      </c>
      <c r="I45" s="226">
        <v>849139</v>
      </c>
      <c r="J45" s="226">
        <f t="shared" si="0"/>
        <v>169827.8</v>
      </c>
      <c r="K45" s="226">
        <f t="shared" si="1"/>
        <v>1018966.8</v>
      </c>
      <c r="L45" s="291" t="s">
        <v>4840</v>
      </c>
      <c r="M45" s="77"/>
      <c r="N45" s="77"/>
      <c r="O45" s="77"/>
      <c r="P45" s="77"/>
    </row>
    <row r="46" spans="1:16" ht="30" customHeight="1">
      <c r="A46" s="1">
        <v>28</v>
      </c>
      <c r="B46" s="221" t="s">
        <v>6064</v>
      </c>
      <c r="C46" s="221">
        <v>10036430</v>
      </c>
      <c r="D46" s="222" t="s">
        <v>5785</v>
      </c>
      <c r="E46" s="223" t="s">
        <v>6067</v>
      </c>
      <c r="F46" s="221" t="s">
        <v>57</v>
      </c>
      <c r="G46" s="266">
        <v>40</v>
      </c>
      <c r="H46" s="225">
        <v>144</v>
      </c>
      <c r="I46" s="226">
        <v>5760</v>
      </c>
      <c r="J46" s="226">
        <f t="shared" si="0"/>
        <v>1152</v>
      </c>
      <c r="K46" s="226">
        <f t="shared" si="1"/>
        <v>6912</v>
      </c>
      <c r="L46" s="291" t="s">
        <v>4840</v>
      </c>
      <c r="M46" s="77"/>
      <c r="N46" s="77"/>
      <c r="O46" s="77"/>
      <c r="P46" s="77"/>
    </row>
    <row r="47" spans="1:16" ht="30" customHeight="1">
      <c r="A47" s="1">
        <v>29</v>
      </c>
      <c r="B47" s="221" t="s">
        <v>6065</v>
      </c>
      <c r="C47" s="221">
        <v>10038131</v>
      </c>
      <c r="D47" s="222" t="s">
        <v>5785</v>
      </c>
      <c r="E47" s="223" t="s">
        <v>6068</v>
      </c>
      <c r="F47" s="221" t="s">
        <v>57</v>
      </c>
      <c r="G47" s="266">
        <v>556</v>
      </c>
      <c r="H47" s="225">
        <v>98</v>
      </c>
      <c r="I47" s="226">
        <v>54488</v>
      </c>
      <c r="J47" s="226">
        <f t="shared" si="0"/>
        <v>10897.6</v>
      </c>
      <c r="K47" s="226">
        <f t="shared" si="1"/>
        <v>65385.599999999999</v>
      </c>
      <c r="L47" s="291" t="s">
        <v>4840</v>
      </c>
      <c r="M47" s="77"/>
      <c r="N47" s="77"/>
      <c r="O47" s="77"/>
      <c r="P47" s="77"/>
    </row>
    <row r="48" spans="1:16" ht="30" customHeight="1">
      <c r="A48" s="1">
        <v>30</v>
      </c>
      <c r="B48" s="221" t="s">
        <v>6069</v>
      </c>
      <c r="C48" s="221">
        <v>10029464</v>
      </c>
      <c r="D48" s="222" t="s">
        <v>5785</v>
      </c>
      <c r="E48" s="223" t="s">
        <v>6072</v>
      </c>
      <c r="F48" s="221" t="s">
        <v>57</v>
      </c>
      <c r="G48" s="266">
        <v>392</v>
      </c>
      <c r="H48" s="225">
        <v>133</v>
      </c>
      <c r="I48" s="226">
        <v>52136</v>
      </c>
      <c r="J48" s="226">
        <f t="shared" si="0"/>
        <v>10427.200000000001</v>
      </c>
      <c r="K48" s="226">
        <f t="shared" si="1"/>
        <v>62563.199999999997</v>
      </c>
      <c r="L48" s="291" t="s">
        <v>4840</v>
      </c>
      <c r="M48" s="77"/>
      <c r="N48" s="77"/>
      <c r="O48" s="77"/>
      <c r="P48" s="77"/>
    </row>
    <row r="49" spans="1:16" ht="30" customHeight="1">
      <c r="A49" s="1">
        <v>31</v>
      </c>
      <c r="B49" s="221" t="s">
        <v>6070</v>
      </c>
      <c r="C49" s="221">
        <v>10030210</v>
      </c>
      <c r="D49" s="222" t="s">
        <v>5785</v>
      </c>
      <c r="E49" s="223" t="s">
        <v>6073</v>
      </c>
      <c r="F49" s="221" t="s">
        <v>57</v>
      </c>
      <c r="G49" s="266">
        <v>16</v>
      </c>
      <c r="H49" s="225">
        <v>1949</v>
      </c>
      <c r="I49" s="226">
        <v>31184</v>
      </c>
      <c r="J49" s="226">
        <f t="shared" si="0"/>
        <v>6236.8</v>
      </c>
      <c r="K49" s="226">
        <f t="shared" si="1"/>
        <v>37420.800000000003</v>
      </c>
      <c r="L49" s="291" t="s">
        <v>4840</v>
      </c>
      <c r="M49" s="77"/>
      <c r="N49" s="77"/>
      <c r="O49" s="77"/>
      <c r="P49" s="77"/>
    </row>
    <row r="50" spans="1:16" ht="30" customHeight="1">
      <c r="A50" s="1">
        <v>32</v>
      </c>
      <c r="B50" s="221" t="s">
        <v>6071</v>
      </c>
      <c r="C50" s="221">
        <v>10032033</v>
      </c>
      <c r="D50" s="222" t="s">
        <v>5785</v>
      </c>
      <c r="E50" s="223" t="s">
        <v>6074</v>
      </c>
      <c r="F50" s="221" t="s">
        <v>57</v>
      </c>
      <c r="G50" s="266">
        <v>9</v>
      </c>
      <c r="H50" s="225">
        <v>5182</v>
      </c>
      <c r="I50" s="226">
        <v>46638</v>
      </c>
      <c r="J50" s="226">
        <f t="shared" si="0"/>
        <v>9327.6</v>
      </c>
      <c r="K50" s="226">
        <f t="shared" si="1"/>
        <v>55965.599999999999</v>
      </c>
      <c r="L50" s="291" t="s">
        <v>4840</v>
      </c>
      <c r="M50" s="77"/>
      <c r="N50" s="77"/>
      <c r="O50" s="77"/>
      <c r="P50" s="77"/>
    </row>
    <row r="51" spans="1:16" ht="30" customHeight="1">
      <c r="A51" s="1">
        <v>33</v>
      </c>
      <c r="B51" s="221" t="s">
        <v>6075</v>
      </c>
      <c r="C51" s="221">
        <v>10038459</v>
      </c>
      <c r="D51" s="222" t="s">
        <v>5785</v>
      </c>
      <c r="E51" s="223" t="s">
        <v>6040</v>
      </c>
      <c r="F51" s="221" t="s">
        <v>57</v>
      </c>
      <c r="G51" s="266">
        <v>25</v>
      </c>
      <c r="H51" s="225">
        <v>113</v>
      </c>
      <c r="I51" s="226">
        <v>2825</v>
      </c>
      <c r="J51" s="226">
        <f t="shared" si="0"/>
        <v>565</v>
      </c>
      <c r="K51" s="226">
        <f t="shared" si="1"/>
        <v>3390</v>
      </c>
      <c r="L51" s="291" t="s">
        <v>4840</v>
      </c>
      <c r="M51" s="77"/>
      <c r="N51" s="77"/>
      <c r="O51" s="77"/>
      <c r="P51" s="77"/>
    </row>
    <row r="52" spans="1:16" ht="30" customHeight="1">
      <c r="A52" s="1">
        <v>34</v>
      </c>
      <c r="B52" s="221" t="s">
        <v>6076</v>
      </c>
      <c r="C52" s="221">
        <v>10040078</v>
      </c>
      <c r="D52" s="222" t="s">
        <v>5785</v>
      </c>
      <c r="E52" s="223" t="s">
        <v>6077</v>
      </c>
      <c r="F52" s="221" t="s">
        <v>57</v>
      </c>
      <c r="G52" s="266">
        <v>25</v>
      </c>
      <c r="H52" s="225">
        <v>3132</v>
      </c>
      <c r="I52" s="226">
        <v>78300</v>
      </c>
      <c r="J52" s="226">
        <f t="shared" si="0"/>
        <v>15660</v>
      </c>
      <c r="K52" s="226">
        <f t="shared" si="1"/>
        <v>93960</v>
      </c>
      <c r="L52" s="291" t="s">
        <v>4840</v>
      </c>
      <c r="M52" s="77"/>
      <c r="N52" s="77"/>
      <c r="O52" s="77"/>
      <c r="P52" s="77"/>
    </row>
    <row r="53" spans="1:16" ht="30" customHeight="1">
      <c r="A53" s="1">
        <v>35</v>
      </c>
      <c r="B53" s="221" t="s">
        <v>6078</v>
      </c>
      <c r="C53" s="221">
        <v>20006255</v>
      </c>
      <c r="D53" s="222" t="s">
        <v>5785</v>
      </c>
      <c r="E53" s="223" t="s">
        <v>6079</v>
      </c>
      <c r="F53" s="221" t="s">
        <v>57</v>
      </c>
      <c r="G53" s="266">
        <v>1</v>
      </c>
      <c r="H53" s="225">
        <v>220</v>
      </c>
      <c r="I53" s="226">
        <v>220</v>
      </c>
      <c r="J53" s="226">
        <f t="shared" si="0"/>
        <v>44</v>
      </c>
      <c r="K53" s="226">
        <f t="shared" si="1"/>
        <v>264</v>
      </c>
      <c r="L53" s="291" t="s">
        <v>4840</v>
      </c>
      <c r="M53" s="77"/>
      <c r="N53" s="77"/>
      <c r="O53" s="77"/>
      <c r="P53" s="77"/>
    </row>
    <row r="54" spans="1:16" ht="30" customHeight="1">
      <c r="A54" s="1">
        <v>36</v>
      </c>
      <c r="B54" s="221" t="s">
        <v>6080</v>
      </c>
      <c r="C54" s="221">
        <v>10030306</v>
      </c>
      <c r="D54" s="222" t="s">
        <v>5785</v>
      </c>
      <c r="E54" s="223" t="s">
        <v>6085</v>
      </c>
      <c r="F54" s="221" t="s">
        <v>57</v>
      </c>
      <c r="G54" s="266">
        <v>20</v>
      </c>
      <c r="H54" s="225">
        <v>10</v>
      </c>
      <c r="I54" s="226">
        <v>200</v>
      </c>
      <c r="J54" s="226">
        <f t="shared" si="0"/>
        <v>40</v>
      </c>
      <c r="K54" s="226">
        <f t="shared" si="1"/>
        <v>240</v>
      </c>
      <c r="L54" s="291" t="s">
        <v>4840</v>
      </c>
      <c r="M54" s="77"/>
      <c r="N54" s="77"/>
      <c r="O54" s="77"/>
      <c r="P54" s="77"/>
    </row>
    <row r="55" spans="1:16" ht="30" customHeight="1">
      <c r="A55" s="1">
        <v>37</v>
      </c>
      <c r="B55" s="221" t="s">
        <v>6081</v>
      </c>
      <c r="C55" s="221">
        <v>10032013</v>
      </c>
      <c r="D55" s="222" t="s">
        <v>5785</v>
      </c>
      <c r="E55" s="223" t="s">
        <v>6086</v>
      </c>
      <c r="F55" s="221" t="s">
        <v>57</v>
      </c>
      <c r="G55" s="266">
        <v>65</v>
      </c>
      <c r="H55" s="225">
        <v>158</v>
      </c>
      <c r="I55" s="226">
        <v>10270</v>
      </c>
      <c r="J55" s="226">
        <f t="shared" si="0"/>
        <v>2054</v>
      </c>
      <c r="K55" s="226">
        <f t="shared" si="1"/>
        <v>12324</v>
      </c>
      <c r="L55" s="291" t="s">
        <v>4840</v>
      </c>
      <c r="M55" s="77"/>
      <c r="N55" s="77"/>
      <c r="O55" s="77"/>
      <c r="P55" s="77"/>
    </row>
    <row r="56" spans="1:16" ht="30" customHeight="1">
      <c r="A56" s="1">
        <v>38</v>
      </c>
      <c r="B56" s="221" t="s">
        <v>6082</v>
      </c>
      <c r="C56" s="221">
        <v>10032013</v>
      </c>
      <c r="D56" s="222" t="s">
        <v>5785</v>
      </c>
      <c r="E56" s="223" t="s">
        <v>6086</v>
      </c>
      <c r="F56" s="221" t="s">
        <v>57</v>
      </c>
      <c r="G56" s="266">
        <v>36</v>
      </c>
      <c r="H56" s="225">
        <v>158</v>
      </c>
      <c r="I56" s="226">
        <v>5688</v>
      </c>
      <c r="J56" s="226">
        <f t="shared" si="0"/>
        <v>1137.5999999999999</v>
      </c>
      <c r="K56" s="226">
        <f t="shared" si="1"/>
        <v>6825.6</v>
      </c>
      <c r="L56" s="291" t="s">
        <v>4840</v>
      </c>
      <c r="M56" s="77"/>
      <c r="N56" s="77"/>
      <c r="O56" s="77"/>
      <c r="P56" s="77"/>
    </row>
    <row r="57" spans="1:16" ht="30" customHeight="1">
      <c r="A57" s="1">
        <v>39</v>
      </c>
      <c r="B57" s="221" t="s">
        <v>6083</v>
      </c>
      <c r="C57" s="221">
        <v>10032039</v>
      </c>
      <c r="D57" s="222" t="s">
        <v>5785</v>
      </c>
      <c r="E57" s="223" t="s">
        <v>6058</v>
      </c>
      <c r="F57" s="221" t="s">
        <v>57</v>
      </c>
      <c r="G57" s="266">
        <v>5</v>
      </c>
      <c r="H57" s="225">
        <v>433</v>
      </c>
      <c r="I57" s="226">
        <v>2165</v>
      </c>
      <c r="J57" s="226">
        <f t="shared" si="0"/>
        <v>433</v>
      </c>
      <c r="K57" s="226">
        <f t="shared" si="1"/>
        <v>2598</v>
      </c>
      <c r="L57" s="291" t="s">
        <v>4840</v>
      </c>
      <c r="M57" s="77"/>
      <c r="N57" s="77"/>
      <c r="O57" s="77"/>
      <c r="P57" s="77"/>
    </row>
    <row r="58" spans="1:16" ht="30" customHeight="1">
      <c r="A58" s="1">
        <v>40</v>
      </c>
      <c r="B58" s="221" t="s">
        <v>6084</v>
      </c>
      <c r="C58" s="221">
        <v>10032351</v>
      </c>
      <c r="D58" s="222" t="s">
        <v>5785</v>
      </c>
      <c r="E58" s="223" t="s">
        <v>6087</v>
      </c>
      <c r="F58" s="221" t="s">
        <v>57</v>
      </c>
      <c r="G58" s="266">
        <v>19</v>
      </c>
      <c r="H58" s="225">
        <v>125</v>
      </c>
      <c r="I58" s="226">
        <v>2375</v>
      </c>
      <c r="J58" s="226">
        <f t="shared" si="0"/>
        <v>475</v>
      </c>
      <c r="K58" s="226">
        <f t="shared" si="1"/>
        <v>2850</v>
      </c>
      <c r="L58" s="291" t="s">
        <v>4840</v>
      </c>
      <c r="M58" s="77"/>
      <c r="N58" s="77"/>
      <c r="O58" s="77"/>
      <c r="P58" s="77"/>
    </row>
    <row r="59" spans="1:16" ht="30" customHeight="1">
      <c r="A59" s="1">
        <v>41</v>
      </c>
      <c r="B59" s="221" t="s">
        <v>6088</v>
      </c>
      <c r="C59" s="221">
        <v>10032727</v>
      </c>
      <c r="D59" s="222" t="s">
        <v>5785</v>
      </c>
      <c r="E59" s="223" t="s">
        <v>6089</v>
      </c>
      <c r="F59" s="221" t="s">
        <v>57</v>
      </c>
      <c r="G59" s="266">
        <v>2</v>
      </c>
      <c r="H59" s="225">
        <v>15521</v>
      </c>
      <c r="I59" s="226">
        <v>31042</v>
      </c>
      <c r="J59" s="226">
        <f t="shared" si="0"/>
        <v>6208.4</v>
      </c>
      <c r="K59" s="226">
        <f t="shared" si="1"/>
        <v>37250.400000000001</v>
      </c>
      <c r="L59" s="291" t="s">
        <v>4840</v>
      </c>
      <c r="M59" s="77"/>
      <c r="N59" s="77"/>
      <c r="O59" s="77"/>
      <c r="P59" s="77"/>
    </row>
    <row r="60" spans="1:16" ht="30" customHeight="1">
      <c r="A60" s="1">
        <v>42</v>
      </c>
      <c r="B60" s="221" t="s">
        <v>6090</v>
      </c>
      <c r="C60" s="221">
        <v>10034445</v>
      </c>
      <c r="D60" s="222" t="s">
        <v>5785</v>
      </c>
      <c r="E60" s="223" t="s">
        <v>6100</v>
      </c>
      <c r="F60" s="221" t="s">
        <v>57</v>
      </c>
      <c r="G60" s="266">
        <v>3</v>
      </c>
      <c r="H60" s="225">
        <v>39</v>
      </c>
      <c r="I60" s="226">
        <v>117</v>
      </c>
      <c r="J60" s="226">
        <f t="shared" si="0"/>
        <v>23.4</v>
      </c>
      <c r="K60" s="226">
        <f t="shared" si="1"/>
        <v>140.4</v>
      </c>
      <c r="L60" s="291" t="s">
        <v>4840</v>
      </c>
      <c r="M60" s="77"/>
      <c r="N60" s="77"/>
      <c r="O60" s="77"/>
      <c r="P60" s="77"/>
    </row>
    <row r="61" spans="1:16" ht="30" customHeight="1">
      <c r="A61" s="1">
        <v>43</v>
      </c>
      <c r="B61" s="221" t="s">
        <v>6091</v>
      </c>
      <c r="C61" s="221">
        <v>10036008</v>
      </c>
      <c r="D61" s="222" t="s">
        <v>5785</v>
      </c>
      <c r="E61" s="223" t="s">
        <v>6101</v>
      </c>
      <c r="F61" s="221" t="s">
        <v>57</v>
      </c>
      <c r="G61" s="266">
        <v>6</v>
      </c>
      <c r="H61" s="225">
        <v>173</v>
      </c>
      <c r="I61" s="226">
        <v>1038</v>
      </c>
      <c r="J61" s="226">
        <f t="shared" si="0"/>
        <v>207.6</v>
      </c>
      <c r="K61" s="226">
        <f t="shared" si="1"/>
        <v>1245.5999999999999</v>
      </c>
      <c r="L61" s="291" t="s">
        <v>4840</v>
      </c>
      <c r="M61" s="77"/>
      <c r="N61" s="77"/>
      <c r="O61" s="77"/>
      <c r="P61" s="77"/>
    </row>
    <row r="62" spans="1:16" ht="30" customHeight="1">
      <c r="A62" s="1">
        <v>44</v>
      </c>
      <c r="B62" s="221" t="s">
        <v>6092</v>
      </c>
      <c r="C62" s="221">
        <v>10036435</v>
      </c>
      <c r="D62" s="222" t="s">
        <v>5785</v>
      </c>
      <c r="E62" s="223" t="s">
        <v>6102</v>
      </c>
      <c r="F62" s="221" t="s">
        <v>57</v>
      </c>
      <c r="G62" s="266">
        <v>4</v>
      </c>
      <c r="H62" s="225">
        <v>453</v>
      </c>
      <c r="I62" s="226">
        <v>1812</v>
      </c>
      <c r="J62" s="226">
        <f t="shared" si="0"/>
        <v>362.4</v>
      </c>
      <c r="K62" s="226">
        <f t="shared" si="1"/>
        <v>2174.4</v>
      </c>
      <c r="L62" s="291" t="s">
        <v>4840</v>
      </c>
      <c r="M62" s="77"/>
      <c r="N62" s="77"/>
      <c r="O62" s="77"/>
      <c r="P62" s="77"/>
    </row>
    <row r="63" spans="1:16" ht="30" customHeight="1">
      <c r="A63" s="1">
        <v>45</v>
      </c>
      <c r="B63" s="221" t="s">
        <v>6093</v>
      </c>
      <c r="C63" s="221">
        <v>10036453</v>
      </c>
      <c r="D63" s="222" t="s">
        <v>5785</v>
      </c>
      <c r="E63" s="223" t="s">
        <v>6103</v>
      </c>
      <c r="F63" s="221" t="s">
        <v>57</v>
      </c>
      <c r="G63" s="266">
        <v>17</v>
      </c>
      <c r="H63" s="225">
        <v>8</v>
      </c>
      <c r="I63" s="226">
        <v>136</v>
      </c>
      <c r="J63" s="226">
        <f t="shared" si="0"/>
        <v>27.2</v>
      </c>
      <c r="K63" s="226">
        <f t="shared" si="1"/>
        <v>163.19999999999999</v>
      </c>
      <c r="L63" s="291" t="s">
        <v>4840</v>
      </c>
      <c r="M63" s="77"/>
      <c r="N63" s="77"/>
      <c r="O63" s="77"/>
      <c r="P63" s="77"/>
    </row>
    <row r="64" spans="1:16" ht="30" customHeight="1">
      <c r="A64" s="1">
        <v>46</v>
      </c>
      <c r="B64" s="221" t="s">
        <v>6094</v>
      </c>
      <c r="C64" s="221">
        <v>10037942</v>
      </c>
      <c r="D64" s="222" t="s">
        <v>5785</v>
      </c>
      <c r="E64" s="223" t="s">
        <v>6104</v>
      </c>
      <c r="F64" s="221" t="s">
        <v>57</v>
      </c>
      <c r="G64" s="266">
        <v>6</v>
      </c>
      <c r="H64" s="225">
        <v>44</v>
      </c>
      <c r="I64" s="226">
        <v>264</v>
      </c>
      <c r="J64" s="226">
        <f t="shared" si="0"/>
        <v>52.8</v>
      </c>
      <c r="K64" s="226">
        <f t="shared" si="1"/>
        <v>316.8</v>
      </c>
      <c r="L64" s="291" t="s">
        <v>4840</v>
      </c>
      <c r="M64" s="77"/>
      <c r="N64" s="77"/>
      <c r="O64" s="77"/>
      <c r="P64" s="77"/>
    </row>
    <row r="65" spans="1:16" ht="30" customHeight="1">
      <c r="A65" s="1">
        <v>47</v>
      </c>
      <c r="B65" s="221" t="s">
        <v>6095</v>
      </c>
      <c r="C65" s="221">
        <v>10038015</v>
      </c>
      <c r="D65" s="222" t="s">
        <v>5785</v>
      </c>
      <c r="E65" s="223" t="s">
        <v>6105</v>
      </c>
      <c r="F65" s="221" t="s">
        <v>57</v>
      </c>
      <c r="G65" s="266">
        <v>4</v>
      </c>
      <c r="H65" s="225">
        <v>59</v>
      </c>
      <c r="I65" s="226">
        <v>236</v>
      </c>
      <c r="J65" s="226">
        <f t="shared" si="0"/>
        <v>47.2</v>
      </c>
      <c r="K65" s="226">
        <f t="shared" si="1"/>
        <v>283.2</v>
      </c>
      <c r="L65" s="291" t="s">
        <v>4840</v>
      </c>
      <c r="M65" s="77"/>
      <c r="N65" s="77"/>
      <c r="O65" s="77"/>
      <c r="P65" s="77"/>
    </row>
    <row r="66" spans="1:16" ht="30" customHeight="1">
      <c r="A66" s="1">
        <v>48</v>
      </c>
      <c r="B66" s="221" t="s">
        <v>6096</v>
      </c>
      <c r="C66" s="221">
        <v>10038021</v>
      </c>
      <c r="D66" s="222" t="s">
        <v>5785</v>
      </c>
      <c r="E66" s="223" t="s">
        <v>6106</v>
      </c>
      <c r="F66" s="221" t="s">
        <v>57</v>
      </c>
      <c r="G66" s="266">
        <v>196</v>
      </c>
      <c r="H66" s="225">
        <v>4</v>
      </c>
      <c r="I66" s="226">
        <v>784</v>
      </c>
      <c r="J66" s="226">
        <f t="shared" si="0"/>
        <v>156.80000000000001</v>
      </c>
      <c r="K66" s="226">
        <f t="shared" si="1"/>
        <v>940.8</v>
      </c>
      <c r="L66" s="291" t="s">
        <v>4840</v>
      </c>
      <c r="M66" s="77"/>
      <c r="N66" s="77"/>
      <c r="O66" s="77"/>
      <c r="P66" s="77"/>
    </row>
    <row r="67" spans="1:16" ht="30" customHeight="1">
      <c r="A67" s="1">
        <v>49</v>
      </c>
      <c r="B67" s="221" t="s">
        <v>6097</v>
      </c>
      <c r="C67" s="221">
        <v>10040801</v>
      </c>
      <c r="D67" s="222" t="s">
        <v>5785</v>
      </c>
      <c r="E67" s="223" t="s">
        <v>6107</v>
      </c>
      <c r="F67" s="221" t="s">
        <v>57</v>
      </c>
      <c r="G67" s="266">
        <v>88</v>
      </c>
      <c r="H67" s="225">
        <v>25</v>
      </c>
      <c r="I67" s="226">
        <v>2200</v>
      </c>
      <c r="J67" s="226">
        <f t="shared" si="0"/>
        <v>440</v>
      </c>
      <c r="K67" s="226">
        <f t="shared" si="1"/>
        <v>2640</v>
      </c>
      <c r="L67" s="291" t="s">
        <v>4840</v>
      </c>
      <c r="M67" s="77"/>
      <c r="N67" s="77"/>
      <c r="O67" s="77"/>
      <c r="P67" s="77"/>
    </row>
    <row r="68" spans="1:16" ht="30" customHeight="1">
      <c r="A68" s="1">
        <v>50</v>
      </c>
      <c r="B68" s="221" t="s">
        <v>6098</v>
      </c>
      <c r="C68" s="221">
        <v>10040814</v>
      </c>
      <c r="D68" s="222" t="s">
        <v>5785</v>
      </c>
      <c r="E68" s="223" t="s">
        <v>6108</v>
      </c>
      <c r="F68" s="221" t="s">
        <v>57</v>
      </c>
      <c r="G68" s="266">
        <v>8</v>
      </c>
      <c r="H68" s="225">
        <v>65</v>
      </c>
      <c r="I68" s="226">
        <v>520</v>
      </c>
      <c r="J68" s="226">
        <f t="shared" si="0"/>
        <v>104</v>
      </c>
      <c r="K68" s="226">
        <f t="shared" si="1"/>
        <v>624</v>
      </c>
      <c r="L68" s="291" t="s">
        <v>4840</v>
      </c>
      <c r="M68" s="77"/>
      <c r="N68" s="77"/>
      <c r="O68" s="77"/>
      <c r="P68" s="77"/>
    </row>
    <row r="69" spans="1:16" ht="30" customHeight="1">
      <c r="A69" s="1">
        <v>51</v>
      </c>
      <c r="B69" s="221" t="s">
        <v>6099</v>
      </c>
      <c r="C69" s="221">
        <v>10041454</v>
      </c>
      <c r="D69" s="222" t="s">
        <v>5785</v>
      </c>
      <c r="E69" s="223" t="s">
        <v>6109</v>
      </c>
      <c r="F69" s="221" t="s">
        <v>210</v>
      </c>
      <c r="G69" s="266">
        <v>1</v>
      </c>
      <c r="H69" s="225">
        <v>11605</v>
      </c>
      <c r="I69" s="226">
        <v>11605</v>
      </c>
      <c r="J69" s="226">
        <f t="shared" si="0"/>
        <v>2321</v>
      </c>
      <c r="K69" s="226">
        <f t="shared" si="1"/>
        <v>13926</v>
      </c>
      <c r="L69" s="291" t="s">
        <v>4840</v>
      </c>
      <c r="M69" s="77"/>
      <c r="N69" s="77"/>
      <c r="O69" s="77"/>
      <c r="P69" s="77"/>
    </row>
    <row r="70" spans="1:16" ht="30" customHeight="1">
      <c r="A70" s="1">
        <v>52</v>
      </c>
      <c r="B70" s="221" t="s">
        <v>6110</v>
      </c>
      <c r="C70" s="221">
        <v>20005684</v>
      </c>
      <c r="D70" s="222" t="s">
        <v>5785</v>
      </c>
      <c r="E70" s="223" t="s">
        <v>6111</v>
      </c>
      <c r="F70" s="221" t="s">
        <v>57</v>
      </c>
      <c r="G70" s="266">
        <v>3</v>
      </c>
      <c r="H70" s="225">
        <v>3150</v>
      </c>
      <c r="I70" s="226">
        <v>9450</v>
      </c>
      <c r="J70" s="226">
        <f t="shared" si="0"/>
        <v>1890</v>
      </c>
      <c r="K70" s="226">
        <f t="shared" si="1"/>
        <v>11340</v>
      </c>
      <c r="L70" s="291" t="s">
        <v>4840</v>
      </c>
      <c r="M70" s="77"/>
      <c r="N70" s="77"/>
      <c r="O70" s="77"/>
      <c r="P70" s="77"/>
    </row>
    <row r="71" spans="1:16" ht="30" customHeight="1">
      <c r="A71" s="1">
        <v>53</v>
      </c>
      <c r="B71" s="221" t="s">
        <v>6112</v>
      </c>
      <c r="C71" s="221">
        <v>10031873</v>
      </c>
      <c r="D71" s="222" t="s">
        <v>5785</v>
      </c>
      <c r="E71" s="223" t="s">
        <v>6114</v>
      </c>
      <c r="F71" s="221" t="s">
        <v>57</v>
      </c>
      <c r="G71" s="266">
        <v>5</v>
      </c>
      <c r="H71" s="225">
        <v>27</v>
      </c>
      <c r="I71" s="226">
        <v>135</v>
      </c>
      <c r="J71" s="226">
        <f t="shared" si="0"/>
        <v>27</v>
      </c>
      <c r="K71" s="226">
        <f t="shared" si="1"/>
        <v>162</v>
      </c>
      <c r="L71" s="291" t="s">
        <v>4840</v>
      </c>
      <c r="M71" s="77"/>
      <c r="N71" s="77"/>
      <c r="O71" s="77"/>
      <c r="P71" s="77"/>
    </row>
    <row r="72" spans="1:16" ht="30" customHeight="1">
      <c r="A72" s="1">
        <v>54</v>
      </c>
      <c r="B72" s="221" t="s">
        <v>6113</v>
      </c>
      <c r="C72" s="221">
        <v>10035905</v>
      </c>
      <c r="D72" s="222" t="s">
        <v>5785</v>
      </c>
      <c r="E72" s="223" t="s">
        <v>6115</v>
      </c>
      <c r="F72" s="221" t="s">
        <v>57</v>
      </c>
      <c r="G72" s="266">
        <v>139</v>
      </c>
      <c r="H72" s="225">
        <v>14</v>
      </c>
      <c r="I72" s="226">
        <v>1946</v>
      </c>
      <c r="J72" s="226">
        <f t="shared" si="0"/>
        <v>389.2</v>
      </c>
      <c r="K72" s="226">
        <f t="shared" si="1"/>
        <v>2335.1999999999998</v>
      </c>
      <c r="L72" s="291" t="s">
        <v>4840</v>
      </c>
      <c r="M72" s="77"/>
      <c r="N72" s="77"/>
      <c r="O72" s="77"/>
      <c r="P72" s="77"/>
    </row>
    <row r="73" spans="1:16" ht="30" customHeight="1">
      <c r="A73" s="1">
        <v>55</v>
      </c>
      <c r="B73" s="221" t="s">
        <v>6116</v>
      </c>
      <c r="C73" s="221">
        <v>10004139</v>
      </c>
      <c r="D73" s="222" t="s">
        <v>5785</v>
      </c>
      <c r="E73" s="223" t="s">
        <v>6117</v>
      </c>
      <c r="F73" s="221" t="s">
        <v>57</v>
      </c>
      <c r="G73" s="266">
        <v>22</v>
      </c>
      <c r="H73" s="225">
        <v>1187</v>
      </c>
      <c r="I73" s="226">
        <v>26114</v>
      </c>
      <c r="J73" s="226">
        <f t="shared" si="0"/>
        <v>5222.8</v>
      </c>
      <c r="K73" s="226">
        <f t="shared" si="1"/>
        <v>31336.799999999999</v>
      </c>
      <c r="L73" s="291" t="s">
        <v>4840</v>
      </c>
      <c r="M73" s="77"/>
      <c r="N73" s="77"/>
      <c r="O73" s="77"/>
      <c r="P73" s="77"/>
    </row>
    <row r="74" spans="1:16" ht="30" customHeight="1">
      <c r="A74" s="1">
        <v>56</v>
      </c>
      <c r="B74" s="221" t="s">
        <v>6118</v>
      </c>
      <c r="C74" s="221">
        <v>10007891</v>
      </c>
      <c r="D74" s="222" t="s">
        <v>5785</v>
      </c>
      <c r="E74" s="223" t="s">
        <v>6164</v>
      </c>
      <c r="F74" s="221" t="s">
        <v>57</v>
      </c>
      <c r="G74" s="266">
        <v>4</v>
      </c>
      <c r="H74" s="225">
        <v>1344</v>
      </c>
      <c r="I74" s="226">
        <v>5376</v>
      </c>
      <c r="J74" s="226">
        <f t="shared" si="0"/>
        <v>1075.2</v>
      </c>
      <c r="K74" s="226">
        <f t="shared" si="1"/>
        <v>6451.2</v>
      </c>
      <c r="L74" s="291" t="s">
        <v>4840</v>
      </c>
      <c r="M74" s="77"/>
      <c r="N74" s="77"/>
      <c r="O74" s="77"/>
      <c r="P74" s="77"/>
    </row>
    <row r="75" spans="1:16" ht="30" customHeight="1">
      <c r="A75" s="1">
        <v>57</v>
      </c>
      <c r="B75" s="221" t="s">
        <v>6119</v>
      </c>
      <c r="C75" s="221">
        <v>10008094</v>
      </c>
      <c r="D75" s="222" t="s">
        <v>5785</v>
      </c>
      <c r="E75" s="223" t="s">
        <v>6165</v>
      </c>
      <c r="F75" s="221" t="s">
        <v>57</v>
      </c>
      <c r="G75" s="266">
        <v>1</v>
      </c>
      <c r="H75" s="225">
        <v>3342</v>
      </c>
      <c r="I75" s="226">
        <v>3342</v>
      </c>
      <c r="J75" s="226">
        <f t="shared" si="0"/>
        <v>668.4</v>
      </c>
      <c r="K75" s="226">
        <f t="shared" si="1"/>
        <v>4010.4</v>
      </c>
      <c r="L75" s="291" t="s">
        <v>4840</v>
      </c>
      <c r="M75" s="77"/>
      <c r="N75" s="77"/>
      <c r="O75" s="77"/>
      <c r="P75" s="77"/>
    </row>
    <row r="76" spans="1:16" ht="30" customHeight="1">
      <c r="A76" s="1">
        <v>58</v>
      </c>
      <c r="B76" s="221" t="s">
        <v>6120</v>
      </c>
      <c r="C76" s="221">
        <v>10008224</v>
      </c>
      <c r="D76" s="222" t="s">
        <v>5785</v>
      </c>
      <c r="E76" s="223" t="s">
        <v>6166</v>
      </c>
      <c r="F76" s="221" t="s">
        <v>57</v>
      </c>
      <c r="G76" s="266">
        <v>2</v>
      </c>
      <c r="H76" s="225">
        <v>1411</v>
      </c>
      <c r="I76" s="226">
        <v>2822</v>
      </c>
      <c r="J76" s="226">
        <f t="shared" si="0"/>
        <v>564.4</v>
      </c>
      <c r="K76" s="226">
        <f t="shared" si="1"/>
        <v>3386.4</v>
      </c>
      <c r="L76" s="291" t="s">
        <v>4840</v>
      </c>
      <c r="M76" s="77"/>
      <c r="N76" s="77"/>
      <c r="O76" s="77"/>
      <c r="P76" s="77"/>
    </row>
    <row r="77" spans="1:16" ht="30" customHeight="1">
      <c r="A77" s="1">
        <v>59</v>
      </c>
      <c r="B77" s="221" t="s">
        <v>6121</v>
      </c>
      <c r="C77" s="221">
        <v>10008260</v>
      </c>
      <c r="D77" s="222" t="s">
        <v>5785</v>
      </c>
      <c r="E77" s="223" t="s">
        <v>6167</v>
      </c>
      <c r="F77" s="221" t="s">
        <v>57</v>
      </c>
      <c r="G77" s="266">
        <v>4</v>
      </c>
      <c r="H77" s="225">
        <v>621</v>
      </c>
      <c r="I77" s="226">
        <v>2484</v>
      </c>
      <c r="J77" s="226">
        <f t="shared" si="0"/>
        <v>496.8</v>
      </c>
      <c r="K77" s="226">
        <f t="shared" si="1"/>
        <v>2980.8</v>
      </c>
      <c r="L77" s="291" t="s">
        <v>4840</v>
      </c>
      <c r="M77" s="77"/>
      <c r="N77" s="77"/>
      <c r="O77" s="77"/>
      <c r="P77" s="77"/>
    </row>
    <row r="78" spans="1:16" ht="30" customHeight="1">
      <c r="A78" s="1">
        <v>60</v>
      </c>
      <c r="B78" s="221" t="s">
        <v>6122</v>
      </c>
      <c r="C78" s="221">
        <v>10008359</v>
      </c>
      <c r="D78" s="222" t="s">
        <v>5785</v>
      </c>
      <c r="E78" s="223" t="s">
        <v>6168</v>
      </c>
      <c r="F78" s="221" t="s">
        <v>57</v>
      </c>
      <c r="G78" s="266">
        <v>139</v>
      </c>
      <c r="H78" s="225">
        <v>5326</v>
      </c>
      <c r="I78" s="226">
        <v>740314</v>
      </c>
      <c r="J78" s="226">
        <f t="shared" si="0"/>
        <v>148062.79999999999</v>
      </c>
      <c r="K78" s="226">
        <f t="shared" si="1"/>
        <v>888376.8</v>
      </c>
      <c r="L78" s="291" t="s">
        <v>4840</v>
      </c>
      <c r="M78" s="77"/>
      <c r="N78" s="77"/>
      <c r="O78" s="77"/>
      <c r="P78" s="77"/>
    </row>
    <row r="79" spans="1:16" ht="30" customHeight="1">
      <c r="A79" s="1">
        <v>61</v>
      </c>
      <c r="B79" s="221" t="s">
        <v>6123</v>
      </c>
      <c r="C79" s="221">
        <v>10008584</v>
      </c>
      <c r="D79" s="222" t="s">
        <v>5785</v>
      </c>
      <c r="E79" s="223" t="s">
        <v>6169</v>
      </c>
      <c r="F79" s="221" t="s">
        <v>57</v>
      </c>
      <c r="G79" s="266">
        <v>4</v>
      </c>
      <c r="H79" s="225">
        <v>1275</v>
      </c>
      <c r="I79" s="226">
        <v>5100</v>
      </c>
      <c r="J79" s="226">
        <f t="shared" si="0"/>
        <v>1020</v>
      </c>
      <c r="K79" s="226">
        <f t="shared" si="1"/>
        <v>6120</v>
      </c>
      <c r="L79" s="291" t="s">
        <v>4840</v>
      </c>
      <c r="M79" s="77"/>
      <c r="N79" s="77"/>
      <c r="O79" s="77"/>
      <c r="P79" s="77"/>
    </row>
    <row r="80" spans="1:16" ht="30" customHeight="1">
      <c r="A80" s="1">
        <v>62</v>
      </c>
      <c r="B80" s="221" t="s">
        <v>6124</v>
      </c>
      <c r="C80" s="221">
        <v>10030154</v>
      </c>
      <c r="D80" s="222" t="s">
        <v>5785</v>
      </c>
      <c r="E80" s="223" t="s">
        <v>6170</v>
      </c>
      <c r="F80" s="221" t="s">
        <v>57</v>
      </c>
      <c r="G80" s="266">
        <v>3</v>
      </c>
      <c r="H80" s="225">
        <v>99962</v>
      </c>
      <c r="I80" s="226">
        <v>299886</v>
      </c>
      <c r="J80" s="226">
        <f t="shared" si="0"/>
        <v>59977.2</v>
      </c>
      <c r="K80" s="226">
        <f t="shared" si="1"/>
        <v>359863.2</v>
      </c>
      <c r="L80" s="291" t="s">
        <v>4840</v>
      </c>
      <c r="M80" s="77"/>
      <c r="N80" s="77"/>
      <c r="O80" s="77"/>
      <c r="P80" s="77"/>
    </row>
    <row r="81" spans="1:16" ht="30" customHeight="1">
      <c r="A81" s="1">
        <v>63</v>
      </c>
      <c r="B81" s="221" t="s">
        <v>6125</v>
      </c>
      <c r="C81" s="221">
        <v>10030159</v>
      </c>
      <c r="D81" s="222" t="s">
        <v>5785</v>
      </c>
      <c r="E81" s="223" t="s">
        <v>6171</v>
      </c>
      <c r="F81" s="221" t="s">
        <v>57</v>
      </c>
      <c r="G81" s="266">
        <v>3</v>
      </c>
      <c r="H81" s="225">
        <v>12007</v>
      </c>
      <c r="I81" s="226">
        <v>36021</v>
      </c>
      <c r="J81" s="226">
        <f t="shared" si="0"/>
        <v>7204.2</v>
      </c>
      <c r="K81" s="226">
        <f t="shared" si="1"/>
        <v>43225.2</v>
      </c>
      <c r="L81" s="291" t="s">
        <v>4840</v>
      </c>
      <c r="M81" s="77"/>
      <c r="N81" s="77"/>
      <c r="O81" s="77"/>
      <c r="P81" s="77"/>
    </row>
    <row r="82" spans="1:16" ht="30" customHeight="1">
      <c r="A82" s="1">
        <v>64</v>
      </c>
      <c r="B82" s="221" t="s">
        <v>6126</v>
      </c>
      <c r="C82" s="221">
        <v>10030169</v>
      </c>
      <c r="D82" s="222" t="s">
        <v>5785</v>
      </c>
      <c r="E82" s="223" t="s">
        <v>6172</v>
      </c>
      <c r="F82" s="221" t="s">
        <v>57</v>
      </c>
      <c r="G82" s="266">
        <v>18</v>
      </c>
      <c r="H82" s="225">
        <v>16976</v>
      </c>
      <c r="I82" s="226">
        <v>305568</v>
      </c>
      <c r="J82" s="226">
        <f t="shared" si="0"/>
        <v>61113.599999999999</v>
      </c>
      <c r="K82" s="226">
        <f t="shared" si="1"/>
        <v>366681.59999999998</v>
      </c>
      <c r="L82" s="291" t="s">
        <v>4840</v>
      </c>
      <c r="M82" s="77"/>
      <c r="N82" s="77"/>
      <c r="O82" s="77"/>
      <c r="P82" s="77"/>
    </row>
    <row r="83" spans="1:16" ht="30" customHeight="1">
      <c r="A83" s="1">
        <v>65</v>
      </c>
      <c r="B83" s="221" t="s">
        <v>6127</v>
      </c>
      <c r="C83" s="221">
        <v>10030174</v>
      </c>
      <c r="D83" s="222" t="s">
        <v>5785</v>
      </c>
      <c r="E83" s="223" t="s">
        <v>6173</v>
      </c>
      <c r="F83" s="221" t="s">
        <v>57</v>
      </c>
      <c r="G83" s="266">
        <v>51</v>
      </c>
      <c r="H83" s="225">
        <v>5733</v>
      </c>
      <c r="I83" s="226">
        <v>292383</v>
      </c>
      <c r="J83" s="226">
        <f t="shared" si="0"/>
        <v>58476.6</v>
      </c>
      <c r="K83" s="226">
        <f t="shared" si="1"/>
        <v>350859.6</v>
      </c>
      <c r="L83" s="291" t="s">
        <v>4840</v>
      </c>
      <c r="M83" s="77"/>
      <c r="N83" s="77"/>
      <c r="O83" s="77"/>
      <c r="P83" s="77"/>
    </row>
    <row r="84" spans="1:16" ht="30" customHeight="1">
      <c r="A84" s="1">
        <v>66</v>
      </c>
      <c r="B84" s="221" t="s">
        <v>6128</v>
      </c>
      <c r="C84" s="221">
        <v>10030179</v>
      </c>
      <c r="D84" s="222" t="s">
        <v>5785</v>
      </c>
      <c r="E84" s="223" t="s">
        <v>6174</v>
      </c>
      <c r="F84" s="221" t="s">
        <v>57</v>
      </c>
      <c r="G84" s="266">
        <v>2</v>
      </c>
      <c r="H84" s="225">
        <v>18439</v>
      </c>
      <c r="I84" s="226">
        <v>36878</v>
      </c>
      <c r="J84" s="226">
        <f t="shared" si="0"/>
        <v>7375.6</v>
      </c>
      <c r="K84" s="226">
        <f t="shared" si="1"/>
        <v>44253.599999999999</v>
      </c>
      <c r="L84" s="291" t="s">
        <v>4840</v>
      </c>
      <c r="M84" s="77"/>
      <c r="N84" s="77"/>
      <c r="O84" s="77"/>
      <c r="P84" s="77"/>
    </row>
    <row r="85" spans="1:16" ht="30" customHeight="1">
      <c r="A85" s="1">
        <v>67</v>
      </c>
      <c r="B85" s="221" t="s">
        <v>6129</v>
      </c>
      <c r="C85" s="221">
        <v>10030200</v>
      </c>
      <c r="D85" s="222" t="s">
        <v>5785</v>
      </c>
      <c r="E85" s="223" t="s">
        <v>6175</v>
      </c>
      <c r="F85" s="221" t="s">
        <v>57</v>
      </c>
      <c r="G85" s="266">
        <v>5</v>
      </c>
      <c r="H85" s="225">
        <v>1239</v>
      </c>
      <c r="I85" s="226">
        <v>6195</v>
      </c>
      <c r="J85" s="226">
        <f t="shared" si="0"/>
        <v>1239</v>
      </c>
      <c r="K85" s="226">
        <f t="shared" si="1"/>
        <v>7434</v>
      </c>
      <c r="L85" s="291" t="s">
        <v>4840</v>
      </c>
      <c r="M85" s="77"/>
      <c r="N85" s="77"/>
      <c r="O85" s="77"/>
      <c r="P85" s="77"/>
    </row>
    <row r="86" spans="1:16" ht="30" customHeight="1">
      <c r="A86" s="1">
        <v>68</v>
      </c>
      <c r="B86" s="221" t="s">
        <v>6130</v>
      </c>
      <c r="C86" s="221">
        <v>10030216</v>
      </c>
      <c r="D86" s="222" t="s">
        <v>5785</v>
      </c>
      <c r="E86" s="223" t="s">
        <v>6176</v>
      </c>
      <c r="F86" s="221" t="s">
        <v>57</v>
      </c>
      <c r="G86" s="266">
        <v>23</v>
      </c>
      <c r="H86" s="225">
        <v>12225</v>
      </c>
      <c r="I86" s="226">
        <v>281175</v>
      </c>
      <c r="J86" s="226">
        <f t="shared" si="0"/>
        <v>56235</v>
      </c>
      <c r="K86" s="226">
        <f t="shared" si="1"/>
        <v>337410</v>
      </c>
      <c r="L86" s="291" t="s">
        <v>4840</v>
      </c>
      <c r="M86" s="77"/>
      <c r="N86" s="77"/>
      <c r="O86" s="77"/>
      <c r="P86" s="77"/>
    </row>
    <row r="87" spans="1:16" ht="30" customHeight="1">
      <c r="A87" s="1">
        <v>69</v>
      </c>
      <c r="B87" s="221" t="s">
        <v>6131</v>
      </c>
      <c r="C87" s="221">
        <v>10030240</v>
      </c>
      <c r="D87" s="222" t="s">
        <v>5785</v>
      </c>
      <c r="E87" s="223" t="s">
        <v>6177</v>
      </c>
      <c r="F87" s="221" t="s">
        <v>57</v>
      </c>
      <c r="G87" s="266">
        <v>3</v>
      </c>
      <c r="H87" s="225">
        <v>16287</v>
      </c>
      <c r="I87" s="226">
        <v>48861</v>
      </c>
      <c r="J87" s="226">
        <f t="shared" si="0"/>
        <v>9772.2000000000007</v>
      </c>
      <c r="K87" s="226">
        <f t="shared" si="1"/>
        <v>58633.2</v>
      </c>
      <c r="L87" s="291" t="s">
        <v>4840</v>
      </c>
      <c r="M87" s="77"/>
      <c r="N87" s="77"/>
      <c r="O87" s="77"/>
      <c r="P87" s="77"/>
    </row>
    <row r="88" spans="1:16" ht="30" customHeight="1">
      <c r="A88" s="1">
        <v>70</v>
      </c>
      <c r="B88" s="221" t="s">
        <v>6132</v>
      </c>
      <c r="C88" s="221">
        <v>10030465</v>
      </c>
      <c r="D88" s="222" t="s">
        <v>5785</v>
      </c>
      <c r="E88" s="223" t="s">
        <v>6178</v>
      </c>
      <c r="F88" s="221" t="s">
        <v>57</v>
      </c>
      <c r="G88" s="266">
        <v>22</v>
      </c>
      <c r="H88" s="225">
        <v>4624</v>
      </c>
      <c r="I88" s="226">
        <v>101728</v>
      </c>
      <c r="J88" s="226">
        <f t="shared" si="0"/>
        <v>20345.599999999999</v>
      </c>
      <c r="K88" s="226">
        <f t="shared" si="1"/>
        <v>122073.60000000001</v>
      </c>
      <c r="L88" s="291" t="s">
        <v>4840</v>
      </c>
      <c r="M88" s="77"/>
      <c r="N88" s="77"/>
      <c r="O88" s="77"/>
      <c r="P88" s="77"/>
    </row>
    <row r="89" spans="1:16" ht="30" customHeight="1">
      <c r="A89" s="1">
        <v>71</v>
      </c>
      <c r="B89" s="221" t="s">
        <v>6133</v>
      </c>
      <c r="C89" s="221">
        <v>10031897</v>
      </c>
      <c r="D89" s="222" t="s">
        <v>5785</v>
      </c>
      <c r="E89" s="223" t="s">
        <v>6179</v>
      </c>
      <c r="F89" s="221" t="s">
        <v>57</v>
      </c>
      <c r="G89" s="266">
        <v>4</v>
      </c>
      <c r="H89" s="225">
        <v>92144</v>
      </c>
      <c r="I89" s="226">
        <v>368576</v>
      </c>
      <c r="J89" s="226">
        <f t="shared" si="0"/>
        <v>73715.199999999997</v>
      </c>
      <c r="K89" s="226">
        <f t="shared" si="1"/>
        <v>442291.20000000001</v>
      </c>
      <c r="L89" s="291" t="s">
        <v>4840</v>
      </c>
      <c r="M89" s="77"/>
      <c r="N89" s="77"/>
      <c r="O89" s="77"/>
      <c r="P89" s="77"/>
    </row>
    <row r="90" spans="1:16" ht="30" customHeight="1">
      <c r="A90" s="1">
        <v>72</v>
      </c>
      <c r="B90" s="221" t="s">
        <v>6134</v>
      </c>
      <c r="C90" s="221">
        <v>10031910</v>
      </c>
      <c r="D90" s="222" t="s">
        <v>5785</v>
      </c>
      <c r="E90" s="223" t="s">
        <v>6180</v>
      </c>
      <c r="F90" s="221" t="s">
        <v>57</v>
      </c>
      <c r="G90" s="266">
        <v>13</v>
      </c>
      <c r="H90" s="225">
        <v>83913</v>
      </c>
      <c r="I90" s="226">
        <v>1090869</v>
      </c>
      <c r="J90" s="226">
        <f t="shared" si="0"/>
        <v>218173.8</v>
      </c>
      <c r="K90" s="226">
        <f t="shared" si="1"/>
        <v>1309042.8</v>
      </c>
      <c r="L90" s="291" t="s">
        <v>4840</v>
      </c>
      <c r="M90" s="77"/>
      <c r="N90" s="77"/>
      <c r="O90" s="77"/>
      <c r="P90" s="77"/>
    </row>
    <row r="91" spans="1:16" ht="30" customHeight="1">
      <c r="A91" s="1">
        <v>73</v>
      </c>
      <c r="B91" s="221" t="s">
        <v>6135</v>
      </c>
      <c r="C91" s="221">
        <v>10031914</v>
      </c>
      <c r="D91" s="222" t="s">
        <v>5785</v>
      </c>
      <c r="E91" s="223" t="s">
        <v>6181</v>
      </c>
      <c r="F91" s="221" t="s">
        <v>57</v>
      </c>
      <c r="G91" s="266">
        <v>24</v>
      </c>
      <c r="H91" s="225">
        <v>1958</v>
      </c>
      <c r="I91" s="226">
        <v>46992</v>
      </c>
      <c r="J91" s="226">
        <f t="shared" si="0"/>
        <v>9398.4</v>
      </c>
      <c r="K91" s="226">
        <f t="shared" si="1"/>
        <v>56390.400000000001</v>
      </c>
      <c r="L91" s="291" t="s">
        <v>4840</v>
      </c>
      <c r="M91" s="77"/>
      <c r="N91" s="77"/>
      <c r="O91" s="77"/>
      <c r="P91" s="77"/>
    </row>
    <row r="92" spans="1:16" ht="30" customHeight="1">
      <c r="A92" s="1">
        <v>74</v>
      </c>
      <c r="B92" s="221" t="s">
        <v>6136</v>
      </c>
      <c r="C92" s="221">
        <v>10032310</v>
      </c>
      <c r="D92" s="222" t="s">
        <v>5785</v>
      </c>
      <c r="E92" s="223" t="s">
        <v>6182</v>
      </c>
      <c r="F92" s="221" t="s">
        <v>57</v>
      </c>
      <c r="G92" s="266">
        <v>40</v>
      </c>
      <c r="H92" s="225">
        <v>267</v>
      </c>
      <c r="I92" s="226">
        <v>10680</v>
      </c>
      <c r="J92" s="226">
        <f t="shared" si="0"/>
        <v>2136</v>
      </c>
      <c r="K92" s="226">
        <f t="shared" si="1"/>
        <v>12816</v>
      </c>
      <c r="L92" s="291" t="s">
        <v>4840</v>
      </c>
      <c r="M92" s="77"/>
      <c r="N92" s="77"/>
      <c r="O92" s="77"/>
      <c r="P92" s="77"/>
    </row>
    <row r="93" spans="1:16" ht="30" customHeight="1">
      <c r="A93" s="1">
        <v>75</v>
      </c>
      <c r="B93" s="221" t="s">
        <v>6137</v>
      </c>
      <c r="C93" s="221">
        <v>10032388</v>
      </c>
      <c r="D93" s="222" t="s">
        <v>5785</v>
      </c>
      <c r="E93" s="223" t="s">
        <v>6183</v>
      </c>
      <c r="F93" s="221" t="s">
        <v>57</v>
      </c>
      <c r="G93" s="266">
        <v>16</v>
      </c>
      <c r="H93" s="225">
        <v>2295</v>
      </c>
      <c r="I93" s="226">
        <v>36720</v>
      </c>
      <c r="J93" s="226">
        <f t="shared" si="0"/>
        <v>7344</v>
      </c>
      <c r="K93" s="226">
        <f t="shared" si="1"/>
        <v>44064</v>
      </c>
      <c r="L93" s="291" t="s">
        <v>4840</v>
      </c>
      <c r="M93" s="77"/>
      <c r="N93" s="77"/>
      <c r="O93" s="77"/>
      <c r="P93" s="77"/>
    </row>
    <row r="94" spans="1:16" ht="30" customHeight="1">
      <c r="A94" s="1">
        <v>76</v>
      </c>
      <c r="B94" s="221" t="s">
        <v>6138</v>
      </c>
      <c r="C94" s="221">
        <v>10034493</v>
      </c>
      <c r="D94" s="222" t="s">
        <v>5785</v>
      </c>
      <c r="E94" s="223" t="s">
        <v>6184</v>
      </c>
      <c r="F94" s="221" t="s">
        <v>57</v>
      </c>
      <c r="G94" s="266">
        <v>5</v>
      </c>
      <c r="H94" s="225">
        <v>21878</v>
      </c>
      <c r="I94" s="226">
        <v>109390</v>
      </c>
      <c r="J94" s="226">
        <f t="shared" si="0"/>
        <v>21878</v>
      </c>
      <c r="K94" s="226">
        <f t="shared" si="1"/>
        <v>131268</v>
      </c>
      <c r="L94" s="291" t="s">
        <v>4840</v>
      </c>
      <c r="M94" s="77"/>
      <c r="N94" s="77"/>
      <c r="O94" s="77"/>
      <c r="P94" s="77"/>
    </row>
    <row r="95" spans="1:16" ht="30" customHeight="1">
      <c r="A95" s="1">
        <v>77</v>
      </c>
      <c r="B95" s="221" t="s">
        <v>6139</v>
      </c>
      <c r="C95" s="221">
        <v>10034498</v>
      </c>
      <c r="D95" s="222" t="s">
        <v>5785</v>
      </c>
      <c r="E95" s="223" t="s">
        <v>1153</v>
      </c>
      <c r="F95" s="221" t="s">
        <v>57</v>
      </c>
      <c r="G95" s="266">
        <v>1</v>
      </c>
      <c r="H95" s="225">
        <v>47210</v>
      </c>
      <c r="I95" s="226">
        <v>47210</v>
      </c>
      <c r="J95" s="226">
        <f t="shared" si="0"/>
        <v>9442</v>
      </c>
      <c r="K95" s="226">
        <f t="shared" si="1"/>
        <v>56652</v>
      </c>
      <c r="L95" s="291" t="s">
        <v>4840</v>
      </c>
      <c r="M95" s="77"/>
      <c r="N95" s="77"/>
      <c r="O95" s="77"/>
      <c r="P95" s="77"/>
    </row>
    <row r="96" spans="1:16" ht="30" customHeight="1">
      <c r="A96" s="1">
        <v>78</v>
      </c>
      <c r="B96" s="221" t="s">
        <v>6140</v>
      </c>
      <c r="C96" s="221">
        <v>10034723</v>
      </c>
      <c r="D96" s="222" t="s">
        <v>5785</v>
      </c>
      <c r="E96" s="223" t="s">
        <v>6185</v>
      </c>
      <c r="F96" s="221" t="s">
        <v>57</v>
      </c>
      <c r="G96" s="266">
        <v>82</v>
      </c>
      <c r="H96" s="225">
        <v>36984</v>
      </c>
      <c r="I96" s="226">
        <v>3032688</v>
      </c>
      <c r="J96" s="226">
        <f t="shared" si="0"/>
        <v>606537.6</v>
      </c>
      <c r="K96" s="226">
        <f t="shared" si="1"/>
        <v>3639225.6</v>
      </c>
      <c r="L96" s="291" t="s">
        <v>4840</v>
      </c>
      <c r="M96" s="77"/>
      <c r="N96" s="77"/>
      <c r="O96" s="77"/>
      <c r="P96" s="77"/>
    </row>
    <row r="97" spans="1:16" ht="30" customHeight="1">
      <c r="A97" s="1">
        <v>79</v>
      </c>
      <c r="B97" s="221" t="s">
        <v>6141</v>
      </c>
      <c r="C97" s="221">
        <v>10034814</v>
      </c>
      <c r="D97" s="222" t="s">
        <v>5785</v>
      </c>
      <c r="E97" s="223" t="s">
        <v>6186</v>
      </c>
      <c r="F97" s="221" t="s">
        <v>57</v>
      </c>
      <c r="G97" s="266">
        <v>1</v>
      </c>
      <c r="H97" s="225">
        <v>19754</v>
      </c>
      <c r="I97" s="226">
        <v>19754</v>
      </c>
      <c r="J97" s="226">
        <f t="shared" si="0"/>
        <v>3950.8</v>
      </c>
      <c r="K97" s="226">
        <f t="shared" si="1"/>
        <v>23704.799999999999</v>
      </c>
      <c r="L97" s="291" t="s">
        <v>4840</v>
      </c>
      <c r="M97" s="77"/>
      <c r="N97" s="77"/>
      <c r="O97" s="77"/>
      <c r="P97" s="77"/>
    </row>
    <row r="98" spans="1:16" ht="30" customHeight="1">
      <c r="A98" s="1">
        <v>80</v>
      </c>
      <c r="B98" s="221" t="s">
        <v>6142</v>
      </c>
      <c r="C98" s="221">
        <v>10035206</v>
      </c>
      <c r="D98" s="222" t="s">
        <v>5785</v>
      </c>
      <c r="E98" s="223" t="s">
        <v>6187</v>
      </c>
      <c r="F98" s="221" t="s">
        <v>57</v>
      </c>
      <c r="G98" s="266">
        <v>15</v>
      </c>
      <c r="H98" s="225">
        <v>272</v>
      </c>
      <c r="I98" s="226">
        <v>4080</v>
      </c>
      <c r="J98" s="226">
        <f t="shared" si="0"/>
        <v>816</v>
      </c>
      <c r="K98" s="226">
        <f t="shared" si="1"/>
        <v>4896</v>
      </c>
      <c r="L98" s="291" t="s">
        <v>4840</v>
      </c>
      <c r="M98" s="77"/>
      <c r="N98" s="77"/>
      <c r="O98" s="77"/>
      <c r="P98" s="77"/>
    </row>
    <row r="99" spans="1:16" ht="30" customHeight="1">
      <c r="A99" s="1">
        <v>81</v>
      </c>
      <c r="B99" s="221" t="s">
        <v>6143</v>
      </c>
      <c r="C99" s="221">
        <v>10035212</v>
      </c>
      <c r="D99" s="222" t="s">
        <v>5785</v>
      </c>
      <c r="E99" s="223" t="s">
        <v>6188</v>
      </c>
      <c r="F99" s="221" t="s">
        <v>57</v>
      </c>
      <c r="G99" s="266">
        <v>77</v>
      </c>
      <c r="H99" s="225">
        <v>10685</v>
      </c>
      <c r="I99" s="226">
        <v>822745</v>
      </c>
      <c r="J99" s="226">
        <f t="shared" si="0"/>
        <v>164549</v>
      </c>
      <c r="K99" s="226">
        <f t="shared" si="1"/>
        <v>987294</v>
      </c>
      <c r="L99" s="291" t="s">
        <v>4840</v>
      </c>
      <c r="M99" s="77"/>
      <c r="N99" s="77"/>
      <c r="O99" s="77"/>
      <c r="P99" s="77"/>
    </row>
    <row r="100" spans="1:16" ht="30" customHeight="1">
      <c r="A100" s="1">
        <v>82</v>
      </c>
      <c r="B100" s="221" t="s">
        <v>6144</v>
      </c>
      <c r="C100" s="221">
        <v>10035218</v>
      </c>
      <c r="D100" s="222" t="s">
        <v>5785</v>
      </c>
      <c r="E100" s="223" t="s">
        <v>6189</v>
      </c>
      <c r="F100" s="221" t="s">
        <v>57</v>
      </c>
      <c r="G100" s="266">
        <v>1</v>
      </c>
      <c r="H100" s="225">
        <v>11204</v>
      </c>
      <c r="I100" s="226">
        <v>11204</v>
      </c>
      <c r="J100" s="226">
        <f t="shared" si="0"/>
        <v>2240.8000000000002</v>
      </c>
      <c r="K100" s="226">
        <f t="shared" si="1"/>
        <v>13444.8</v>
      </c>
      <c r="L100" s="291" t="s">
        <v>4840</v>
      </c>
      <c r="M100" s="77"/>
      <c r="N100" s="77"/>
      <c r="O100" s="77"/>
      <c r="P100" s="77"/>
    </row>
    <row r="101" spans="1:16" ht="30" customHeight="1">
      <c r="A101" s="1">
        <v>83</v>
      </c>
      <c r="B101" s="221" t="s">
        <v>6145</v>
      </c>
      <c r="C101" s="221">
        <v>10035533</v>
      </c>
      <c r="D101" s="222" t="s">
        <v>5785</v>
      </c>
      <c r="E101" s="223" t="s">
        <v>6190</v>
      </c>
      <c r="F101" s="221" t="s">
        <v>57</v>
      </c>
      <c r="G101" s="266">
        <v>15</v>
      </c>
      <c r="H101" s="225">
        <v>37502</v>
      </c>
      <c r="I101" s="226">
        <v>562530</v>
      </c>
      <c r="J101" s="226">
        <f t="shared" si="0"/>
        <v>112506</v>
      </c>
      <c r="K101" s="226">
        <f t="shared" si="1"/>
        <v>675036</v>
      </c>
      <c r="L101" s="291" t="s">
        <v>4840</v>
      </c>
      <c r="M101" s="77"/>
      <c r="N101" s="77"/>
      <c r="O101" s="77"/>
      <c r="P101" s="77"/>
    </row>
    <row r="102" spans="1:16" ht="30" customHeight="1">
      <c r="A102" s="1">
        <v>84</v>
      </c>
      <c r="B102" s="221" t="s">
        <v>6146</v>
      </c>
      <c r="C102" s="221">
        <v>10036119</v>
      </c>
      <c r="D102" s="222" t="s">
        <v>5785</v>
      </c>
      <c r="E102" s="223" t="s">
        <v>6191</v>
      </c>
      <c r="F102" s="221" t="s">
        <v>57</v>
      </c>
      <c r="G102" s="266">
        <v>29</v>
      </c>
      <c r="H102" s="225">
        <v>6361</v>
      </c>
      <c r="I102" s="226">
        <v>184469</v>
      </c>
      <c r="J102" s="226">
        <f t="shared" si="0"/>
        <v>36893.800000000003</v>
      </c>
      <c r="K102" s="226">
        <f t="shared" si="1"/>
        <v>221362.8</v>
      </c>
      <c r="L102" s="291" t="s">
        <v>4840</v>
      </c>
      <c r="M102" s="77"/>
      <c r="N102" s="77"/>
      <c r="O102" s="77"/>
      <c r="P102" s="77"/>
    </row>
    <row r="103" spans="1:16" ht="30" customHeight="1">
      <c r="A103" s="1">
        <v>85</v>
      </c>
      <c r="B103" s="221" t="s">
        <v>6147</v>
      </c>
      <c r="C103" s="221">
        <v>10036136</v>
      </c>
      <c r="D103" s="222" t="s">
        <v>5785</v>
      </c>
      <c r="E103" s="223" t="s">
        <v>6192</v>
      </c>
      <c r="F103" s="221" t="s">
        <v>57</v>
      </c>
      <c r="G103" s="266">
        <v>3</v>
      </c>
      <c r="H103" s="225">
        <v>1112</v>
      </c>
      <c r="I103" s="226">
        <v>3336</v>
      </c>
      <c r="J103" s="226">
        <f t="shared" si="0"/>
        <v>667.2</v>
      </c>
      <c r="K103" s="226">
        <f t="shared" si="1"/>
        <v>4003.2</v>
      </c>
      <c r="L103" s="291" t="s">
        <v>4840</v>
      </c>
      <c r="M103" s="77"/>
      <c r="N103" s="77"/>
      <c r="O103" s="77"/>
      <c r="P103" s="77"/>
    </row>
    <row r="104" spans="1:16" ht="30" customHeight="1">
      <c r="A104" s="1">
        <v>86</v>
      </c>
      <c r="B104" s="221" t="s">
        <v>6148</v>
      </c>
      <c r="C104" s="221">
        <v>10036147</v>
      </c>
      <c r="D104" s="222" t="s">
        <v>5785</v>
      </c>
      <c r="E104" s="223" t="s">
        <v>6193</v>
      </c>
      <c r="F104" s="221" t="s">
        <v>57</v>
      </c>
      <c r="G104" s="266">
        <v>963</v>
      </c>
      <c r="H104" s="225">
        <v>42</v>
      </c>
      <c r="I104" s="226">
        <v>40446</v>
      </c>
      <c r="J104" s="226">
        <f t="shared" si="0"/>
        <v>8089.2</v>
      </c>
      <c r="K104" s="226">
        <f t="shared" si="1"/>
        <v>48535.199999999997</v>
      </c>
      <c r="L104" s="291" t="s">
        <v>4840</v>
      </c>
      <c r="M104" s="77"/>
      <c r="N104" s="77"/>
      <c r="O104" s="77"/>
      <c r="P104" s="77"/>
    </row>
    <row r="105" spans="1:16" ht="30" customHeight="1">
      <c r="A105" s="1">
        <v>87</v>
      </c>
      <c r="B105" s="221" t="s">
        <v>6149</v>
      </c>
      <c r="C105" s="221">
        <v>10036179</v>
      </c>
      <c r="D105" s="222" t="s">
        <v>5785</v>
      </c>
      <c r="E105" s="223" t="s">
        <v>6053</v>
      </c>
      <c r="F105" s="221" t="s">
        <v>57</v>
      </c>
      <c r="G105" s="266">
        <v>148</v>
      </c>
      <c r="H105" s="225">
        <v>411</v>
      </c>
      <c r="I105" s="226">
        <v>60828</v>
      </c>
      <c r="J105" s="226">
        <f t="shared" si="0"/>
        <v>12165.6</v>
      </c>
      <c r="K105" s="226">
        <f t="shared" si="1"/>
        <v>72993.600000000006</v>
      </c>
      <c r="L105" s="291" t="s">
        <v>4840</v>
      </c>
      <c r="M105" s="77"/>
      <c r="N105" s="77"/>
      <c r="O105" s="77"/>
      <c r="P105" s="77"/>
    </row>
    <row r="106" spans="1:16" ht="30" customHeight="1">
      <c r="A106" s="1">
        <v>88</v>
      </c>
      <c r="B106" s="221" t="s">
        <v>6150</v>
      </c>
      <c r="C106" s="221">
        <v>10036367</v>
      </c>
      <c r="D106" s="222" t="s">
        <v>5785</v>
      </c>
      <c r="E106" s="223" t="s">
        <v>6194</v>
      </c>
      <c r="F106" s="221" t="s">
        <v>57</v>
      </c>
      <c r="G106" s="266">
        <v>10</v>
      </c>
      <c r="H106" s="225">
        <v>458</v>
      </c>
      <c r="I106" s="226">
        <v>4580</v>
      </c>
      <c r="J106" s="226">
        <f t="shared" si="0"/>
        <v>916</v>
      </c>
      <c r="K106" s="226">
        <f t="shared" si="1"/>
        <v>5496</v>
      </c>
      <c r="L106" s="291" t="s">
        <v>4840</v>
      </c>
      <c r="M106" s="77"/>
      <c r="N106" s="77"/>
      <c r="O106" s="77"/>
      <c r="P106" s="77"/>
    </row>
    <row r="107" spans="1:16" ht="30" customHeight="1">
      <c r="A107" s="1">
        <v>89</v>
      </c>
      <c r="B107" s="221" t="s">
        <v>6151</v>
      </c>
      <c r="C107" s="221">
        <v>10036373</v>
      </c>
      <c r="D107" s="222" t="s">
        <v>5785</v>
      </c>
      <c r="E107" s="223" t="s">
        <v>6195</v>
      </c>
      <c r="F107" s="221" t="s">
        <v>57</v>
      </c>
      <c r="G107" s="266">
        <v>26</v>
      </c>
      <c r="H107" s="225">
        <v>3741</v>
      </c>
      <c r="I107" s="226">
        <v>97266</v>
      </c>
      <c r="J107" s="226">
        <f t="shared" si="0"/>
        <v>19453.2</v>
      </c>
      <c r="K107" s="226">
        <f t="shared" si="1"/>
        <v>116719.2</v>
      </c>
      <c r="L107" s="291" t="s">
        <v>4840</v>
      </c>
      <c r="M107" s="77"/>
      <c r="N107" s="77"/>
      <c r="O107" s="77"/>
      <c r="P107" s="77"/>
    </row>
    <row r="108" spans="1:16" ht="30" customHeight="1">
      <c r="A108" s="1">
        <v>90</v>
      </c>
      <c r="B108" s="221" t="s">
        <v>6152</v>
      </c>
      <c r="C108" s="221">
        <v>10036387</v>
      </c>
      <c r="D108" s="222" t="s">
        <v>5785</v>
      </c>
      <c r="E108" s="223" t="s">
        <v>6196</v>
      </c>
      <c r="F108" s="221" t="s">
        <v>57</v>
      </c>
      <c r="G108" s="266">
        <v>40</v>
      </c>
      <c r="H108" s="225">
        <v>586</v>
      </c>
      <c r="I108" s="226">
        <v>23440</v>
      </c>
      <c r="J108" s="226">
        <f t="shared" si="0"/>
        <v>4688</v>
      </c>
      <c r="K108" s="226">
        <f t="shared" si="1"/>
        <v>28128</v>
      </c>
      <c r="L108" s="291" t="s">
        <v>4840</v>
      </c>
      <c r="M108" s="77"/>
      <c r="N108" s="77"/>
      <c r="O108" s="77"/>
      <c r="P108" s="77"/>
    </row>
    <row r="109" spans="1:16" ht="30" customHeight="1">
      <c r="A109" s="1">
        <v>91</v>
      </c>
      <c r="B109" s="221" t="s">
        <v>6153</v>
      </c>
      <c r="C109" s="221">
        <v>10036393</v>
      </c>
      <c r="D109" s="222" t="s">
        <v>5785</v>
      </c>
      <c r="E109" s="223" t="s">
        <v>6197</v>
      </c>
      <c r="F109" s="221" t="s">
        <v>57</v>
      </c>
      <c r="G109" s="266">
        <v>20</v>
      </c>
      <c r="H109" s="225">
        <v>1216</v>
      </c>
      <c r="I109" s="226">
        <v>24320</v>
      </c>
      <c r="J109" s="226">
        <f t="shared" si="0"/>
        <v>4864</v>
      </c>
      <c r="K109" s="226">
        <f t="shared" si="1"/>
        <v>29184</v>
      </c>
      <c r="L109" s="291" t="s">
        <v>4840</v>
      </c>
      <c r="M109" s="77"/>
      <c r="N109" s="77"/>
      <c r="O109" s="77"/>
      <c r="P109" s="77"/>
    </row>
    <row r="110" spans="1:16" ht="30" customHeight="1">
      <c r="A110" s="1">
        <v>92</v>
      </c>
      <c r="B110" s="221" t="s">
        <v>6154</v>
      </c>
      <c r="C110" s="221">
        <v>10036393</v>
      </c>
      <c r="D110" s="222" t="s">
        <v>5785</v>
      </c>
      <c r="E110" s="223" t="s">
        <v>6197</v>
      </c>
      <c r="F110" s="221" t="s">
        <v>57</v>
      </c>
      <c r="G110" s="266">
        <v>46</v>
      </c>
      <c r="H110" s="225">
        <v>1216</v>
      </c>
      <c r="I110" s="226">
        <v>55936</v>
      </c>
      <c r="J110" s="226">
        <f t="shared" si="0"/>
        <v>11187.2</v>
      </c>
      <c r="K110" s="226">
        <f t="shared" si="1"/>
        <v>67123.199999999997</v>
      </c>
      <c r="L110" s="291" t="s">
        <v>4840</v>
      </c>
      <c r="M110" s="77"/>
      <c r="N110" s="77"/>
      <c r="O110" s="77"/>
      <c r="P110" s="77"/>
    </row>
    <row r="111" spans="1:16" ht="30" customHeight="1">
      <c r="A111" s="1">
        <v>93</v>
      </c>
      <c r="B111" s="221" t="s">
        <v>6155</v>
      </c>
      <c r="C111" s="221">
        <v>10036417</v>
      </c>
      <c r="D111" s="222" t="s">
        <v>5785</v>
      </c>
      <c r="E111" s="223" t="s">
        <v>6198</v>
      </c>
      <c r="F111" s="221" t="s">
        <v>57</v>
      </c>
      <c r="G111" s="266">
        <v>120</v>
      </c>
      <c r="H111" s="225">
        <v>406</v>
      </c>
      <c r="I111" s="226">
        <v>48720</v>
      </c>
      <c r="J111" s="226">
        <f t="shared" si="0"/>
        <v>9744</v>
      </c>
      <c r="K111" s="226">
        <f t="shared" si="1"/>
        <v>58464</v>
      </c>
      <c r="L111" s="291" t="s">
        <v>4840</v>
      </c>
      <c r="M111" s="77"/>
      <c r="N111" s="77"/>
      <c r="O111" s="77"/>
      <c r="P111" s="77"/>
    </row>
    <row r="112" spans="1:16" ht="30" customHeight="1">
      <c r="A112" s="1">
        <v>94</v>
      </c>
      <c r="B112" s="221" t="s">
        <v>6156</v>
      </c>
      <c r="C112" s="221">
        <v>10036417</v>
      </c>
      <c r="D112" s="222" t="s">
        <v>5785</v>
      </c>
      <c r="E112" s="223" t="s">
        <v>6198</v>
      </c>
      <c r="F112" s="221" t="s">
        <v>57</v>
      </c>
      <c r="G112" s="266">
        <v>53</v>
      </c>
      <c r="H112" s="225">
        <v>406</v>
      </c>
      <c r="I112" s="226">
        <v>21518</v>
      </c>
      <c r="J112" s="226">
        <f t="shared" si="0"/>
        <v>4303.6000000000004</v>
      </c>
      <c r="K112" s="226">
        <f t="shared" si="1"/>
        <v>25821.599999999999</v>
      </c>
      <c r="L112" s="291" t="s">
        <v>4840</v>
      </c>
      <c r="M112" s="77"/>
      <c r="N112" s="77"/>
      <c r="O112" s="77"/>
      <c r="P112" s="77"/>
    </row>
    <row r="113" spans="1:16" ht="30" customHeight="1">
      <c r="A113" s="1">
        <v>95</v>
      </c>
      <c r="B113" s="221" t="s">
        <v>6157</v>
      </c>
      <c r="C113" s="221">
        <v>10036520</v>
      </c>
      <c r="D113" s="222" t="s">
        <v>5785</v>
      </c>
      <c r="E113" s="223" t="s">
        <v>6199</v>
      </c>
      <c r="F113" s="221" t="s">
        <v>57</v>
      </c>
      <c r="G113" s="266">
        <v>4</v>
      </c>
      <c r="H113" s="225">
        <v>2832</v>
      </c>
      <c r="I113" s="226">
        <v>11328</v>
      </c>
      <c r="J113" s="226">
        <f t="shared" si="0"/>
        <v>2265.6</v>
      </c>
      <c r="K113" s="226">
        <f t="shared" si="1"/>
        <v>13593.6</v>
      </c>
      <c r="L113" s="291" t="s">
        <v>4840</v>
      </c>
      <c r="M113" s="77"/>
      <c r="N113" s="77"/>
      <c r="O113" s="77"/>
      <c r="P113" s="77"/>
    </row>
    <row r="114" spans="1:16" ht="30" customHeight="1">
      <c r="A114" s="1">
        <v>96</v>
      </c>
      <c r="B114" s="221" t="s">
        <v>6158</v>
      </c>
      <c r="C114" s="221">
        <v>10036520</v>
      </c>
      <c r="D114" s="222" t="s">
        <v>5785</v>
      </c>
      <c r="E114" s="223" t="s">
        <v>6199</v>
      </c>
      <c r="F114" s="221" t="s">
        <v>57</v>
      </c>
      <c r="G114" s="266">
        <v>44</v>
      </c>
      <c r="H114" s="225">
        <v>2832</v>
      </c>
      <c r="I114" s="226">
        <v>124608</v>
      </c>
      <c r="J114" s="226">
        <f t="shared" si="0"/>
        <v>24921.599999999999</v>
      </c>
      <c r="K114" s="226">
        <f t="shared" si="1"/>
        <v>149529.60000000001</v>
      </c>
      <c r="L114" s="291" t="s">
        <v>4840</v>
      </c>
      <c r="M114" s="77"/>
      <c r="N114" s="77"/>
      <c r="O114" s="77"/>
      <c r="P114" s="77"/>
    </row>
    <row r="115" spans="1:16" ht="30" customHeight="1">
      <c r="A115" s="1">
        <v>97</v>
      </c>
      <c r="B115" s="221" t="s">
        <v>6159</v>
      </c>
      <c r="C115" s="221">
        <v>10036520</v>
      </c>
      <c r="D115" s="222" t="s">
        <v>5785</v>
      </c>
      <c r="E115" s="223" t="s">
        <v>6199</v>
      </c>
      <c r="F115" s="221" t="s">
        <v>57</v>
      </c>
      <c r="G115" s="266">
        <v>4</v>
      </c>
      <c r="H115" s="225">
        <v>2832</v>
      </c>
      <c r="I115" s="226">
        <v>11328</v>
      </c>
      <c r="J115" s="226">
        <f t="shared" si="0"/>
        <v>2265.6</v>
      </c>
      <c r="K115" s="226">
        <f t="shared" si="1"/>
        <v>13593.6</v>
      </c>
      <c r="L115" s="291" t="s">
        <v>4840</v>
      </c>
      <c r="M115" s="77"/>
      <c r="N115" s="77"/>
      <c r="O115" s="77"/>
      <c r="P115" s="77"/>
    </row>
    <row r="116" spans="1:16" ht="30" customHeight="1">
      <c r="A116" s="1">
        <v>98</v>
      </c>
      <c r="B116" s="221" t="s">
        <v>6160</v>
      </c>
      <c r="C116" s="221">
        <v>10036526</v>
      </c>
      <c r="D116" s="222" t="s">
        <v>5785</v>
      </c>
      <c r="E116" s="223" t="s">
        <v>6200</v>
      </c>
      <c r="F116" s="221" t="s">
        <v>57</v>
      </c>
      <c r="G116" s="266">
        <v>2</v>
      </c>
      <c r="H116" s="225">
        <v>48823</v>
      </c>
      <c r="I116" s="226">
        <v>97646</v>
      </c>
      <c r="J116" s="226">
        <f t="shared" si="0"/>
        <v>19529.2</v>
      </c>
      <c r="K116" s="226">
        <f t="shared" si="1"/>
        <v>117175.2</v>
      </c>
      <c r="L116" s="291" t="s">
        <v>4840</v>
      </c>
      <c r="M116" s="77"/>
      <c r="N116" s="77"/>
      <c r="O116" s="77"/>
      <c r="P116" s="77"/>
    </row>
    <row r="117" spans="1:16" ht="30" customHeight="1">
      <c r="A117" s="1">
        <v>99</v>
      </c>
      <c r="B117" s="221" t="s">
        <v>6161</v>
      </c>
      <c r="C117" s="221">
        <v>10036782</v>
      </c>
      <c r="D117" s="222" t="s">
        <v>5785</v>
      </c>
      <c r="E117" s="223" t="s">
        <v>6201</v>
      </c>
      <c r="F117" s="221" t="s">
        <v>57</v>
      </c>
      <c r="G117" s="266">
        <v>5</v>
      </c>
      <c r="H117" s="225">
        <v>5566</v>
      </c>
      <c r="I117" s="226">
        <v>27830</v>
      </c>
      <c r="J117" s="226">
        <f t="shared" si="0"/>
        <v>5566</v>
      </c>
      <c r="K117" s="226">
        <f t="shared" si="1"/>
        <v>33396</v>
      </c>
      <c r="L117" s="291" t="s">
        <v>4840</v>
      </c>
      <c r="M117" s="77"/>
      <c r="N117" s="77"/>
      <c r="O117" s="77"/>
      <c r="P117" s="77"/>
    </row>
    <row r="118" spans="1:16" ht="30" customHeight="1">
      <c r="A118" s="1">
        <v>100</v>
      </c>
      <c r="B118" s="221" t="s">
        <v>6162</v>
      </c>
      <c r="C118" s="221">
        <v>10036792</v>
      </c>
      <c r="D118" s="222" t="s">
        <v>5785</v>
      </c>
      <c r="E118" s="223" t="s">
        <v>6202</v>
      </c>
      <c r="F118" s="221" t="s">
        <v>57</v>
      </c>
      <c r="G118" s="266">
        <v>2</v>
      </c>
      <c r="H118" s="225">
        <v>11825</v>
      </c>
      <c r="I118" s="226">
        <v>23650</v>
      </c>
      <c r="J118" s="226">
        <f t="shared" si="0"/>
        <v>4730</v>
      </c>
      <c r="K118" s="226">
        <f t="shared" si="1"/>
        <v>28380</v>
      </c>
      <c r="L118" s="291" t="s">
        <v>4840</v>
      </c>
      <c r="M118" s="77"/>
      <c r="N118" s="77"/>
      <c r="O118" s="77"/>
      <c r="P118" s="77"/>
    </row>
    <row r="119" spans="1:16" ht="30" customHeight="1">
      <c r="A119" s="1">
        <v>101</v>
      </c>
      <c r="B119" s="221" t="s">
        <v>6163</v>
      </c>
      <c r="C119" s="221">
        <v>10036818</v>
      </c>
      <c r="D119" s="222" t="s">
        <v>5785</v>
      </c>
      <c r="E119" s="223" t="s">
        <v>134</v>
      </c>
      <c r="F119" s="221" t="s">
        <v>57</v>
      </c>
      <c r="G119" s="266">
        <v>1</v>
      </c>
      <c r="H119" s="225">
        <v>11058</v>
      </c>
      <c r="I119" s="226">
        <v>11058</v>
      </c>
      <c r="J119" s="226">
        <f t="shared" si="0"/>
        <v>2211.6</v>
      </c>
      <c r="K119" s="226">
        <f t="shared" si="1"/>
        <v>13269.6</v>
      </c>
      <c r="L119" s="291" t="s">
        <v>4840</v>
      </c>
      <c r="M119" s="77"/>
      <c r="N119" s="77"/>
      <c r="O119" s="77"/>
      <c r="P119" s="77"/>
    </row>
    <row r="120" spans="1:16" ht="30" customHeight="1">
      <c r="A120" s="1">
        <v>102</v>
      </c>
      <c r="B120" s="221" t="s">
        <v>6203</v>
      </c>
      <c r="C120" s="221">
        <v>10037496</v>
      </c>
      <c r="D120" s="222" t="s">
        <v>5785</v>
      </c>
      <c r="E120" s="223" t="s">
        <v>6205</v>
      </c>
      <c r="F120" s="221" t="s">
        <v>57</v>
      </c>
      <c r="G120" s="266">
        <v>17</v>
      </c>
      <c r="H120" s="225">
        <v>24401</v>
      </c>
      <c r="I120" s="226">
        <v>414817</v>
      </c>
      <c r="J120" s="226">
        <f t="shared" si="0"/>
        <v>82963.399999999994</v>
      </c>
      <c r="K120" s="226">
        <f t="shared" si="1"/>
        <v>497780.4</v>
      </c>
      <c r="L120" s="291" t="s">
        <v>4840</v>
      </c>
      <c r="M120" s="77"/>
      <c r="N120" s="77"/>
      <c r="O120" s="77"/>
      <c r="P120" s="77"/>
    </row>
    <row r="121" spans="1:16" ht="30" customHeight="1">
      <c r="A121" s="1">
        <v>103</v>
      </c>
      <c r="B121" s="221" t="s">
        <v>6204</v>
      </c>
      <c r="C121" s="221">
        <v>10037516</v>
      </c>
      <c r="D121" s="222" t="s">
        <v>5785</v>
      </c>
      <c r="E121" s="223" t="s">
        <v>6206</v>
      </c>
      <c r="F121" s="221" t="s">
        <v>57</v>
      </c>
      <c r="G121" s="266">
        <v>3</v>
      </c>
      <c r="H121" s="225">
        <v>59453</v>
      </c>
      <c r="I121" s="226">
        <v>178359</v>
      </c>
      <c r="J121" s="226">
        <f t="shared" si="0"/>
        <v>35671.800000000003</v>
      </c>
      <c r="K121" s="226">
        <f t="shared" si="1"/>
        <v>214030.8</v>
      </c>
      <c r="L121" s="291" t="s">
        <v>4840</v>
      </c>
      <c r="M121" s="77"/>
      <c r="N121" s="77"/>
      <c r="O121" s="77"/>
      <c r="P121" s="77"/>
    </row>
    <row r="122" spans="1:16" ht="30" customHeight="1">
      <c r="A122" s="1">
        <v>104</v>
      </c>
      <c r="B122" s="221" t="s">
        <v>6207</v>
      </c>
      <c r="C122" s="221">
        <v>10037558</v>
      </c>
      <c r="D122" s="222" t="s">
        <v>5785</v>
      </c>
      <c r="E122" s="223" t="s">
        <v>6226</v>
      </c>
      <c r="F122" s="221" t="s">
        <v>57</v>
      </c>
      <c r="G122" s="266">
        <v>2</v>
      </c>
      <c r="H122" s="225">
        <v>52919</v>
      </c>
      <c r="I122" s="226">
        <v>105838</v>
      </c>
      <c r="J122" s="226">
        <f t="shared" si="0"/>
        <v>21167.599999999999</v>
      </c>
      <c r="K122" s="226">
        <f t="shared" si="1"/>
        <v>127005.6</v>
      </c>
      <c r="L122" s="291" t="s">
        <v>4840</v>
      </c>
      <c r="M122" s="77"/>
      <c r="N122" s="77"/>
      <c r="O122" s="77"/>
      <c r="P122" s="77"/>
    </row>
    <row r="123" spans="1:16" ht="30" customHeight="1">
      <c r="A123" s="1">
        <v>105</v>
      </c>
      <c r="B123" s="221" t="s">
        <v>6208</v>
      </c>
      <c r="C123" s="221">
        <v>10037583</v>
      </c>
      <c r="D123" s="222" t="s">
        <v>5785</v>
      </c>
      <c r="E123" s="223" t="s">
        <v>6227</v>
      </c>
      <c r="F123" s="221" t="s">
        <v>57</v>
      </c>
      <c r="G123" s="266">
        <v>35</v>
      </c>
      <c r="H123" s="225">
        <v>1389</v>
      </c>
      <c r="I123" s="226">
        <v>48615</v>
      </c>
      <c r="J123" s="226">
        <f t="shared" si="0"/>
        <v>9723</v>
      </c>
      <c r="K123" s="226">
        <f t="shared" si="1"/>
        <v>58338</v>
      </c>
      <c r="L123" s="291" t="s">
        <v>4840</v>
      </c>
      <c r="M123" s="77"/>
      <c r="N123" s="77"/>
      <c r="O123" s="77"/>
      <c r="P123" s="77"/>
    </row>
    <row r="124" spans="1:16" ht="30" customHeight="1">
      <c r="A124" s="1">
        <v>106</v>
      </c>
      <c r="B124" s="221" t="s">
        <v>6209</v>
      </c>
      <c r="C124" s="221">
        <v>10037595</v>
      </c>
      <c r="D124" s="222" t="s">
        <v>5785</v>
      </c>
      <c r="E124" s="223" t="s">
        <v>6228</v>
      </c>
      <c r="F124" s="221" t="s">
        <v>57</v>
      </c>
      <c r="G124" s="266">
        <v>2</v>
      </c>
      <c r="H124" s="225">
        <v>9717</v>
      </c>
      <c r="I124" s="226">
        <v>19434</v>
      </c>
      <c r="J124" s="226">
        <f t="shared" si="0"/>
        <v>3886.8</v>
      </c>
      <c r="K124" s="226">
        <f t="shared" si="1"/>
        <v>23320.799999999999</v>
      </c>
      <c r="L124" s="291" t="s">
        <v>4840</v>
      </c>
      <c r="M124" s="77"/>
      <c r="N124" s="77"/>
      <c r="O124" s="77"/>
      <c r="P124" s="77"/>
    </row>
    <row r="125" spans="1:16" ht="30" customHeight="1">
      <c r="A125" s="1">
        <v>107</v>
      </c>
      <c r="B125" s="221" t="s">
        <v>6210</v>
      </c>
      <c r="C125" s="221">
        <v>10039070</v>
      </c>
      <c r="D125" s="222" t="s">
        <v>5785</v>
      </c>
      <c r="E125" s="223" t="s">
        <v>6229</v>
      </c>
      <c r="F125" s="221" t="s">
        <v>57</v>
      </c>
      <c r="G125" s="266">
        <v>4</v>
      </c>
      <c r="H125" s="225">
        <v>1204</v>
      </c>
      <c r="I125" s="226">
        <v>4816</v>
      </c>
      <c r="J125" s="226">
        <f t="shared" si="0"/>
        <v>963.2</v>
      </c>
      <c r="K125" s="226">
        <f t="shared" si="1"/>
        <v>5779.2</v>
      </c>
      <c r="L125" s="291" t="s">
        <v>4840</v>
      </c>
      <c r="M125" s="77"/>
      <c r="N125" s="77"/>
      <c r="O125" s="77"/>
      <c r="P125" s="77"/>
    </row>
    <row r="126" spans="1:16" ht="30" customHeight="1">
      <c r="A126" s="1">
        <v>108</v>
      </c>
      <c r="B126" s="221" t="s">
        <v>6211</v>
      </c>
      <c r="C126" s="221">
        <v>10039277</v>
      </c>
      <c r="D126" s="222" t="s">
        <v>5785</v>
      </c>
      <c r="E126" s="223" t="s">
        <v>6230</v>
      </c>
      <c r="F126" s="221" t="s">
        <v>57</v>
      </c>
      <c r="G126" s="266">
        <v>28</v>
      </c>
      <c r="H126" s="225">
        <v>2340</v>
      </c>
      <c r="I126" s="226">
        <v>65520</v>
      </c>
      <c r="J126" s="226">
        <f t="shared" si="0"/>
        <v>13104</v>
      </c>
      <c r="K126" s="226">
        <f t="shared" si="1"/>
        <v>78624</v>
      </c>
      <c r="L126" s="291" t="s">
        <v>4840</v>
      </c>
      <c r="M126" s="77"/>
      <c r="N126" s="77"/>
      <c r="O126" s="77"/>
      <c r="P126" s="77"/>
    </row>
    <row r="127" spans="1:16" ht="30" customHeight="1">
      <c r="A127" s="1">
        <v>109</v>
      </c>
      <c r="B127" s="221" t="s">
        <v>6212</v>
      </c>
      <c r="C127" s="221">
        <v>10039332</v>
      </c>
      <c r="D127" s="222" t="s">
        <v>5785</v>
      </c>
      <c r="E127" s="223" t="s">
        <v>6231</v>
      </c>
      <c r="F127" s="221" t="s">
        <v>57</v>
      </c>
      <c r="G127" s="266">
        <v>24</v>
      </c>
      <c r="H127" s="225">
        <v>2624</v>
      </c>
      <c r="I127" s="226">
        <v>62976</v>
      </c>
      <c r="J127" s="226">
        <f t="shared" si="0"/>
        <v>12595.2</v>
      </c>
      <c r="K127" s="226">
        <f t="shared" si="1"/>
        <v>75571.199999999997</v>
      </c>
      <c r="L127" s="291" t="s">
        <v>4840</v>
      </c>
      <c r="M127" s="77"/>
      <c r="N127" s="77"/>
      <c r="O127" s="77"/>
      <c r="P127" s="77"/>
    </row>
    <row r="128" spans="1:16" ht="30" customHeight="1">
      <c r="A128" s="1">
        <v>110</v>
      </c>
      <c r="B128" s="221" t="s">
        <v>6213</v>
      </c>
      <c r="C128" s="221">
        <v>10039344</v>
      </c>
      <c r="D128" s="222" t="s">
        <v>5785</v>
      </c>
      <c r="E128" s="223" t="s">
        <v>6232</v>
      </c>
      <c r="F128" s="221" t="s">
        <v>57</v>
      </c>
      <c r="G128" s="266">
        <v>5</v>
      </c>
      <c r="H128" s="225">
        <v>2582</v>
      </c>
      <c r="I128" s="226">
        <v>12910</v>
      </c>
      <c r="J128" s="226">
        <f t="shared" si="0"/>
        <v>2582</v>
      </c>
      <c r="K128" s="226">
        <f t="shared" si="1"/>
        <v>15492</v>
      </c>
      <c r="L128" s="291" t="s">
        <v>4840</v>
      </c>
      <c r="M128" s="77"/>
      <c r="N128" s="77"/>
      <c r="O128" s="77"/>
      <c r="P128" s="77"/>
    </row>
    <row r="129" spans="1:16" ht="30" customHeight="1">
      <c r="A129" s="1">
        <v>111</v>
      </c>
      <c r="B129" s="221" t="s">
        <v>6214</v>
      </c>
      <c r="C129" s="221">
        <v>10039351</v>
      </c>
      <c r="D129" s="222" t="s">
        <v>5785</v>
      </c>
      <c r="E129" s="223" t="s">
        <v>6233</v>
      </c>
      <c r="F129" s="221" t="s">
        <v>57</v>
      </c>
      <c r="G129" s="266">
        <v>9</v>
      </c>
      <c r="H129" s="225">
        <v>2331</v>
      </c>
      <c r="I129" s="226">
        <v>20979</v>
      </c>
      <c r="J129" s="226">
        <f t="shared" si="0"/>
        <v>4195.8</v>
      </c>
      <c r="K129" s="226">
        <f t="shared" si="1"/>
        <v>25174.799999999999</v>
      </c>
      <c r="L129" s="291" t="s">
        <v>4840</v>
      </c>
      <c r="M129" s="77"/>
      <c r="N129" s="77"/>
      <c r="O129" s="77"/>
      <c r="P129" s="77"/>
    </row>
    <row r="130" spans="1:16" ht="30" customHeight="1">
      <c r="A130" s="1">
        <v>112</v>
      </c>
      <c r="B130" s="221" t="s">
        <v>6215</v>
      </c>
      <c r="C130" s="221">
        <v>10039351</v>
      </c>
      <c r="D130" s="222" t="s">
        <v>5785</v>
      </c>
      <c r="E130" s="223" t="s">
        <v>6233</v>
      </c>
      <c r="F130" s="221" t="s">
        <v>57</v>
      </c>
      <c r="G130" s="266">
        <v>2</v>
      </c>
      <c r="H130" s="225">
        <v>2331</v>
      </c>
      <c r="I130" s="226">
        <v>4662</v>
      </c>
      <c r="J130" s="226">
        <f t="shared" si="0"/>
        <v>932.4</v>
      </c>
      <c r="K130" s="226">
        <f t="shared" si="1"/>
        <v>5594.4</v>
      </c>
      <c r="L130" s="291" t="s">
        <v>4840</v>
      </c>
      <c r="M130" s="77"/>
      <c r="N130" s="77"/>
      <c r="O130" s="77"/>
      <c r="P130" s="77"/>
    </row>
    <row r="131" spans="1:16" ht="30" customHeight="1">
      <c r="A131" s="1">
        <v>113</v>
      </c>
      <c r="B131" s="221" t="s">
        <v>6216</v>
      </c>
      <c r="C131" s="221">
        <v>10039357</v>
      </c>
      <c r="D131" s="222" t="s">
        <v>5785</v>
      </c>
      <c r="E131" s="223" t="s">
        <v>6234</v>
      </c>
      <c r="F131" s="221" t="s">
        <v>57</v>
      </c>
      <c r="G131" s="266">
        <v>197</v>
      </c>
      <c r="H131" s="225">
        <v>2595</v>
      </c>
      <c r="I131" s="226">
        <v>511215</v>
      </c>
      <c r="J131" s="226">
        <f t="shared" si="0"/>
        <v>102243</v>
      </c>
      <c r="K131" s="226">
        <f t="shared" si="1"/>
        <v>613458</v>
      </c>
      <c r="L131" s="291" t="s">
        <v>4840</v>
      </c>
      <c r="M131" s="77"/>
      <c r="N131" s="77"/>
      <c r="O131" s="77"/>
      <c r="P131" s="77"/>
    </row>
    <row r="132" spans="1:16" ht="30" customHeight="1">
      <c r="A132" s="1">
        <v>114</v>
      </c>
      <c r="B132" s="221" t="s">
        <v>6217</v>
      </c>
      <c r="C132" s="221">
        <v>10039357</v>
      </c>
      <c r="D132" s="222" t="s">
        <v>5785</v>
      </c>
      <c r="E132" s="223" t="s">
        <v>6234</v>
      </c>
      <c r="F132" s="221" t="s">
        <v>57</v>
      </c>
      <c r="G132" s="266">
        <v>42</v>
      </c>
      <c r="H132" s="225">
        <v>2595</v>
      </c>
      <c r="I132" s="226">
        <v>108990</v>
      </c>
      <c r="J132" s="226">
        <f t="shared" si="0"/>
        <v>21798</v>
      </c>
      <c r="K132" s="226">
        <f t="shared" si="1"/>
        <v>130788</v>
      </c>
      <c r="L132" s="291" t="s">
        <v>4840</v>
      </c>
      <c r="M132" s="77"/>
      <c r="N132" s="77"/>
      <c r="O132" s="77"/>
      <c r="P132" s="77"/>
    </row>
    <row r="133" spans="1:16" ht="30" customHeight="1">
      <c r="A133" s="1">
        <v>115</v>
      </c>
      <c r="B133" s="221" t="s">
        <v>6218</v>
      </c>
      <c r="C133" s="221">
        <v>10039448</v>
      </c>
      <c r="D133" s="222" t="s">
        <v>5785</v>
      </c>
      <c r="E133" s="223" t="s">
        <v>6235</v>
      </c>
      <c r="F133" s="221" t="s">
        <v>57</v>
      </c>
      <c r="G133" s="266">
        <v>14</v>
      </c>
      <c r="H133" s="225">
        <v>4710</v>
      </c>
      <c r="I133" s="226">
        <v>65940</v>
      </c>
      <c r="J133" s="226">
        <f t="shared" ref="J133:J189" si="2">ROUND(I133*0.2,2)</f>
        <v>13188</v>
      </c>
      <c r="K133" s="226">
        <f t="shared" ref="K133:K189" si="3">ROUND(I133*1.2,2)</f>
        <v>79128</v>
      </c>
      <c r="L133" s="291" t="s">
        <v>4840</v>
      </c>
      <c r="M133" s="77"/>
      <c r="N133" s="77"/>
      <c r="O133" s="77"/>
      <c r="P133" s="77"/>
    </row>
    <row r="134" spans="1:16" ht="30" customHeight="1">
      <c r="A134" s="1">
        <v>116</v>
      </c>
      <c r="B134" s="221" t="s">
        <v>6219</v>
      </c>
      <c r="C134" s="221">
        <v>10040327</v>
      </c>
      <c r="D134" s="222" t="s">
        <v>5785</v>
      </c>
      <c r="E134" s="223" t="s">
        <v>6236</v>
      </c>
      <c r="F134" s="221" t="s">
        <v>57</v>
      </c>
      <c r="G134" s="266">
        <v>8</v>
      </c>
      <c r="H134" s="225">
        <v>17639</v>
      </c>
      <c r="I134" s="226">
        <v>141112</v>
      </c>
      <c r="J134" s="226">
        <f t="shared" si="2"/>
        <v>28222.400000000001</v>
      </c>
      <c r="K134" s="226">
        <f t="shared" si="3"/>
        <v>169334.39999999999</v>
      </c>
      <c r="L134" s="291" t="s">
        <v>4840</v>
      </c>
      <c r="M134" s="77"/>
      <c r="N134" s="77"/>
      <c r="O134" s="77"/>
      <c r="P134" s="77"/>
    </row>
    <row r="135" spans="1:16" ht="30" customHeight="1">
      <c r="A135" s="1">
        <v>117</v>
      </c>
      <c r="B135" s="221" t="s">
        <v>6220</v>
      </c>
      <c r="C135" s="221">
        <v>10040337</v>
      </c>
      <c r="D135" s="222" t="s">
        <v>5785</v>
      </c>
      <c r="E135" s="223" t="s">
        <v>6237</v>
      </c>
      <c r="F135" s="221" t="s">
        <v>57</v>
      </c>
      <c r="G135" s="266">
        <v>12</v>
      </c>
      <c r="H135" s="225">
        <v>8545</v>
      </c>
      <c r="I135" s="226">
        <v>102540</v>
      </c>
      <c r="J135" s="226">
        <f t="shared" si="2"/>
        <v>20508</v>
      </c>
      <c r="K135" s="226">
        <f t="shared" si="3"/>
        <v>123048</v>
      </c>
      <c r="L135" s="291" t="s">
        <v>4840</v>
      </c>
      <c r="M135" s="77"/>
      <c r="N135" s="77"/>
      <c r="O135" s="77"/>
      <c r="P135" s="77"/>
    </row>
    <row r="136" spans="1:16" ht="30" customHeight="1">
      <c r="A136" s="1">
        <v>118</v>
      </c>
      <c r="B136" s="221" t="s">
        <v>6221</v>
      </c>
      <c r="C136" s="221">
        <v>10040539</v>
      </c>
      <c r="D136" s="222" t="s">
        <v>5785</v>
      </c>
      <c r="E136" s="223" t="s">
        <v>6238</v>
      </c>
      <c r="F136" s="221" t="s">
        <v>57</v>
      </c>
      <c r="G136" s="266">
        <v>88</v>
      </c>
      <c r="H136" s="225">
        <v>580</v>
      </c>
      <c r="I136" s="226">
        <v>51040</v>
      </c>
      <c r="J136" s="226">
        <f t="shared" si="2"/>
        <v>10208</v>
      </c>
      <c r="K136" s="226">
        <f t="shared" si="3"/>
        <v>61248</v>
      </c>
      <c r="L136" s="291" t="s">
        <v>4840</v>
      </c>
      <c r="M136" s="77"/>
      <c r="N136" s="77"/>
      <c r="O136" s="77"/>
      <c r="P136" s="77"/>
    </row>
    <row r="137" spans="1:16" ht="30" customHeight="1">
      <c r="A137" s="1">
        <v>119</v>
      </c>
      <c r="B137" s="221" t="s">
        <v>6222</v>
      </c>
      <c r="C137" s="221">
        <v>10040546</v>
      </c>
      <c r="D137" s="222" t="s">
        <v>5785</v>
      </c>
      <c r="E137" s="223" t="s">
        <v>6239</v>
      </c>
      <c r="F137" s="221" t="s">
        <v>57</v>
      </c>
      <c r="G137" s="266">
        <v>3</v>
      </c>
      <c r="H137" s="225">
        <v>1320</v>
      </c>
      <c r="I137" s="226">
        <v>3960</v>
      </c>
      <c r="J137" s="226">
        <f t="shared" si="2"/>
        <v>792</v>
      </c>
      <c r="K137" s="226">
        <f t="shared" si="3"/>
        <v>4752</v>
      </c>
      <c r="L137" s="291" t="s">
        <v>4840</v>
      </c>
      <c r="M137" s="77"/>
      <c r="N137" s="77"/>
      <c r="O137" s="77"/>
      <c r="P137" s="77"/>
    </row>
    <row r="138" spans="1:16" ht="30" customHeight="1">
      <c r="A138" s="1">
        <v>120</v>
      </c>
      <c r="B138" s="221" t="s">
        <v>6223</v>
      </c>
      <c r="C138" s="221">
        <v>10040627</v>
      </c>
      <c r="D138" s="222" t="s">
        <v>5785</v>
      </c>
      <c r="E138" s="223" t="s">
        <v>6240</v>
      </c>
      <c r="F138" s="221" t="s">
        <v>57</v>
      </c>
      <c r="G138" s="266">
        <v>2</v>
      </c>
      <c r="H138" s="225">
        <v>13852</v>
      </c>
      <c r="I138" s="226">
        <v>27704</v>
      </c>
      <c r="J138" s="226">
        <f t="shared" si="2"/>
        <v>5540.8</v>
      </c>
      <c r="K138" s="226">
        <f t="shared" si="3"/>
        <v>33244.800000000003</v>
      </c>
      <c r="L138" s="291" t="s">
        <v>4840</v>
      </c>
      <c r="M138" s="77"/>
      <c r="N138" s="77"/>
      <c r="O138" s="77"/>
      <c r="P138" s="77"/>
    </row>
    <row r="139" spans="1:16" ht="30" customHeight="1">
      <c r="A139" s="1">
        <v>121</v>
      </c>
      <c r="B139" s="221" t="s">
        <v>6224</v>
      </c>
      <c r="C139" s="221">
        <v>10040693</v>
      </c>
      <c r="D139" s="222" t="s">
        <v>5785</v>
      </c>
      <c r="E139" s="223" t="s">
        <v>6241</v>
      </c>
      <c r="F139" s="221" t="s">
        <v>57</v>
      </c>
      <c r="G139" s="266">
        <v>35</v>
      </c>
      <c r="H139" s="225">
        <v>943</v>
      </c>
      <c r="I139" s="226">
        <v>33005</v>
      </c>
      <c r="J139" s="226">
        <f t="shared" si="2"/>
        <v>6601</v>
      </c>
      <c r="K139" s="226">
        <f t="shared" si="3"/>
        <v>39606</v>
      </c>
      <c r="L139" s="291" t="s">
        <v>4840</v>
      </c>
      <c r="M139" s="77"/>
      <c r="N139" s="77"/>
      <c r="O139" s="77"/>
      <c r="P139" s="77"/>
    </row>
    <row r="140" spans="1:16" ht="30" customHeight="1">
      <c r="A140" s="1">
        <v>122</v>
      </c>
      <c r="B140" s="221" t="s">
        <v>6225</v>
      </c>
      <c r="C140" s="221">
        <v>10040712</v>
      </c>
      <c r="D140" s="222" t="s">
        <v>5785</v>
      </c>
      <c r="E140" s="223" t="s">
        <v>6242</v>
      </c>
      <c r="F140" s="221" t="s">
        <v>57</v>
      </c>
      <c r="G140" s="266">
        <v>4</v>
      </c>
      <c r="H140" s="225">
        <v>4298</v>
      </c>
      <c r="I140" s="226">
        <v>17192</v>
      </c>
      <c r="J140" s="226">
        <f t="shared" si="2"/>
        <v>3438.4</v>
      </c>
      <c r="K140" s="226">
        <f t="shared" si="3"/>
        <v>20630.400000000001</v>
      </c>
      <c r="L140" s="291" t="s">
        <v>4840</v>
      </c>
      <c r="M140" s="77"/>
      <c r="N140" s="77"/>
      <c r="O140" s="77"/>
      <c r="P140" s="77"/>
    </row>
    <row r="141" spans="1:16" ht="30" customHeight="1">
      <c r="A141" s="1">
        <v>123</v>
      </c>
      <c r="B141" s="221" t="s">
        <v>6243</v>
      </c>
      <c r="C141" s="221">
        <v>10040779</v>
      </c>
      <c r="D141" s="222" t="s">
        <v>5785</v>
      </c>
      <c r="E141" s="223" t="s">
        <v>6254</v>
      </c>
      <c r="F141" s="221" t="s">
        <v>57</v>
      </c>
      <c r="G141" s="266">
        <v>84</v>
      </c>
      <c r="H141" s="225">
        <v>2739</v>
      </c>
      <c r="I141" s="226">
        <v>230076</v>
      </c>
      <c r="J141" s="226">
        <f t="shared" si="2"/>
        <v>46015.199999999997</v>
      </c>
      <c r="K141" s="226">
        <f t="shared" si="3"/>
        <v>276091.2</v>
      </c>
      <c r="L141" s="291" t="s">
        <v>4840</v>
      </c>
      <c r="M141" s="77"/>
      <c r="N141" s="77"/>
      <c r="O141" s="77"/>
      <c r="P141" s="77"/>
    </row>
    <row r="142" spans="1:16" ht="30" customHeight="1">
      <c r="A142" s="1">
        <v>124</v>
      </c>
      <c r="B142" s="221" t="s">
        <v>6244</v>
      </c>
      <c r="C142" s="221">
        <v>10040851</v>
      </c>
      <c r="D142" s="222" t="s">
        <v>5785</v>
      </c>
      <c r="E142" s="223" t="s">
        <v>6255</v>
      </c>
      <c r="F142" s="221" t="s">
        <v>57</v>
      </c>
      <c r="G142" s="266">
        <v>8</v>
      </c>
      <c r="H142" s="225">
        <v>1122</v>
      </c>
      <c r="I142" s="226">
        <v>8976</v>
      </c>
      <c r="J142" s="226">
        <f t="shared" si="2"/>
        <v>1795.2</v>
      </c>
      <c r="K142" s="226">
        <f t="shared" si="3"/>
        <v>10771.2</v>
      </c>
      <c r="L142" s="291" t="s">
        <v>4840</v>
      </c>
      <c r="M142" s="77"/>
      <c r="N142" s="77"/>
      <c r="O142" s="77"/>
      <c r="P142" s="77"/>
    </row>
    <row r="143" spans="1:16" ht="30" customHeight="1">
      <c r="A143" s="1">
        <v>125</v>
      </c>
      <c r="B143" s="221" t="s">
        <v>6245</v>
      </c>
      <c r="C143" s="221">
        <v>10040863</v>
      </c>
      <c r="D143" s="222" t="s">
        <v>5785</v>
      </c>
      <c r="E143" s="223" t="s">
        <v>6256</v>
      </c>
      <c r="F143" s="221" t="s">
        <v>57</v>
      </c>
      <c r="G143" s="266">
        <v>2</v>
      </c>
      <c r="H143" s="225">
        <v>1185</v>
      </c>
      <c r="I143" s="226">
        <v>2370</v>
      </c>
      <c r="J143" s="226">
        <f t="shared" si="2"/>
        <v>474</v>
      </c>
      <c r="K143" s="226">
        <f t="shared" si="3"/>
        <v>2844</v>
      </c>
      <c r="L143" s="291" t="s">
        <v>4840</v>
      </c>
      <c r="M143" s="77"/>
      <c r="N143" s="77"/>
      <c r="O143" s="77"/>
      <c r="P143" s="77"/>
    </row>
    <row r="144" spans="1:16" ht="30" customHeight="1">
      <c r="A144" s="1">
        <v>126</v>
      </c>
      <c r="B144" s="221" t="s">
        <v>6246</v>
      </c>
      <c r="C144" s="221">
        <v>10040876</v>
      </c>
      <c r="D144" s="222" t="s">
        <v>5785</v>
      </c>
      <c r="E144" s="223" t="s">
        <v>6257</v>
      </c>
      <c r="F144" s="221" t="s">
        <v>57</v>
      </c>
      <c r="G144" s="266">
        <v>5</v>
      </c>
      <c r="H144" s="225">
        <v>4585</v>
      </c>
      <c r="I144" s="226">
        <v>22925</v>
      </c>
      <c r="J144" s="226">
        <f t="shared" si="2"/>
        <v>4585</v>
      </c>
      <c r="K144" s="226">
        <f t="shared" si="3"/>
        <v>27510</v>
      </c>
      <c r="L144" s="291" t="s">
        <v>4840</v>
      </c>
      <c r="M144" s="77"/>
      <c r="N144" s="77"/>
      <c r="O144" s="77"/>
      <c r="P144" s="77"/>
    </row>
    <row r="145" spans="1:16" ht="30" customHeight="1">
      <c r="A145" s="1">
        <v>127</v>
      </c>
      <c r="B145" s="221" t="s">
        <v>6247</v>
      </c>
      <c r="C145" s="221">
        <v>10040882</v>
      </c>
      <c r="D145" s="222" t="s">
        <v>5785</v>
      </c>
      <c r="E145" s="223" t="s">
        <v>6258</v>
      </c>
      <c r="F145" s="221" t="s">
        <v>57</v>
      </c>
      <c r="G145" s="266">
        <v>1</v>
      </c>
      <c r="H145" s="225">
        <v>4048</v>
      </c>
      <c r="I145" s="226">
        <v>4048</v>
      </c>
      <c r="J145" s="226">
        <f t="shared" si="2"/>
        <v>809.6</v>
      </c>
      <c r="K145" s="226">
        <f t="shared" si="3"/>
        <v>4857.6000000000004</v>
      </c>
      <c r="L145" s="291" t="s">
        <v>4840</v>
      </c>
      <c r="M145" s="77"/>
      <c r="N145" s="77"/>
      <c r="O145" s="77"/>
      <c r="P145" s="77"/>
    </row>
    <row r="146" spans="1:16" ht="30" customHeight="1">
      <c r="A146" s="1">
        <v>128</v>
      </c>
      <c r="B146" s="221" t="s">
        <v>6248</v>
      </c>
      <c r="C146" s="221">
        <v>10040991</v>
      </c>
      <c r="D146" s="222" t="s">
        <v>5785</v>
      </c>
      <c r="E146" s="223" t="s">
        <v>6259</v>
      </c>
      <c r="F146" s="221" t="s">
        <v>57</v>
      </c>
      <c r="G146" s="266">
        <v>2</v>
      </c>
      <c r="H146" s="225">
        <v>4105</v>
      </c>
      <c r="I146" s="226">
        <v>8210</v>
      </c>
      <c r="J146" s="226">
        <f t="shared" si="2"/>
        <v>1642</v>
      </c>
      <c r="K146" s="226">
        <f t="shared" si="3"/>
        <v>9852</v>
      </c>
      <c r="L146" s="291" t="s">
        <v>4840</v>
      </c>
      <c r="M146" s="77"/>
      <c r="N146" s="77"/>
      <c r="O146" s="77"/>
      <c r="P146" s="77"/>
    </row>
    <row r="147" spans="1:16" ht="30" customHeight="1">
      <c r="A147" s="1">
        <v>129</v>
      </c>
      <c r="B147" s="221" t="s">
        <v>6249</v>
      </c>
      <c r="C147" s="221">
        <v>10041015</v>
      </c>
      <c r="D147" s="222" t="s">
        <v>5785</v>
      </c>
      <c r="E147" s="223" t="s">
        <v>6260</v>
      </c>
      <c r="F147" s="221" t="s">
        <v>57</v>
      </c>
      <c r="G147" s="266">
        <v>1</v>
      </c>
      <c r="H147" s="225">
        <v>14302</v>
      </c>
      <c r="I147" s="226">
        <v>14302</v>
      </c>
      <c r="J147" s="226">
        <f t="shared" si="2"/>
        <v>2860.4</v>
      </c>
      <c r="K147" s="226">
        <f t="shared" si="3"/>
        <v>17162.400000000001</v>
      </c>
      <c r="L147" s="291" t="s">
        <v>4840</v>
      </c>
      <c r="M147" s="77"/>
      <c r="N147" s="77"/>
      <c r="O147" s="77"/>
      <c r="P147" s="77"/>
    </row>
    <row r="148" spans="1:16" ht="30" customHeight="1">
      <c r="A148" s="1">
        <v>130</v>
      </c>
      <c r="B148" s="221" t="s">
        <v>6250</v>
      </c>
      <c r="C148" s="221">
        <v>10041021</v>
      </c>
      <c r="D148" s="222" t="s">
        <v>5785</v>
      </c>
      <c r="E148" s="223" t="s">
        <v>6261</v>
      </c>
      <c r="F148" s="221" t="s">
        <v>57</v>
      </c>
      <c r="G148" s="266">
        <v>36</v>
      </c>
      <c r="H148" s="225">
        <v>246</v>
      </c>
      <c r="I148" s="226">
        <v>8856</v>
      </c>
      <c r="J148" s="226">
        <f t="shared" si="2"/>
        <v>1771.2</v>
      </c>
      <c r="K148" s="226">
        <f t="shared" si="3"/>
        <v>10627.2</v>
      </c>
      <c r="L148" s="291" t="s">
        <v>4840</v>
      </c>
      <c r="M148" s="77"/>
      <c r="N148" s="77"/>
      <c r="O148" s="77"/>
      <c r="P148" s="77"/>
    </row>
    <row r="149" spans="1:16" ht="30" customHeight="1">
      <c r="A149" s="1">
        <v>131</v>
      </c>
      <c r="B149" s="221" t="s">
        <v>6251</v>
      </c>
      <c r="C149" s="221">
        <v>10041131</v>
      </c>
      <c r="D149" s="222" t="s">
        <v>5785</v>
      </c>
      <c r="E149" s="223" t="s">
        <v>6262</v>
      </c>
      <c r="F149" s="221" t="s">
        <v>57</v>
      </c>
      <c r="G149" s="266">
        <v>1</v>
      </c>
      <c r="H149" s="225">
        <v>1266</v>
      </c>
      <c r="I149" s="226">
        <v>1266</v>
      </c>
      <c r="J149" s="226">
        <f t="shared" si="2"/>
        <v>253.2</v>
      </c>
      <c r="K149" s="226">
        <f t="shared" si="3"/>
        <v>1519.2</v>
      </c>
      <c r="L149" s="291" t="s">
        <v>4840</v>
      </c>
      <c r="M149" s="77"/>
      <c r="N149" s="77"/>
      <c r="O149" s="77"/>
      <c r="P149" s="77"/>
    </row>
    <row r="150" spans="1:16" ht="30" customHeight="1">
      <c r="A150" s="1">
        <v>132</v>
      </c>
      <c r="B150" s="221" t="s">
        <v>6252</v>
      </c>
      <c r="C150" s="221">
        <v>10041253</v>
      </c>
      <c r="D150" s="222" t="s">
        <v>5785</v>
      </c>
      <c r="E150" s="223" t="s">
        <v>6263</v>
      </c>
      <c r="F150" s="221" t="s">
        <v>57</v>
      </c>
      <c r="G150" s="266">
        <v>3</v>
      </c>
      <c r="H150" s="225">
        <v>274</v>
      </c>
      <c r="I150" s="226">
        <v>822</v>
      </c>
      <c r="J150" s="226">
        <f t="shared" si="2"/>
        <v>164.4</v>
      </c>
      <c r="K150" s="226">
        <f t="shared" si="3"/>
        <v>986.4</v>
      </c>
      <c r="L150" s="291" t="s">
        <v>4840</v>
      </c>
      <c r="M150" s="77"/>
      <c r="N150" s="77"/>
      <c r="O150" s="77"/>
      <c r="P150" s="77"/>
    </row>
    <row r="151" spans="1:16" ht="30" customHeight="1">
      <c r="A151" s="1">
        <v>133</v>
      </c>
      <c r="B151" s="221" t="s">
        <v>6253</v>
      </c>
      <c r="C151" s="221">
        <v>10041278</v>
      </c>
      <c r="D151" s="222" t="s">
        <v>5785</v>
      </c>
      <c r="E151" s="223" t="s">
        <v>6264</v>
      </c>
      <c r="F151" s="221" t="s">
        <v>57</v>
      </c>
      <c r="G151" s="266">
        <v>2</v>
      </c>
      <c r="H151" s="225">
        <v>925</v>
      </c>
      <c r="I151" s="226">
        <v>1850</v>
      </c>
      <c r="J151" s="226">
        <f t="shared" si="2"/>
        <v>370</v>
      </c>
      <c r="K151" s="226">
        <f t="shared" si="3"/>
        <v>2220</v>
      </c>
      <c r="L151" s="291" t="s">
        <v>4840</v>
      </c>
      <c r="M151" s="77"/>
      <c r="N151" s="77"/>
      <c r="O151" s="77"/>
      <c r="P151" s="77"/>
    </row>
    <row r="152" spans="1:16" ht="30" customHeight="1">
      <c r="A152" s="1">
        <v>134</v>
      </c>
      <c r="B152" s="221" t="s">
        <v>6265</v>
      </c>
      <c r="C152" s="221">
        <v>10042495</v>
      </c>
      <c r="D152" s="222" t="s">
        <v>5785</v>
      </c>
      <c r="E152" s="223" t="s">
        <v>6275</v>
      </c>
      <c r="F152" s="221" t="s">
        <v>57</v>
      </c>
      <c r="G152" s="266">
        <v>6</v>
      </c>
      <c r="H152" s="225">
        <v>7549</v>
      </c>
      <c r="I152" s="226">
        <v>45294</v>
      </c>
      <c r="J152" s="226">
        <f t="shared" si="2"/>
        <v>9058.7999999999993</v>
      </c>
      <c r="K152" s="226">
        <f t="shared" si="3"/>
        <v>54352.800000000003</v>
      </c>
      <c r="L152" s="291" t="s">
        <v>4840</v>
      </c>
      <c r="M152" s="77"/>
      <c r="N152" s="77"/>
      <c r="O152" s="77"/>
      <c r="P152" s="77"/>
    </row>
    <row r="153" spans="1:16" ht="30" customHeight="1">
      <c r="A153" s="1">
        <v>135</v>
      </c>
      <c r="B153" s="221" t="s">
        <v>6266</v>
      </c>
      <c r="C153" s="221">
        <v>10042507</v>
      </c>
      <c r="D153" s="222" t="s">
        <v>5785</v>
      </c>
      <c r="E153" s="223" t="s">
        <v>6276</v>
      </c>
      <c r="F153" s="221" t="s">
        <v>57</v>
      </c>
      <c r="G153" s="266">
        <v>1</v>
      </c>
      <c r="H153" s="225">
        <v>5513</v>
      </c>
      <c r="I153" s="226">
        <v>5513</v>
      </c>
      <c r="J153" s="226">
        <f t="shared" si="2"/>
        <v>1102.5999999999999</v>
      </c>
      <c r="K153" s="226">
        <f t="shared" si="3"/>
        <v>6615.6</v>
      </c>
      <c r="L153" s="291" t="s">
        <v>4840</v>
      </c>
      <c r="M153" s="77"/>
      <c r="N153" s="77"/>
      <c r="O153" s="77"/>
      <c r="P153" s="77"/>
    </row>
    <row r="154" spans="1:16" ht="30" customHeight="1">
      <c r="A154" s="1">
        <v>136</v>
      </c>
      <c r="B154" s="221" t="s">
        <v>6267</v>
      </c>
      <c r="C154" s="221">
        <v>10042507</v>
      </c>
      <c r="D154" s="222" t="s">
        <v>5785</v>
      </c>
      <c r="E154" s="223" t="s">
        <v>6276</v>
      </c>
      <c r="F154" s="221" t="s">
        <v>57</v>
      </c>
      <c r="G154" s="266">
        <v>1</v>
      </c>
      <c r="H154" s="225">
        <v>5513</v>
      </c>
      <c r="I154" s="226">
        <v>5513</v>
      </c>
      <c r="J154" s="226">
        <f t="shared" si="2"/>
        <v>1102.5999999999999</v>
      </c>
      <c r="K154" s="226">
        <f t="shared" si="3"/>
        <v>6615.6</v>
      </c>
      <c r="L154" s="291" t="s">
        <v>4840</v>
      </c>
      <c r="M154" s="77"/>
      <c r="N154" s="77"/>
      <c r="O154" s="77"/>
      <c r="P154" s="77"/>
    </row>
    <row r="155" spans="1:16" ht="30" customHeight="1">
      <c r="A155" s="1">
        <v>137</v>
      </c>
      <c r="B155" s="221" t="s">
        <v>6268</v>
      </c>
      <c r="C155" s="221">
        <v>10042516</v>
      </c>
      <c r="D155" s="222" t="s">
        <v>5785</v>
      </c>
      <c r="E155" s="223" t="s">
        <v>6277</v>
      </c>
      <c r="F155" s="221" t="s">
        <v>57</v>
      </c>
      <c r="G155" s="266">
        <v>40</v>
      </c>
      <c r="H155" s="225">
        <v>1552</v>
      </c>
      <c r="I155" s="226">
        <v>62080</v>
      </c>
      <c r="J155" s="226">
        <f t="shared" si="2"/>
        <v>12416</v>
      </c>
      <c r="K155" s="226">
        <f t="shared" si="3"/>
        <v>74496</v>
      </c>
      <c r="L155" s="291" t="s">
        <v>4840</v>
      </c>
      <c r="M155" s="77"/>
      <c r="N155" s="77"/>
      <c r="O155" s="77"/>
      <c r="P155" s="77"/>
    </row>
    <row r="156" spans="1:16" ht="30" customHeight="1">
      <c r="A156" s="1">
        <v>138</v>
      </c>
      <c r="B156" s="221" t="s">
        <v>6269</v>
      </c>
      <c r="C156" s="221">
        <v>10042526</v>
      </c>
      <c r="D156" s="222" t="s">
        <v>5785</v>
      </c>
      <c r="E156" s="223" t="s">
        <v>6278</v>
      </c>
      <c r="F156" s="221" t="s">
        <v>57</v>
      </c>
      <c r="G156" s="266">
        <v>1</v>
      </c>
      <c r="H156" s="225">
        <v>5322</v>
      </c>
      <c r="I156" s="226">
        <v>5322</v>
      </c>
      <c r="J156" s="226">
        <f t="shared" si="2"/>
        <v>1064.4000000000001</v>
      </c>
      <c r="K156" s="226">
        <f t="shared" si="3"/>
        <v>6386.4</v>
      </c>
      <c r="L156" s="291" t="s">
        <v>4840</v>
      </c>
      <c r="M156" s="77"/>
      <c r="N156" s="77"/>
      <c r="O156" s="77"/>
      <c r="P156" s="77"/>
    </row>
    <row r="157" spans="1:16" ht="30" customHeight="1">
      <c r="A157" s="1">
        <v>139</v>
      </c>
      <c r="B157" s="221" t="s">
        <v>6270</v>
      </c>
      <c r="C157" s="221">
        <v>10042531</v>
      </c>
      <c r="D157" s="222" t="s">
        <v>5785</v>
      </c>
      <c r="E157" s="223" t="s">
        <v>6279</v>
      </c>
      <c r="F157" s="221" t="s">
        <v>57</v>
      </c>
      <c r="G157" s="266">
        <v>7</v>
      </c>
      <c r="H157" s="225">
        <v>2549</v>
      </c>
      <c r="I157" s="226">
        <v>17843</v>
      </c>
      <c r="J157" s="226">
        <f t="shared" si="2"/>
        <v>3568.6</v>
      </c>
      <c r="K157" s="226">
        <f t="shared" si="3"/>
        <v>21411.599999999999</v>
      </c>
      <c r="L157" s="291" t="s">
        <v>4840</v>
      </c>
      <c r="M157" s="77"/>
      <c r="N157" s="77"/>
      <c r="O157" s="77"/>
      <c r="P157" s="77"/>
    </row>
    <row r="158" spans="1:16" ht="30" customHeight="1">
      <c r="A158" s="1">
        <v>140</v>
      </c>
      <c r="B158" s="221" t="s">
        <v>6271</v>
      </c>
      <c r="C158" s="221">
        <v>10042578</v>
      </c>
      <c r="D158" s="222" t="s">
        <v>5785</v>
      </c>
      <c r="E158" s="223" t="s">
        <v>6280</v>
      </c>
      <c r="F158" s="221" t="s">
        <v>57</v>
      </c>
      <c r="G158" s="266">
        <v>1</v>
      </c>
      <c r="H158" s="225">
        <v>6466</v>
      </c>
      <c r="I158" s="226">
        <v>6466</v>
      </c>
      <c r="J158" s="226">
        <f t="shared" si="2"/>
        <v>1293.2</v>
      </c>
      <c r="K158" s="226">
        <f t="shared" si="3"/>
        <v>7759.2</v>
      </c>
      <c r="L158" s="291" t="s">
        <v>4840</v>
      </c>
      <c r="M158" s="77"/>
      <c r="N158" s="77"/>
      <c r="O158" s="77"/>
      <c r="P158" s="77"/>
    </row>
    <row r="159" spans="1:16" ht="30" customHeight="1">
      <c r="A159" s="1">
        <v>141</v>
      </c>
      <c r="B159" s="221" t="s">
        <v>6272</v>
      </c>
      <c r="C159" s="221">
        <v>10042578</v>
      </c>
      <c r="D159" s="222" t="s">
        <v>5785</v>
      </c>
      <c r="E159" s="223" t="s">
        <v>6280</v>
      </c>
      <c r="F159" s="221" t="s">
        <v>57</v>
      </c>
      <c r="G159" s="266">
        <v>14</v>
      </c>
      <c r="H159" s="225">
        <v>6466</v>
      </c>
      <c r="I159" s="226">
        <v>90524</v>
      </c>
      <c r="J159" s="226">
        <f t="shared" si="2"/>
        <v>18104.8</v>
      </c>
      <c r="K159" s="226">
        <f t="shared" si="3"/>
        <v>108628.8</v>
      </c>
      <c r="L159" s="291" t="s">
        <v>4840</v>
      </c>
      <c r="M159" s="77"/>
      <c r="N159" s="77"/>
      <c r="O159" s="77"/>
      <c r="P159" s="77"/>
    </row>
    <row r="160" spans="1:16" ht="30" customHeight="1">
      <c r="A160" s="1">
        <v>142</v>
      </c>
      <c r="B160" s="221" t="s">
        <v>6273</v>
      </c>
      <c r="C160" s="221">
        <v>10042578</v>
      </c>
      <c r="D160" s="222" t="s">
        <v>5785</v>
      </c>
      <c r="E160" s="223" t="s">
        <v>6280</v>
      </c>
      <c r="F160" s="221" t="s">
        <v>57</v>
      </c>
      <c r="G160" s="266">
        <v>2</v>
      </c>
      <c r="H160" s="225">
        <v>6466</v>
      </c>
      <c r="I160" s="226">
        <v>12932</v>
      </c>
      <c r="J160" s="226">
        <f t="shared" si="2"/>
        <v>2586.4</v>
      </c>
      <c r="K160" s="226">
        <f t="shared" si="3"/>
        <v>15518.4</v>
      </c>
      <c r="L160" s="291" t="s">
        <v>4840</v>
      </c>
      <c r="M160" s="77"/>
      <c r="N160" s="77"/>
      <c r="O160" s="77"/>
      <c r="P160" s="77"/>
    </row>
    <row r="161" spans="1:16" ht="30" customHeight="1">
      <c r="A161" s="1">
        <v>143</v>
      </c>
      <c r="B161" s="221" t="s">
        <v>6274</v>
      </c>
      <c r="C161" s="221">
        <v>10042578</v>
      </c>
      <c r="D161" s="222" t="s">
        <v>5785</v>
      </c>
      <c r="E161" s="223" t="s">
        <v>6280</v>
      </c>
      <c r="F161" s="221" t="s">
        <v>57</v>
      </c>
      <c r="G161" s="266">
        <v>1</v>
      </c>
      <c r="H161" s="225">
        <v>6466</v>
      </c>
      <c r="I161" s="226">
        <v>6466</v>
      </c>
      <c r="J161" s="226">
        <f t="shared" si="2"/>
        <v>1293.2</v>
      </c>
      <c r="K161" s="226">
        <f t="shared" si="3"/>
        <v>7759.2</v>
      </c>
      <c r="L161" s="291" t="s">
        <v>4840</v>
      </c>
      <c r="M161" s="77"/>
      <c r="N161" s="77"/>
      <c r="O161" s="77"/>
      <c r="P161" s="77"/>
    </row>
    <row r="162" spans="1:16" ht="30" customHeight="1">
      <c r="A162" s="1">
        <v>144</v>
      </c>
      <c r="B162" s="221" t="s">
        <v>6281</v>
      </c>
      <c r="C162" s="221">
        <v>10043116</v>
      </c>
      <c r="D162" s="222" t="s">
        <v>5785</v>
      </c>
      <c r="E162" s="223" t="s">
        <v>6285</v>
      </c>
      <c r="F162" s="221" t="s">
        <v>57</v>
      </c>
      <c r="G162" s="266">
        <v>13</v>
      </c>
      <c r="H162" s="225">
        <v>2632</v>
      </c>
      <c r="I162" s="226">
        <v>34216</v>
      </c>
      <c r="J162" s="226">
        <f t="shared" si="2"/>
        <v>6843.2</v>
      </c>
      <c r="K162" s="226">
        <f t="shared" si="3"/>
        <v>41059.199999999997</v>
      </c>
      <c r="L162" s="291" t="s">
        <v>4840</v>
      </c>
      <c r="M162" s="77"/>
      <c r="N162" s="77"/>
      <c r="O162" s="77"/>
      <c r="P162" s="77"/>
    </row>
    <row r="163" spans="1:16" ht="30" customHeight="1">
      <c r="A163" s="1">
        <v>145</v>
      </c>
      <c r="B163" s="221" t="s">
        <v>6282</v>
      </c>
      <c r="C163" s="221">
        <v>10043141</v>
      </c>
      <c r="D163" s="222" t="s">
        <v>5785</v>
      </c>
      <c r="E163" s="223" t="s">
        <v>6286</v>
      </c>
      <c r="F163" s="221" t="s">
        <v>57</v>
      </c>
      <c r="G163" s="266">
        <v>63</v>
      </c>
      <c r="H163" s="225">
        <v>1960</v>
      </c>
      <c r="I163" s="226">
        <v>123480</v>
      </c>
      <c r="J163" s="226">
        <f t="shared" si="2"/>
        <v>24696</v>
      </c>
      <c r="K163" s="226">
        <f t="shared" si="3"/>
        <v>148176</v>
      </c>
      <c r="L163" s="291" t="s">
        <v>4840</v>
      </c>
      <c r="M163" s="77"/>
      <c r="N163" s="77"/>
      <c r="O163" s="77"/>
      <c r="P163" s="77"/>
    </row>
    <row r="164" spans="1:16" ht="30" customHeight="1">
      <c r="A164" s="1">
        <v>146</v>
      </c>
      <c r="B164" s="221" t="s">
        <v>6283</v>
      </c>
      <c r="C164" s="221">
        <v>10043156</v>
      </c>
      <c r="D164" s="222" t="s">
        <v>5785</v>
      </c>
      <c r="E164" s="223" t="s">
        <v>6287</v>
      </c>
      <c r="F164" s="221" t="s">
        <v>57</v>
      </c>
      <c r="G164" s="266">
        <v>10</v>
      </c>
      <c r="H164" s="225">
        <v>2331</v>
      </c>
      <c r="I164" s="226">
        <v>23310</v>
      </c>
      <c r="J164" s="226">
        <f t="shared" si="2"/>
        <v>4662</v>
      </c>
      <c r="K164" s="226">
        <f t="shared" si="3"/>
        <v>27972</v>
      </c>
      <c r="L164" s="291" t="s">
        <v>4840</v>
      </c>
      <c r="M164" s="77"/>
      <c r="N164" s="77"/>
      <c r="O164" s="77"/>
      <c r="P164" s="77"/>
    </row>
    <row r="165" spans="1:16" ht="30" customHeight="1">
      <c r="A165" s="1">
        <v>147</v>
      </c>
      <c r="B165" s="221" t="s">
        <v>6284</v>
      </c>
      <c r="C165" s="221">
        <v>10043698</v>
      </c>
      <c r="D165" s="222" t="s">
        <v>5785</v>
      </c>
      <c r="E165" s="223" t="s">
        <v>6288</v>
      </c>
      <c r="F165" s="221" t="s">
        <v>57</v>
      </c>
      <c r="G165" s="266">
        <v>1</v>
      </c>
      <c r="H165" s="225">
        <v>85088</v>
      </c>
      <c r="I165" s="226">
        <v>85088</v>
      </c>
      <c r="J165" s="226">
        <f t="shared" si="2"/>
        <v>17017.599999999999</v>
      </c>
      <c r="K165" s="226">
        <f t="shared" si="3"/>
        <v>102105.60000000001</v>
      </c>
      <c r="L165" s="291" t="s">
        <v>4840</v>
      </c>
      <c r="M165" s="77"/>
      <c r="N165" s="77"/>
      <c r="O165" s="77"/>
      <c r="P165" s="77"/>
    </row>
    <row r="166" spans="1:16" ht="30" customHeight="1">
      <c r="A166" s="1">
        <v>148</v>
      </c>
      <c r="B166" s="221" t="s">
        <v>6289</v>
      </c>
      <c r="C166" s="221">
        <v>10044761</v>
      </c>
      <c r="D166" s="222" t="s">
        <v>5785</v>
      </c>
      <c r="E166" s="223" t="s">
        <v>6297</v>
      </c>
      <c r="F166" s="221" t="s">
        <v>57</v>
      </c>
      <c r="G166" s="266">
        <v>53</v>
      </c>
      <c r="H166" s="225">
        <v>4303</v>
      </c>
      <c r="I166" s="226">
        <v>228059</v>
      </c>
      <c r="J166" s="226">
        <f t="shared" si="2"/>
        <v>45611.8</v>
      </c>
      <c r="K166" s="226">
        <f t="shared" si="3"/>
        <v>273670.8</v>
      </c>
      <c r="L166" s="291" t="s">
        <v>4840</v>
      </c>
      <c r="M166" s="77"/>
      <c r="N166" s="77"/>
      <c r="O166" s="77"/>
      <c r="P166" s="77"/>
    </row>
    <row r="167" spans="1:16" ht="30" customHeight="1">
      <c r="A167" s="1">
        <v>149</v>
      </c>
      <c r="B167" s="221" t="s">
        <v>6290</v>
      </c>
      <c r="C167" s="221">
        <v>10044761</v>
      </c>
      <c r="D167" s="222" t="s">
        <v>5785</v>
      </c>
      <c r="E167" s="223" t="s">
        <v>6297</v>
      </c>
      <c r="F167" s="221" t="s">
        <v>57</v>
      </c>
      <c r="G167" s="266">
        <v>44</v>
      </c>
      <c r="H167" s="225">
        <v>4303</v>
      </c>
      <c r="I167" s="226">
        <v>189332</v>
      </c>
      <c r="J167" s="226">
        <f t="shared" si="2"/>
        <v>37866.400000000001</v>
      </c>
      <c r="K167" s="226">
        <f t="shared" si="3"/>
        <v>227198.4</v>
      </c>
      <c r="L167" s="291" t="s">
        <v>4840</v>
      </c>
      <c r="M167" s="77"/>
      <c r="N167" s="77"/>
      <c r="O167" s="77"/>
      <c r="P167" s="77"/>
    </row>
    <row r="168" spans="1:16" ht="30" customHeight="1">
      <c r="A168" s="1">
        <v>150</v>
      </c>
      <c r="B168" s="221" t="s">
        <v>6291</v>
      </c>
      <c r="C168" s="221">
        <v>10044761</v>
      </c>
      <c r="D168" s="222" t="s">
        <v>5785</v>
      </c>
      <c r="E168" s="223" t="s">
        <v>6297</v>
      </c>
      <c r="F168" s="221" t="s">
        <v>57</v>
      </c>
      <c r="G168" s="266">
        <v>2</v>
      </c>
      <c r="H168" s="225">
        <v>4303</v>
      </c>
      <c r="I168" s="226">
        <v>8606</v>
      </c>
      <c r="J168" s="226">
        <f t="shared" si="2"/>
        <v>1721.2</v>
      </c>
      <c r="K168" s="226">
        <f t="shared" si="3"/>
        <v>10327.200000000001</v>
      </c>
      <c r="L168" s="291" t="s">
        <v>4840</v>
      </c>
      <c r="M168" s="77"/>
      <c r="N168" s="77"/>
      <c r="O168" s="77"/>
      <c r="P168" s="77"/>
    </row>
    <row r="169" spans="1:16" ht="30" customHeight="1">
      <c r="A169" s="1">
        <v>151</v>
      </c>
      <c r="B169" s="221" t="s">
        <v>6292</v>
      </c>
      <c r="C169" s="221">
        <v>10044794</v>
      </c>
      <c r="D169" s="222" t="s">
        <v>5785</v>
      </c>
      <c r="E169" s="223" t="s">
        <v>6298</v>
      </c>
      <c r="F169" s="221" t="s">
        <v>57</v>
      </c>
      <c r="G169" s="266">
        <v>2</v>
      </c>
      <c r="H169" s="225">
        <v>11063</v>
      </c>
      <c r="I169" s="226">
        <v>22126</v>
      </c>
      <c r="J169" s="226">
        <f t="shared" si="2"/>
        <v>4425.2</v>
      </c>
      <c r="K169" s="226">
        <f t="shared" si="3"/>
        <v>26551.200000000001</v>
      </c>
      <c r="L169" s="291" t="s">
        <v>4840</v>
      </c>
      <c r="M169" s="77"/>
      <c r="N169" s="77"/>
      <c r="O169" s="77"/>
      <c r="P169" s="77"/>
    </row>
    <row r="170" spans="1:16" ht="30" customHeight="1">
      <c r="A170" s="1">
        <v>152</v>
      </c>
      <c r="B170" s="221" t="s">
        <v>6293</v>
      </c>
      <c r="C170" s="221">
        <v>20005700</v>
      </c>
      <c r="D170" s="222" t="s">
        <v>5785</v>
      </c>
      <c r="E170" s="223" t="s">
        <v>6299</v>
      </c>
      <c r="F170" s="221" t="s">
        <v>57</v>
      </c>
      <c r="G170" s="266">
        <v>2</v>
      </c>
      <c r="H170" s="225">
        <v>9724</v>
      </c>
      <c r="I170" s="226">
        <v>19448</v>
      </c>
      <c r="J170" s="226">
        <f t="shared" si="2"/>
        <v>3889.6</v>
      </c>
      <c r="K170" s="226">
        <f t="shared" si="3"/>
        <v>23337.599999999999</v>
      </c>
      <c r="L170" s="291" t="s">
        <v>4840</v>
      </c>
      <c r="M170" s="77"/>
      <c r="N170" s="77"/>
      <c r="O170" s="77"/>
      <c r="P170" s="77"/>
    </row>
    <row r="171" spans="1:16" ht="30" customHeight="1">
      <c r="A171" s="1">
        <v>153</v>
      </c>
      <c r="B171" s="221" t="s">
        <v>6294</v>
      </c>
      <c r="C171" s="221">
        <v>20005708</v>
      </c>
      <c r="D171" s="222" t="s">
        <v>5785</v>
      </c>
      <c r="E171" s="223" t="s">
        <v>6300</v>
      </c>
      <c r="F171" s="221" t="s">
        <v>57</v>
      </c>
      <c r="G171" s="266">
        <v>81</v>
      </c>
      <c r="H171" s="225">
        <v>3413</v>
      </c>
      <c r="I171" s="226">
        <v>276453</v>
      </c>
      <c r="J171" s="226">
        <f t="shared" si="2"/>
        <v>55290.6</v>
      </c>
      <c r="K171" s="226">
        <f t="shared" si="3"/>
        <v>331743.59999999998</v>
      </c>
      <c r="L171" s="291" t="s">
        <v>4840</v>
      </c>
      <c r="M171" s="77"/>
      <c r="N171" s="77"/>
      <c r="O171" s="77"/>
      <c r="P171" s="77"/>
    </row>
    <row r="172" spans="1:16" ht="30" customHeight="1">
      <c r="A172" s="1">
        <v>154</v>
      </c>
      <c r="B172" s="221" t="s">
        <v>6295</v>
      </c>
      <c r="C172" s="221">
        <v>20005714</v>
      </c>
      <c r="D172" s="222" t="s">
        <v>5785</v>
      </c>
      <c r="E172" s="223" t="s">
        <v>6301</v>
      </c>
      <c r="F172" s="221" t="s">
        <v>57</v>
      </c>
      <c r="G172" s="266">
        <v>8</v>
      </c>
      <c r="H172" s="225">
        <v>6961</v>
      </c>
      <c r="I172" s="226">
        <v>55688</v>
      </c>
      <c r="J172" s="226">
        <f t="shared" si="2"/>
        <v>11137.6</v>
      </c>
      <c r="K172" s="226">
        <f t="shared" si="3"/>
        <v>66825.600000000006</v>
      </c>
      <c r="L172" s="291" t="s">
        <v>4840</v>
      </c>
      <c r="M172" s="77"/>
      <c r="N172" s="77"/>
      <c r="O172" s="77"/>
      <c r="P172" s="77"/>
    </row>
    <row r="173" spans="1:16" ht="30" customHeight="1">
      <c r="A173" s="1">
        <v>155</v>
      </c>
      <c r="B173" s="221" t="s">
        <v>6296</v>
      </c>
      <c r="C173" s="221">
        <v>20005792</v>
      </c>
      <c r="D173" s="222" t="s">
        <v>5785</v>
      </c>
      <c r="E173" s="223" t="s">
        <v>6302</v>
      </c>
      <c r="F173" s="221" t="s">
        <v>57</v>
      </c>
      <c r="G173" s="266">
        <v>4</v>
      </c>
      <c r="H173" s="225">
        <v>77965</v>
      </c>
      <c r="I173" s="226">
        <v>311860</v>
      </c>
      <c r="J173" s="226">
        <f t="shared" si="2"/>
        <v>62372</v>
      </c>
      <c r="K173" s="226">
        <f t="shared" si="3"/>
        <v>374232</v>
      </c>
      <c r="L173" s="291" t="s">
        <v>4840</v>
      </c>
      <c r="M173" s="77"/>
      <c r="N173" s="77"/>
      <c r="O173" s="77"/>
      <c r="P173" s="77"/>
    </row>
    <row r="174" spans="1:16" ht="30" customHeight="1">
      <c r="A174" s="1">
        <v>156</v>
      </c>
      <c r="B174" s="221" t="s">
        <v>6303</v>
      </c>
      <c r="C174" s="221">
        <v>20005829</v>
      </c>
      <c r="D174" s="222" t="s">
        <v>5785</v>
      </c>
      <c r="E174" s="223" t="s">
        <v>6320</v>
      </c>
      <c r="F174" s="221" t="s">
        <v>57</v>
      </c>
      <c r="G174" s="266">
        <v>8</v>
      </c>
      <c r="H174" s="225">
        <v>7735</v>
      </c>
      <c r="I174" s="226">
        <v>61880</v>
      </c>
      <c r="J174" s="226">
        <f t="shared" si="2"/>
        <v>12376</v>
      </c>
      <c r="K174" s="226">
        <f t="shared" si="3"/>
        <v>74256</v>
      </c>
      <c r="L174" s="291" t="s">
        <v>4840</v>
      </c>
      <c r="M174" s="77"/>
      <c r="N174" s="77"/>
      <c r="O174" s="77"/>
      <c r="P174" s="77"/>
    </row>
    <row r="175" spans="1:16" ht="30" customHeight="1">
      <c r="A175" s="1">
        <v>157</v>
      </c>
      <c r="B175" s="221" t="s">
        <v>6304</v>
      </c>
      <c r="C175" s="221">
        <v>20005835</v>
      </c>
      <c r="D175" s="222" t="s">
        <v>5785</v>
      </c>
      <c r="E175" s="223" t="s">
        <v>6321</v>
      </c>
      <c r="F175" s="221" t="s">
        <v>57</v>
      </c>
      <c r="G175" s="266">
        <v>15</v>
      </c>
      <c r="H175" s="225">
        <v>2157</v>
      </c>
      <c r="I175" s="226">
        <v>32355</v>
      </c>
      <c r="J175" s="226">
        <f t="shared" si="2"/>
        <v>6471</v>
      </c>
      <c r="K175" s="226">
        <f t="shared" si="3"/>
        <v>38826</v>
      </c>
      <c r="L175" s="291" t="s">
        <v>4840</v>
      </c>
      <c r="M175" s="77"/>
      <c r="N175" s="77"/>
      <c r="O175" s="77"/>
      <c r="P175" s="77"/>
    </row>
    <row r="176" spans="1:16" ht="30" customHeight="1">
      <c r="A176" s="1">
        <v>158</v>
      </c>
      <c r="B176" s="221" t="s">
        <v>6305</v>
      </c>
      <c r="C176" s="221">
        <v>20005837</v>
      </c>
      <c r="D176" s="222" t="s">
        <v>5785</v>
      </c>
      <c r="E176" s="223" t="s">
        <v>6322</v>
      </c>
      <c r="F176" s="221" t="s">
        <v>57</v>
      </c>
      <c r="G176" s="266">
        <v>36</v>
      </c>
      <c r="H176" s="225">
        <v>1595</v>
      </c>
      <c r="I176" s="226">
        <v>57420</v>
      </c>
      <c r="J176" s="226">
        <f t="shared" si="2"/>
        <v>11484</v>
      </c>
      <c r="K176" s="226">
        <f t="shared" si="3"/>
        <v>68904</v>
      </c>
      <c r="L176" s="291" t="s">
        <v>4840</v>
      </c>
      <c r="M176" s="77"/>
      <c r="N176" s="77"/>
      <c r="O176" s="77"/>
      <c r="P176" s="77"/>
    </row>
    <row r="177" spans="1:16" ht="30" customHeight="1">
      <c r="A177" s="1">
        <v>159</v>
      </c>
      <c r="B177" s="221" t="s">
        <v>6306</v>
      </c>
      <c r="C177" s="221">
        <v>20006159</v>
      </c>
      <c r="D177" s="222" t="s">
        <v>5785</v>
      </c>
      <c r="E177" s="223" t="s">
        <v>6323</v>
      </c>
      <c r="F177" s="221" t="s">
        <v>57</v>
      </c>
      <c r="G177" s="266">
        <v>50</v>
      </c>
      <c r="H177" s="225">
        <v>1097</v>
      </c>
      <c r="I177" s="226">
        <v>54850</v>
      </c>
      <c r="J177" s="226">
        <f t="shared" si="2"/>
        <v>10970</v>
      </c>
      <c r="K177" s="226">
        <f t="shared" si="3"/>
        <v>65820</v>
      </c>
      <c r="L177" s="291" t="s">
        <v>4840</v>
      </c>
      <c r="M177" s="77"/>
      <c r="N177" s="77"/>
      <c r="O177" s="77"/>
      <c r="P177" s="77"/>
    </row>
    <row r="178" spans="1:16" ht="30" customHeight="1">
      <c r="A178" s="1">
        <v>160</v>
      </c>
      <c r="B178" s="221" t="s">
        <v>6307</v>
      </c>
      <c r="C178" s="221">
        <v>20006171</v>
      </c>
      <c r="D178" s="222" t="s">
        <v>5785</v>
      </c>
      <c r="E178" s="223" t="s">
        <v>6324</v>
      </c>
      <c r="F178" s="221" t="s">
        <v>57</v>
      </c>
      <c r="G178" s="266">
        <v>1</v>
      </c>
      <c r="H178" s="225">
        <v>771</v>
      </c>
      <c r="I178" s="226">
        <v>771</v>
      </c>
      <c r="J178" s="226">
        <f t="shared" si="2"/>
        <v>154.19999999999999</v>
      </c>
      <c r="K178" s="226">
        <f t="shared" si="3"/>
        <v>925.2</v>
      </c>
      <c r="L178" s="291" t="s">
        <v>4840</v>
      </c>
      <c r="M178" s="77"/>
      <c r="N178" s="77"/>
      <c r="O178" s="77"/>
      <c r="P178" s="77"/>
    </row>
    <row r="179" spans="1:16" ht="30" customHeight="1">
      <c r="A179" s="1">
        <v>161</v>
      </c>
      <c r="B179" s="221" t="s">
        <v>6308</v>
      </c>
      <c r="C179" s="221">
        <v>20006179</v>
      </c>
      <c r="D179" s="222" t="s">
        <v>5785</v>
      </c>
      <c r="E179" s="223" t="s">
        <v>6325</v>
      </c>
      <c r="F179" s="221" t="s">
        <v>57</v>
      </c>
      <c r="G179" s="266">
        <v>107</v>
      </c>
      <c r="H179" s="225">
        <v>2120</v>
      </c>
      <c r="I179" s="226">
        <v>226840</v>
      </c>
      <c r="J179" s="226">
        <f t="shared" si="2"/>
        <v>45368</v>
      </c>
      <c r="K179" s="226">
        <f t="shared" si="3"/>
        <v>272208</v>
      </c>
      <c r="L179" s="291" t="s">
        <v>4840</v>
      </c>
      <c r="M179" s="77"/>
      <c r="N179" s="77"/>
      <c r="O179" s="77"/>
      <c r="P179" s="77"/>
    </row>
    <row r="180" spans="1:16" ht="30" customHeight="1">
      <c r="A180" s="1">
        <v>162</v>
      </c>
      <c r="B180" s="221" t="s">
        <v>6309</v>
      </c>
      <c r="C180" s="221">
        <v>20006188</v>
      </c>
      <c r="D180" s="222" t="s">
        <v>5785</v>
      </c>
      <c r="E180" s="223" t="s">
        <v>6326</v>
      </c>
      <c r="F180" s="221" t="s">
        <v>57</v>
      </c>
      <c r="G180" s="266">
        <v>60</v>
      </c>
      <c r="H180" s="225">
        <v>994</v>
      </c>
      <c r="I180" s="226">
        <v>59640</v>
      </c>
      <c r="J180" s="226">
        <f t="shared" si="2"/>
        <v>11928</v>
      </c>
      <c r="K180" s="226">
        <f t="shared" si="3"/>
        <v>71568</v>
      </c>
      <c r="L180" s="291" t="s">
        <v>4840</v>
      </c>
      <c r="M180" s="77"/>
      <c r="N180" s="77"/>
      <c r="O180" s="77"/>
      <c r="P180" s="77"/>
    </row>
    <row r="181" spans="1:16" ht="30" customHeight="1">
      <c r="A181" s="1">
        <v>163</v>
      </c>
      <c r="B181" s="221" t="s">
        <v>6310</v>
      </c>
      <c r="C181" s="221">
        <v>20006188</v>
      </c>
      <c r="D181" s="222" t="s">
        <v>5785</v>
      </c>
      <c r="E181" s="223" t="s">
        <v>6326</v>
      </c>
      <c r="F181" s="221" t="s">
        <v>57</v>
      </c>
      <c r="G181" s="266">
        <v>40</v>
      </c>
      <c r="H181" s="225">
        <v>994</v>
      </c>
      <c r="I181" s="226">
        <v>39760</v>
      </c>
      <c r="J181" s="226">
        <f t="shared" si="2"/>
        <v>7952</v>
      </c>
      <c r="K181" s="226">
        <f t="shared" si="3"/>
        <v>47712</v>
      </c>
      <c r="L181" s="291" t="s">
        <v>4840</v>
      </c>
      <c r="M181" s="77"/>
      <c r="N181" s="77"/>
      <c r="O181" s="77"/>
      <c r="P181" s="77"/>
    </row>
    <row r="182" spans="1:16" ht="30" customHeight="1">
      <c r="A182" s="1">
        <v>164</v>
      </c>
      <c r="B182" s="221" t="s">
        <v>6311</v>
      </c>
      <c r="C182" s="221">
        <v>20006234</v>
      </c>
      <c r="D182" s="222" t="s">
        <v>5785</v>
      </c>
      <c r="E182" s="223" t="s">
        <v>6327</v>
      </c>
      <c r="F182" s="221" t="s">
        <v>57</v>
      </c>
      <c r="G182" s="266">
        <v>4</v>
      </c>
      <c r="H182" s="225">
        <v>1859</v>
      </c>
      <c r="I182" s="226">
        <v>7436</v>
      </c>
      <c r="J182" s="226">
        <f t="shared" si="2"/>
        <v>1487.2</v>
      </c>
      <c r="K182" s="226">
        <f t="shared" si="3"/>
        <v>8923.2000000000007</v>
      </c>
      <c r="L182" s="291" t="s">
        <v>4840</v>
      </c>
      <c r="M182" s="77"/>
      <c r="N182" s="77"/>
      <c r="O182" s="77"/>
      <c r="P182" s="77"/>
    </row>
    <row r="183" spans="1:16" ht="30" customHeight="1">
      <c r="A183" s="1">
        <v>165</v>
      </c>
      <c r="B183" s="221" t="s">
        <v>6312</v>
      </c>
      <c r="C183" s="221">
        <v>20006249</v>
      </c>
      <c r="D183" s="222" t="s">
        <v>5785</v>
      </c>
      <c r="E183" s="223" t="s">
        <v>6328</v>
      </c>
      <c r="F183" s="221" t="s">
        <v>57</v>
      </c>
      <c r="G183" s="266">
        <v>3</v>
      </c>
      <c r="H183" s="225">
        <v>17670</v>
      </c>
      <c r="I183" s="226">
        <v>53010</v>
      </c>
      <c r="J183" s="226">
        <f t="shared" si="2"/>
        <v>10602</v>
      </c>
      <c r="K183" s="226">
        <f t="shared" si="3"/>
        <v>63612</v>
      </c>
      <c r="L183" s="291" t="s">
        <v>4840</v>
      </c>
      <c r="M183" s="77"/>
      <c r="N183" s="77"/>
      <c r="O183" s="77"/>
      <c r="P183" s="77"/>
    </row>
    <row r="184" spans="1:16" ht="30" customHeight="1">
      <c r="A184" s="1">
        <v>166</v>
      </c>
      <c r="B184" s="221" t="s">
        <v>6313</v>
      </c>
      <c r="C184" s="221">
        <v>20006308</v>
      </c>
      <c r="D184" s="222" t="s">
        <v>5785</v>
      </c>
      <c r="E184" s="223" t="s">
        <v>6329</v>
      </c>
      <c r="F184" s="221" t="s">
        <v>57</v>
      </c>
      <c r="G184" s="266">
        <v>1</v>
      </c>
      <c r="H184" s="225">
        <v>360</v>
      </c>
      <c r="I184" s="226">
        <v>360</v>
      </c>
      <c r="J184" s="226">
        <f t="shared" si="2"/>
        <v>72</v>
      </c>
      <c r="K184" s="226">
        <f t="shared" si="3"/>
        <v>432</v>
      </c>
      <c r="L184" s="291" t="s">
        <v>4840</v>
      </c>
      <c r="M184" s="77"/>
      <c r="N184" s="77"/>
      <c r="O184" s="77"/>
      <c r="P184" s="77"/>
    </row>
    <row r="185" spans="1:16" ht="30" customHeight="1">
      <c r="A185" s="1">
        <v>167</v>
      </c>
      <c r="B185" s="221" t="s">
        <v>6314</v>
      </c>
      <c r="C185" s="221">
        <v>20006316</v>
      </c>
      <c r="D185" s="222" t="s">
        <v>5785</v>
      </c>
      <c r="E185" s="223" t="s">
        <v>6330</v>
      </c>
      <c r="F185" s="221" t="s">
        <v>57</v>
      </c>
      <c r="G185" s="266">
        <v>63</v>
      </c>
      <c r="H185" s="225">
        <v>2792</v>
      </c>
      <c r="I185" s="226">
        <v>175896</v>
      </c>
      <c r="J185" s="226">
        <f t="shared" si="2"/>
        <v>35179.199999999997</v>
      </c>
      <c r="K185" s="226">
        <f t="shared" si="3"/>
        <v>211075.20000000001</v>
      </c>
      <c r="L185" s="291" t="s">
        <v>4840</v>
      </c>
      <c r="M185" s="77"/>
      <c r="N185" s="77"/>
      <c r="O185" s="77"/>
      <c r="P185" s="77"/>
    </row>
    <row r="186" spans="1:16" ht="30" customHeight="1">
      <c r="A186" s="1">
        <v>168</v>
      </c>
      <c r="B186" s="221" t="s">
        <v>6315</v>
      </c>
      <c r="C186" s="221">
        <v>20006326</v>
      </c>
      <c r="D186" s="222" t="s">
        <v>5785</v>
      </c>
      <c r="E186" s="223" t="s">
        <v>6331</v>
      </c>
      <c r="F186" s="221" t="s">
        <v>57</v>
      </c>
      <c r="G186" s="266">
        <v>14</v>
      </c>
      <c r="H186" s="225">
        <v>210</v>
      </c>
      <c r="I186" s="226">
        <v>2940</v>
      </c>
      <c r="J186" s="226">
        <f t="shared" si="2"/>
        <v>588</v>
      </c>
      <c r="K186" s="226">
        <f t="shared" si="3"/>
        <v>3528</v>
      </c>
      <c r="L186" s="291" t="s">
        <v>4840</v>
      </c>
      <c r="M186" s="77"/>
      <c r="N186" s="77"/>
      <c r="O186" s="77"/>
      <c r="P186" s="77"/>
    </row>
    <row r="187" spans="1:16" ht="30" customHeight="1">
      <c r="A187" s="1">
        <v>169</v>
      </c>
      <c r="B187" s="221" t="s">
        <v>6316</v>
      </c>
      <c r="C187" s="221">
        <v>20006348</v>
      </c>
      <c r="D187" s="222" t="s">
        <v>5785</v>
      </c>
      <c r="E187" s="223" t="s">
        <v>6332</v>
      </c>
      <c r="F187" s="221" t="s">
        <v>57</v>
      </c>
      <c r="G187" s="266">
        <v>47</v>
      </c>
      <c r="H187" s="225">
        <v>2933</v>
      </c>
      <c r="I187" s="226">
        <v>137851</v>
      </c>
      <c r="J187" s="226">
        <f t="shared" si="2"/>
        <v>27570.2</v>
      </c>
      <c r="K187" s="226">
        <f t="shared" si="3"/>
        <v>165421.20000000001</v>
      </c>
      <c r="L187" s="291" t="s">
        <v>4840</v>
      </c>
      <c r="M187" s="77"/>
      <c r="N187" s="77"/>
      <c r="O187" s="77"/>
      <c r="P187" s="77"/>
    </row>
    <row r="188" spans="1:16" ht="30" customHeight="1">
      <c r="A188" s="1">
        <v>170</v>
      </c>
      <c r="B188" s="221" t="s">
        <v>6317</v>
      </c>
      <c r="C188" s="221">
        <v>20006384</v>
      </c>
      <c r="D188" s="222" t="s">
        <v>5785</v>
      </c>
      <c r="E188" s="223" t="s">
        <v>6333</v>
      </c>
      <c r="F188" s="221" t="s">
        <v>57</v>
      </c>
      <c r="G188" s="266">
        <v>2</v>
      </c>
      <c r="H188" s="225">
        <v>13983</v>
      </c>
      <c r="I188" s="226">
        <v>27966</v>
      </c>
      <c r="J188" s="226">
        <f t="shared" si="2"/>
        <v>5593.2</v>
      </c>
      <c r="K188" s="226">
        <f t="shared" si="3"/>
        <v>33559.199999999997</v>
      </c>
      <c r="L188" s="291" t="s">
        <v>4840</v>
      </c>
      <c r="M188" s="77"/>
      <c r="N188" s="77"/>
      <c r="O188" s="77"/>
      <c r="P188" s="77"/>
    </row>
    <row r="189" spans="1:16" ht="30" customHeight="1">
      <c r="A189" s="1">
        <v>171</v>
      </c>
      <c r="B189" s="221" t="s">
        <v>6318</v>
      </c>
      <c r="C189" s="221">
        <v>20006399</v>
      </c>
      <c r="D189" s="222" t="s">
        <v>5785</v>
      </c>
      <c r="E189" s="223" t="s">
        <v>6334</v>
      </c>
      <c r="F189" s="221" t="s">
        <v>57</v>
      </c>
      <c r="G189" s="266">
        <v>1</v>
      </c>
      <c r="H189" s="225">
        <v>28345</v>
      </c>
      <c r="I189" s="226">
        <v>28345</v>
      </c>
      <c r="J189" s="226">
        <f t="shared" si="2"/>
        <v>5669</v>
      </c>
      <c r="K189" s="226">
        <f t="shared" si="3"/>
        <v>34014</v>
      </c>
      <c r="L189" s="291" t="s">
        <v>4840</v>
      </c>
      <c r="M189" s="77"/>
      <c r="N189" s="77"/>
      <c r="O189" s="77"/>
      <c r="P189" s="77"/>
    </row>
    <row r="190" spans="1:16" ht="30" customHeight="1">
      <c r="A190" s="1">
        <v>172</v>
      </c>
      <c r="B190" s="221" t="s">
        <v>6319</v>
      </c>
      <c r="C190" s="221">
        <v>20006403</v>
      </c>
      <c r="D190" s="222" t="s">
        <v>5785</v>
      </c>
      <c r="E190" s="223" t="s">
        <v>6335</v>
      </c>
      <c r="F190" s="221" t="s">
        <v>57</v>
      </c>
      <c r="G190" s="266">
        <v>10</v>
      </c>
      <c r="H190" s="225">
        <v>30905</v>
      </c>
      <c r="I190" s="226">
        <v>309050</v>
      </c>
      <c r="J190" s="226">
        <f>ROUND(I190*0.2,2)</f>
        <v>61810</v>
      </c>
      <c r="K190" s="226">
        <f>ROUND(I190*1.2,2)</f>
        <v>370860</v>
      </c>
      <c r="L190" s="291" t="s">
        <v>4840</v>
      </c>
      <c r="M190" s="77"/>
      <c r="N190" s="77"/>
      <c r="O190" s="77"/>
      <c r="P190" s="77"/>
    </row>
    <row r="191" spans="1:16" ht="30" customHeight="1">
      <c r="A191" s="1">
        <v>173</v>
      </c>
      <c r="B191" s="221" t="s">
        <v>6336</v>
      </c>
      <c r="C191" s="221">
        <v>10040507</v>
      </c>
      <c r="D191" s="222" t="s">
        <v>5785</v>
      </c>
      <c r="E191" s="223" t="s">
        <v>6340</v>
      </c>
      <c r="F191" s="221" t="s">
        <v>57</v>
      </c>
      <c r="G191" s="266">
        <v>214</v>
      </c>
      <c r="H191" s="225">
        <v>1280</v>
      </c>
      <c r="I191" s="226">
        <v>273920</v>
      </c>
      <c r="J191" s="226">
        <f>ROUND(I191*0.2,2)</f>
        <v>54784</v>
      </c>
      <c r="K191" s="226">
        <f>ROUND(I191*1.2,2)</f>
        <v>328704</v>
      </c>
      <c r="L191" s="291" t="s">
        <v>4840</v>
      </c>
      <c r="M191" s="77"/>
      <c r="N191" s="77"/>
      <c r="O191" s="77"/>
      <c r="P191" s="77"/>
    </row>
    <row r="192" spans="1:16" ht="30" customHeight="1">
      <c r="A192" s="1">
        <v>174</v>
      </c>
      <c r="B192" s="221" t="s">
        <v>6337</v>
      </c>
      <c r="C192" s="221">
        <v>10040601</v>
      </c>
      <c r="D192" s="222" t="s">
        <v>5785</v>
      </c>
      <c r="E192" s="223" t="s">
        <v>6341</v>
      </c>
      <c r="F192" s="221" t="s">
        <v>57</v>
      </c>
      <c r="G192" s="266">
        <v>1</v>
      </c>
      <c r="H192" s="225">
        <v>2076</v>
      </c>
      <c r="I192" s="226">
        <v>2076</v>
      </c>
      <c r="J192" s="226">
        <f>ROUND(I192*0.2,2)</f>
        <v>415.2</v>
      </c>
      <c r="K192" s="226">
        <f>ROUND(I192*1.2,2)</f>
        <v>2491.1999999999998</v>
      </c>
      <c r="L192" s="291" t="s">
        <v>4840</v>
      </c>
      <c r="M192" s="77"/>
      <c r="N192" s="77"/>
      <c r="O192" s="77"/>
      <c r="P192" s="77"/>
    </row>
    <row r="193" spans="1:16" ht="30" customHeight="1">
      <c r="A193" s="1">
        <v>175</v>
      </c>
      <c r="B193" s="221" t="s">
        <v>6338</v>
      </c>
      <c r="C193" s="221">
        <v>10040601</v>
      </c>
      <c r="D193" s="222" t="s">
        <v>5785</v>
      </c>
      <c r="E193" s="223" t="s">
        <v>6341</v>
      </c>
      <c r="F193" s="221" t="s">
        <v>57</v>
      </c>
      <c r="G193" s="266">
        <v>1</v>
      </c>
      <c r="H193" s="225">
        <v>2076</v>
      </c>
      <c r="I193" s="226">
        <v>2076</v>
      </c>
      <c r="J193" s="226">
        <f>ROUND(I193*0.2,2)</f>
        <v>415.2</v>
      </c>
      <c r="K193" s="226">
        <f>ROUND(I193*1.2,2)</f>
        <v>2491.1999999999998</v>
      </c>
      <c r="L193" s="291" t="s">
        <v>4840</v>
      </c>
      <c r="M193" s="77"/>
      <c r="N193" s="77"/>
      <c r="O193" s="77"/>
      <c r="P193" s="77"/>
    </row>
    <row r="194" spans="1:16" ht="30" customHeight="1">
      <c r="A194" s="1">
        <v>176</v>
      </c>
      <c r="B194" s="221" t="s">
        <v>6339</v>
      </c>
      <c r="C194" s="221">
        <v>20005702</v>
      </c>
      <c r="D194" s="222" t="s">
        <v>5785</v>
      </c>
      <c r="E194" s="223" t="s">
        <v>6342</v>
      </c>
      <c r="F194" s="221" t="s">
        <v>57</v>
      </c>
      <c r="G194" s="266">
        <v>41</v>
      </c>
      <c r="H194" s="225">
        <v>3294</v>
      </c>
      <c r="I194" s="226">
        <v>135054</v>
      </c>
      <c r="J194" s="226">
        <f>ROUND(I194*0.2,2)</f>
        <v>27010.799999999999</v>
      </c>
      <c r="K194" s="226">
        <f>ROUND(I194*1.2,2)</f>
        <v>162064.79999999999</v>
      </c>
      <c r="L194" s="291" t="s">
        <v>4840</v>
      </c>
      <c r="M194" s="77"/>
      <c r="N194" s="77"/>
      <c r="O194" s="77"/>
      <c r="P194" s="77"/>
    </row>
    <row r="195" spans="1:16" ht="15.75">
      <c r="A195" s="96"/>
      <c r="B195" s="96"/>
      <c r="C195" s="96"/>
      <c r="D195" s="96"/>
      <c r="E195" s="97"/>
      <c r="F195" s="96"/>
      <c r="G195" s="96"/>
      <c r="H195" s="203"/>
      <c r="I195" s="98">
        <f>SUM(I19:I194)</f>
        <v>18164243</v>
      </c>
      <c r="J195" s="98">
        <f>SUM(J19:J194)</f>
        <v>3632848.6000000024</v>
      </c>
      <c r="K195" s="98">
        <f>SUM(K19:K194)</f>
        <v>21797091.59999999</v>
      </c>
      <c r="L195" s="96"/>
    </row>
    <row r="198" spans="1:16" ht="18.75">
      <c r="A198" s="67" t="s">
        <v>34</v>
      </c>
      <c r="B198" s="220"/>
      <c r="C198" s="220"/>
      <c r="D198" s="127"/>
      <c r="E198" s="128"/>
      <c r="F198" s="128"/>
      <c r="G198" s="128"/>
      <c r="H198" s="129"/>
      <c r="I198" s="128"/>
      <c r="J198" s="67" t="s">
        <v>35</v>
      </c>
      <c r="K198" s="67"/>
      <c r="L198" s="23"/>
    </row>
    <row r="199" spans="1:16" ht="18.75">
      <c r="A199" s="67" t="s">
        <v>36</v>
      </c>
      <c r="B199" s="67"/>
      <c r="C199" s="67"/>
      <c r="D199" s="127"/>
      <c r="E199" s="128"/>
      <c r="F199" s="128"/>
      <c r="G199" s="128"/>
      <c r="H199" s="129"/>
      <c r="I199" s="128"/>
      <c r="J199" s="33" t="s">
        <v>184</v>
      </c>
      <c r="K199" s="67"/>
      <c r="L199" s="67"/>
    </row>
    <row r="200" spans="1:16" ht="18.75">
      <c r="A200" s="67" t="s">
        <v>37</v>
      </c>
      <c r="B200" s="67"/>
      <c r="C200" s="67"/>
      <c r="D200" s="127"/>
      <c r="E200" s="128"/>
      <c r="F200" s="128"/>
      <c r="G200" s="128"/>
      <c r="H200" s="129"/>
      <c r="I200" s="128"/>
      <c r="J200" s="363" t="s">
        <v>38</v>
      </c>
      <c r="K200" s="363"/>
      <c r="L200" s="363"/>
    </row>
    <row r="201" spans="1:16" ht="18.75">
      <c r="A201" s="67" t="s">
        <v>39</v>
      </c>
      <c r="B201" s="23"/>
      <c r="C201" s="23"/>
      <c r="D201" s="127"/>
      <c r="E201" s="128"/>
      <c r="F201" s="128"/>
      <c r="G201" s="128"/>
      <c r="H201" s="129"/>
      <c r="I201" s="128"/>
      <c r="J201" s="128"/>
      <c r="K201" s="118"/>
      <c r="L201" s="38"/>
    </row>
    <row r="202" spans="1:16" ht="18.75">
      <c r="A202" s="23"/>
      <c r="B202" s="23"/>
      <c r="C202" s="23"/>
      <c r="D202" s="127"/>
      <c r="E202" s="128"/>
      <c r="F202" s="128"/>
      <c r="G202" s="128"/>
      <c r="H202" s="129"/>
      <c r="I202" s="128"/>
      <c r="J202" s="128"/>
      <c r="K202" s="118"/>
      <c r="L202" s="23"/>
    </row>
    <row r="203" spans="1:16" ht="18.75">
      <c r="A203" s="67" t="s">
        <v>41</v>
      </c>
      <c r="B203" s="23"/>
      <c r="C203" s="23"/>
      <c r="D203" s="127"/>
      <c r="E203" s="128"/>
      <c r="F203" s="128"/>
      <c r="G203" s="128"/>
      <c r="H203" s="129"/>
      <c r="I203" s="128"/>
      <c r="J203" s="363" t="s">
        <v>182</v>
      </c>
      <c r="K203" s="363"/>
      <c r="L203" s="363"/>
    </row>
    <row r="204" spans="1:16" ht="18.75">
      <c r="A204" s="364"/>
      <c r="B204" s="364"/>
      <c r="C204" s="364"/>
      <c r="D204" s="127"/>
      <c r="E204" s="128"/>
      <c r="F204" s="128"/>
      <c r="G204" s="128"/>
      <c r="H204" s="129"/>
      <c r="I204" s="128"/>
      <c r="J204" s="128"/>
      <c r="K204" s="118"/>
      <c r="L204" s="118"/>
    </row>
    <row r="205" spans="1:16" ht="18.75">
      <c r="A205" s="67" t="s">
        <v>40</v>
      </c>
      <c r="B205" s="67"/>
      <c r="C205" s="118"/>
      <c r="D205" s="127"/>
      <c r="E205" s="128"/>
      <c r="F205" s="128"/>
      <c r="G205" s="128"/>
      <c r="H205" s="129"/>
      <c r="I205" s="128"/>
      <c r="J205" s="128"/>
      <c r="K205" s="67" t="s">
        <v>40</v>
      </c>
      <c r="L205" s="67"/>
    </row>
    <row r="206" spans="1:16">
      <c r="A206" s="3"/>
      <c r="B206" s="3"/>
      <c r="C206" s="3"/>
      <c r="D206" s="5"/>
      <c r="E206" s="3"/>
      <c r="F206" s="3"/>
      <c r="G206" s="3"/>
      <c r="H206" s="11"/>
      <c r="I206" s="3"/>
      <c r="J206" s="3"/>
      <c r="K206" s="3"/>
      <c r="L206" s="3"/>
    </row>
  </sheetData>
  <autoFilter ref="A18:L194" xr:uid="{00000000-0009-0000-0000-000046000000}"/>
  <mergeCells count="8">
    <mergeCell ref="J203:L203"/>
    <mergeCell ref="A204:C204"/>
    <mergeCell ref="A4:L4"/>
    <mergeCell ref="A5:L5"/>
    <mergeCell ref="A8:I8"/>
    <mergeCell ref="A10:I10"/>
    <mergeCell ref="A14:L14"/>
    <mergeCell ref="J200:L200"/>
  </mergeCells>
  <pageMargins left="0.70866141732283472" right="0.70866141732283472" top="0.74803149606299213" bottom="0.74803149606299213" header="0.31496062992125984" footer="0.31496062992125984"/>
  <pageSetup paperSize="9" scale="71" fitToHeight="0" orientation="landscape" r:id="rId1"/>
  <colBreaks count="1" manualBreakCount="1">
    <brk id="12" max="20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0070C0"/>
    <pageSetUpPr fitToPage="1"/>
  </sheetPr>
  <dimension ref="A1:P45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9.85546875" style="6" customWidth="1"/>
    <col min="3" max="3" width="12.42578125" style="6" customWidth="1"/>
    <col min="4" max="4" width="9.85546875" style="6" customWidth="1"/>
    <col min="5" max="5" width="48.140625" style="59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60" customWidth="1"/>
    <col min="10" max="11" width="14.85546875" style="6" customWidth="1"/>
    <col min="12" max="12" width="20.57031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7451</v>
      </c>
      <c r="K1" s="58"/>
      <c r="L1" s="121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7413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62" t="s">
        <v>183</v>
      </c>
      <c r="B7" s="123"/>
      <c r="C7" s="123"/>
      <c r="D7" s="123"/>
      <c r="E7" s="123"/>
      <c r="F7" s="123"/>
      <c r="G7" s="123"/>
      <c r="H7" s="123"/>
      <c r="I7" s="58"/>
      <c r="J7" s="20"/>
      <c r="K7" s="20"/>
      <c r="L7" s="20"/>
    </row>
    <row r="8" spans="1:12" ht="15.75">
      <c r="A8" s="371" t="s">
        <v>178</v>
      </c>
      <c r="B8" s="371"/>
      <c r="C8" s="371"/>
      <c r="D8" s="371"/>
      <c r="E8" s="371"/>
      <c r="F8" s="371"/>
      <c r="G8" s="371"/>
      <c r="H8" s="371"/>
      <c r="I8" s="371"/>
      <c r="J8" s="20"/>
      <c r="K8" s="20"/>
      <c r="L8" s="20"/>
    </row>
    <row r="9" spans="1:12" ht="15.75">
      <c r="A9" s="62" t="s">
        <v>179</v>
      </c>
      <c r="B9" s="62"/>
      <c r="C9" s="62"/>
      <c r="D9" s="62"/>
      <c r="E9" s="62"/>
      <c r="F9" s="62"/>
      <c r="G9" s="62"/>
      <c r="H9" s="62"/>
      <c r="I9" s="58"/>
      <c r="J9" s="20"/>
      <c r="K9" s="20"/>
      <c r="L9" s="20"/>
    </row>
    <row r="10" spans="1:12" ht="15.75">
      <c r="A10" s="371" t="s">
        <v>180</v>
      </c>
      <c r="B10" s="371"/>
      <c r="C10" s="371"/>
      <c r="D10" s="371"/>
      <c r="E10" s="371"/>
      <c r="F10" s="371"/>
      <c r="G10" s="371"/>
      <c r="H10" s="371"/>
      <c r="I10" s="371"/>
      <c r="J10" s="20"/>
      <c r="K10" s="20"/>
      <c r="L10" s="20"/>
    </row>
    <row r="11" spans="1:12" ht="15.75">
      <c r="A11" s="206"/>
      <c r="B11" s="206"/>
      <c r="C11" s="206"/>
      <c r="D11" s="206"/>
      <c r="E11" s="206"/>
      <c r="F11" s="206"/>
      <c r="G11" s="206"/>
      <c r="H11" s="206"/>
      <c r="I11" s="206"/>
      <c r="J11" s="206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3.5" customHeight="1">
      <c r="A16" s="62"/>
      <c r="B16" s="62"/>
      <c r="C16" s="62"/>
      <c r="D16" s="62"/>
      <c r="E16" s="206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6343</v>
      </c>
      <c r="C19" s="221">
        <v>10004464</v>
      </c>
      <c r="D19" s="222" t="s">
        <v>5785</v>
      </c>
      <c r="E19" s="223" t="s">
        <v>6358</v>
      </c>
      <c r="F19" s="221" t="s">
        <v>57</v>
      </c>
      <c r="G19" s="266">
        <v>120</v>
      </c>
      <c r="H19" s="225">
        <v>10</v>
      </c>
      <c r="I19" s="226">
        <v>1200</v>
      </c>
      <c r="J19" s="226">
        <f t="shared" ref="J19:J33" si="0">ROUND(I19*0.2,2)</f>
        <v>240</v>
      </c>
      <c r="K19" s="226">
        <f t="shared" ref="K19:K33" si="1">ROUND(I19*1.2,2)</f>
        <v>1440</v>
      </c>
      <c r="L19" s="291" t="s">
        <v>4840</v>
      </c>
      <c r="M19" s="77"/>
      <c r="N19" s="77"/>
      <c r="O19" s="77"/>
      <c r="P19" s="77"/>
    </row>
    <row r="20" spans="1:16" ht="30" customHeight="1">
      <c r="A20" s="1">
        <v>2</v>
      </c>
      <c r="B20" s="221" t="s">
        <v>6344</v>
      </c>
      <c r="C20" s="221">
        <v>10004581</v>
      </c>
      <c r="D20" s="222" t="s">
        <v>5785</v>
      </c>
      <c r="E20" s="223" t="s">
        <v>6359</v>
      </c>
      <c r="F20" s="221" t="s">
        <v>57</v>
      </c>
      <c r="G20" s="266">
        <v>1498</v>
      </c>
      <c r="H20" s="225">
        <v>29</v>
      </c>
      <c r="I20" s="226">
        <v>43442</v>
      </c>
      <c r="J20" s="226">
        <f t="shared" si="0"/>
        <v>8688.4</v>
      </c>
      <c r="K20" s="226">
        <f t="shared" si="1"/>
        <v>52130.400000000001</v>
      </c>
      <c r="L20" s="291" t="s">
        <v>4840</v>
      </c>
      <c r="M20" s="77"/>
      <c r="N20" s="77"/>
      <c r="O20" s="77"/>
      <c r="P20" s="77"/>
    </row>
    <row r="21" spans="1:16" ht="30" customHeight="1">
      <c r="A21" s="1">
        <v>3</v>
      </c>
      <c r="B21" s="221" t="s">
        <v>6345</v>
      </c>
      <c r="C21" s="221">
        <v>10004670</v>
      </c>
      <c r="D21" s="222" t="s">
        <v>5785</v>
      </c>
      <c r="E21" s="223" t="s">
        <v>6360</v>
      </c>
      <c r="F21" s="221" t="s">
        <v>57</v>
      </c>
      <c r="G21" s="266">
        <v>154</v>
      </c>
      <c r="H21" s="225">
        <v>69</v>
      </c>
      <c r="I21" s="226">
        <v>10626</v>
      </c>
      <c r="J21" s="226">
        <f t="shared" si="0"/>
        <v>2125.1999999999998</v>
      </c>
      <c r="K21" s="226">
        <f t="shared" si="1"/>
        <v>12751.2</v>
      </c>
      <c r="L21" s="291" t="s">
        <v>4840</v>
      </c>
      <c r="M21" s="77"/>
      <c r="N21" s="77"/>
      <c r="O21" s="77"/>
      <c r="P21" s="77"/>
    </row>
    <row r="22" spans="1:16" ht="30" customHeight="1">
      <c r="A22" s="1">
        <v>4</v>
      </c>
      <c r="B22" s="221" t="s">
        <v>6346</v>
      </c>
      <c r="C22" s="221">
        <v>10004705</v>
      </c>
      <c r="D22" s="222" t="s">
        <v>5785</v>
      </c>
      <c r="E22" s="223" t="s">
        <v>6361</v>
      </c>
      <c r="F22" s="221" t="s">
        <v>57</v>
      </c>
      <c r="G22" s="266">
        <v>1821</v>
      </c>
      <c r="H22" s="225">
        <v>71</v>
      </c>
      <c r="I22" s="226">
        <v>129291</v>
      </c>
      <c r="J22" s="226">
        <f t="shared" si="0"/>
        <v>25858.2</v>
      </c>
      <c r="K22" s="226">
        <f t="shared" si="1"/>
        <v>155149.20000000001</v>
      </c>
      <c r="L22" s="291" t="s">
        <v>4840</v>
      </c>
      <c r="M22" s="77"/>
      <c r="N22" s="77"/>
      <c r="O22" s="77"/>
      <c r="P22" s="77"/>
    </row>
    <row r="23" spans="1:16" ht="30" customHeight="1">
      <c r="A23" s="1">
        <v>5</v>
      </c>
      <c r="B23" s="221" t="s">
        <v>6347</v>
      </c>
      <c r="C23" s="221">
        <v>10004710</v>
      </c>
      <c r="D23" s="222" t="s">
        <v>5785</v>
      </c>
      <c r="E23" s="223" t="s">
        <v>6362</v>
      </c>
      <c r="F23" s="221" t="s">
        <v>57</v>
      </c>
      <c r="G23" s="266">
        <v>827</v>
      </c>
      <c r="H23" s="225">
        <v>74</v>
      </c>
      <c r="I23" s="226">
        <v>61198</v>
      </c>
      <c r="J23" s="226">
        <f t="shared" si="0"/>
        <v>12239.6</v>
      </c>
      <c r="K23" s="226">
        <f t="shared" si="1"/>
        <v>73437.600000000006</v>
      </c>
      <c r="L23" s="291" t="s">
        <v>4840</v>
      </c>
      <c r="M23" s="77"/>
      <c r="N23" s="77"/>
      <c r="O23" s="77"/>
      <c r="P23" s="77"/>
    </row>
    <row r="24" spans="1:16" ht="30" customHeight="1">
      <c r="A24" s="1">
        <v>6</v>
      </c>
      <c r="B24" s="221" t="s">
        <v>6348</v>
      </c>
      <c r="C24" s="221">
        <v>10004715</v>
      </c>
      <c r="D24" s="222" t="s">
        <v>5785</v>
      </c>
      <c r="E24" s="223" t="s">
        <v>6363</v>
      </c>
      <c r="F24" s="221" t="s">
        <v>57</v>
      </c>
      <c r="G24" s="266">
        <v>252</v>
      </c>
      <c r="H24" s="225">
        <v>74</v>
      </c>
      <c r="I24" s="226">
        <v>18648</v>
      </c>
      <c r="J24" s="226">
        <f t="shared" si="0"/>
        <v>3729.6</v>
      </c>
      <c r="K24" s="226">
        <f t="shared" si="1"/>
        <v>22377.599999999999</v>
      </c>
      <c r="L24" s="291" t="s">
        <v>4840</v>
      </c>
      <c r="M24" s="77"/>
      <c r="N24" s="77"/>
      <c r="O24" s="77"/>
      <c r="P24" s="77"/>
    </row>
    <row r="25" spans="1:16" ht="30" customHeight="1">
      <c r="A25" s="1">
        <v>7</v>
      </c>
      <c r="B25" s="221" t="s">
        <v>6349</v>
      </c>
      <c r="C25" s="221">
        <v>10004741</v>
      </c>
      <c r="D25" s="222" t="s">
        <v>5785</v>
      </c>
      <c r="E25" s="223" t="s">
        <v>6364</v>
      </c>
      <c r="F25" s="221" t="s">
        <v>57</v>
      </c>
      <c r="G25" s="266">
        <v>126</v>
      </c>
      <c r="H25" s="225">
        <v>95</v>
      </c>
      <c r="I25" s="226">
        <v>11970</v>
      </c>
      <c r="J25" s="226">
        <f t="shared" si="0"/>
        <v>2394</v>
      </c>
      <c r="K25" s="226">
        <f t="shared" si="1"/>
        <v>14364</v>
      </c>
      <c r="L25" s="291" t="s">
        <v>4840</v>
      </c>
      <c r="M25" s="77"/>
      <c r="N25" s="77"/>
      <c r="O25" s="77"/>
      <c r="P25" s="77"/>
    </row>
    <row r="26" spans="1:16" ht="30" customHeight="1">
      <c r="A26" s="1">
        <v>8</v>
      </c>
      <c r="B26" s="221" t="s">
        <v>6350</v>
      </c>
      <c r="C26" s="221">
        <v>10004751</v>
      </c>
      <c r="D26" s="222" t="s">
        <v>5785</v>
      </c>
      <c r="E26" s="223" t="s">
        <v>6365</v>
      </c>
      <c r="F26" s="221" t="s">
        <v>57</v>
      </c>
      <c r="G26" s="266">
        <v>437</v>
      </c>
      <c r="H26" s="225">
        <v>138</v>
      </c>
      <c r="I26" s="226">
        <v>60306</v>
      </c>
      <c r="J26" s="226">
        <f t="shared" si="0"/>
        <v>12061.2</v>
      </c>
      <c r="K26" s="226">
        <f t="shared" si="1"/>
        <v>72367.199999999997</v>
      </c>
      <c r="L26" s="291" t="s">
        <v>4840</v>
      </c>
      <c r="M26" s="77"/>
      <c r="N26" s="77"/>
      <c r="O26" s="77"/>
      <c r="P26" s="77"/>
    </row>
    <row r="27" spans="1:16" ht="30" customHeight="1">
      <c r="A27" s="1">
        <v>9</v>
      </c>
      <c r="B27" s="221" t="s">
        <v>6351</v>
      </c>
      <c r="C27" s="221">
        <v>10005325</v>
      </c>
      <c r="D27" s="222" t="s">
        <v>5785</v>
      </c>
      <c r="E27" s="223" t="s">
        <v>6366</v>
      </c>
      <c r="F27" s="221" t="s">
        <v>57</v>
      </c>
      <c r="G27" s="266">
        <v>2</v>
      </c>
      <c r="H27" s="225">
        <v>11</v>
      </c>
      <c r="I27" s="226">
        <v>22</v>
      </c>
      <c r="J27" s="226">
        <f t="shared" si="0"/>
        <v>4.4000000000000004</v>
      </c>
      <c r="K27" s="226">
        <f t="shared" si="1"/>
        <v>26.4</v>
      </c>
      <c r="L27" s="291" t="s">
        <v>4840</v>
      </c>
      <c r="M27" s="77"/>
      <c r="N27" s="77"/>
      <c r="O27" s="77"/>
      <c r="P27" s="77"/>
    </row>
    <row r="28" spans="1:16" ht="30" customHeight="1">
      <c r="A28" s="1">
        <v>10</v>
      </c>
      <c r="B28" s="221" t="s">
        <v>6352</v>
      </c>
      <c r="C28" s="221">
        <v>10005460</v>
      </c>
      <c r="D28" s="222" t="s">
        <v>5785</v>
      </c>
      <c r="E28" s="223" t="s">
        <v>6367</v>
      </c>
      <c r="F28" s="221" t="s">
        <v>57</v>
      </c>
      <c r="G28" s="266">
        <v>20250</v>
      </c>
      <c r="H28" s="225">
        <v>29</v>
      </c>
      <c r="I28" s="226">
        <v>587250</v>
      </c>
      <c r="J28" s="226">
        <f t="shared" si="0"/>
        <v>117450</v>
      </c>
      <c r="K28" s="226">
        <f t="shared" si="1"/>
        <v>704700</v>
      </c>
      <c r="L28" s="291" t="s">
        <v>4840</v>
      </c>
      <c r="M28" s="77"/>
      <c r="N28" s="77"/>
      <c r="O28" s="77"/>
      <c r="P28" s="77"/>
    </row>
    <row r="29" spans="1:16" ht="30" customHeight="1">
      <c r="A29" s="1">
        <v>11</v>
      </c>
      <c r="B29" s="221" t="s">
        <v>6353</v>
      </c>
      <c r="C29" s="221">
        <v>10005502</v>
      </c>
      <c r="D29" s="222" t="s">
        <v>5785</v>
      </c>
      <c r="E29" s="223" t="s">
        <v>6368</v>
      </c>
      <c r="F29" s="221" t="s">
        <v>57</v>
      </c>
      <c r="G29" s="266">
        <v>4131</v>
      </c>
      <c r="H29" s="225">
        <v>37</v>
      </c>
      <c r="I29" s="226">
        <v>152847</v>
      </c>
      <c r="J29" s="226">
        <f t="shared" si="0"/>
        <v>30569.4</v>
      </c>
      <c r="K29" s="226">
        <f t="shared" si="1"/>
        <v>183416.4</v>
      </c>
      <c r="L29" s="291" t="s">
        <v>4840</v>
      </c>
      <c r="M29" s="77"/>
      <c r="N29" s="77"/>
      <c r="O29" s="77"/>
      <c r="P29" s="77"/>
    </row>
    <row r="30" spans="1:16" ht="30" customHeight="1">
      <c r="A30" s="1">
        <v>12</v>
      </c>
      <c r="B30" s="221" t="s">
        <v>6354</v>
      </c>
      <c r="C30" s="221">
        <v>10005560</v>
      </c>
      <c r="D30" s="222" t="s">
        <v>5785</v>
      </c>
      <c r="E30" s="223" t="s">
        <v>6369</v>
      </c>
      <c r="F30" s="221" t="s">
        <v>57</v>
      </c>
      <c r="G30" s="266">
        <v>3250</v>
      </c>
      <c r="H30" s="225">
        <v>52</v>
      </c>
      <c r="I30" s="226">
        <v>169000</v>
      </c>
      <c r="J30" s="226">
        <f t="shared" si="0"/>
        <v>33800</v>
      </c>
      <c r="K30" s="226">
        <f t="shared" si="1"/>
        <v>202800</v>
      </c>
      <c r="L30" s="291" t="s">
        <v>4840</v>
      </c>
      <c r="M30" s="77"/>
      <c r="N30" s="77"/>
      <c r="O30" s="77"/>
      <c r="P30" s="77"/>
    </row>
    <row r="31" spans="1:16" ht="30" customHeight="1">
      <c r="A31" s="1">
        <v>13</v>
      </c>
      <c r="B31" s="221" t="s">
        <v>6355</v>
      </c>
      <c r="C31" s="221">
        <v>10005590</v>
      </c>
      <c r="D31" s="222" t="s">
        <v>5785</v>
      </c>
      <c r="E31" s="223" t="s">
        <v>6370</v>
      </c>
      <c r="F31" s="221" t="s">
        <v>57</v>
      </c>
      <c r="G31" s="266">
        <v>1000</v>
      </c>
      <c r="H31" s="225">
        <v>118</v>
      </c>
      <c r="I31" s="226">
        <v>118000</v>
      </c>
      <c r="J31" s="226">
        <f t="shared" si="0"/>
        <v>23600</v>
      </c>
      <c r="K31" s="226">
        <f t="shared" si="1"/>
        <v>141600</v>
      </c>
      <c r="L31" s="291" t="s">
        <v>4840</v>
      </c>
      <c r="M31" s="77"/>
      <c r="N31" s="77"/>
      <c r="O31" s="77"/>
      <c r="P31" s="77"/>
    </row>
    <row r="32" spans="1:16" ht="30" customHeight="1">
      <c r="A32" s="1">
        <v>14</v>
      </c>
      <c r="B32" s="221" t="s">
        <v>6356</v>
      </c>
      <c r="C32" s="221">
        <v>10005595</v>
      </c>
      <c r="D32" s="222" t="s">
        <v>5785</v>
      </c>
      <c r="E32" s="223" t="s">
        <v>6371</v>
      </c>
      <c r="F32" s="221" t="s">
        <v>57</v>
      </c>
      <c r="G32" s="266">
        <v>686</v>
      </c>
      <c r="H32" s="225">
        <v>137</v>
      </c>
      <c r="I32" s="226">
        <v>93982</v>
      </c>
      <c r="J32" s="226">
        <f t="shared" si="0"/>
        <v>18796.400000000001</v>
      </c>
      <c r="K32" s="226">
        <f t="shared" si="1"/>
        <v>112778.4</v>
      </c>
      <c r="L32" s="291" t="s">
        <v>4840</v>
      </c>
      <c r="M32" s="77"/>
      <c r="N32" s="77"/>
      <c r="O32" s="77"/>
      <c r="P32" s="77"/>
    </row>
    <row r="33" spans="1:16" ht="30" customHeight="1">
      <c r="A33" s="1">
        <v>15</v>
      </c>
      <c r="B33" s="221" t="s">
        <v>6357</v>
      </c>
      <c r="C33" s="221">
        <v>10005633</v>
      </c>
      <c r="D33" s="222" t="s">
        <v>5785</v>
      </c>
      <c r="E33" s="223" t="s">
        <v>6372</v>
      </c>
      <c r="F33" s="221" t="s">
        <v>57</v>
      </c>
      <c r="G33" s="266">
        <v>170</v>
      </c>
      <c r="H33" s="225">
        <v>555</v>
      </c>
      <c r="I33" s="226">
        <v>94350</v>
      </c>
      <c r="J33" s="226">
        <f t="shared" si="0"/>
        <v>18870</v>
      </c>
      <c r="K33" s="226">
        <f t="shared" si="1"/>
        <v>113220</v>
      </c>
      <c r="L33" s="291" t="s">
        <v>4840</v>
      </c>
      <c r="M33" s="77"/>
      <c r="N33" s="77"/>
      <c r="O33" s="77"/>
      <c r="P33" s="77"/>
    </row>
    <row r="34" spans="1:16" ht="15.75">
      <c r="A34" s="96"/>
      <c r="B34" s="96"/>
      <c r="C34" s="96"/>
      <c r="D34" s="96"/>
      <c r="E34" s="97"/>
      <c r="F34" s="96"/>
      <c r="G34" s="96"/>
      <c r="H34" s="203"/>
      <c r="I34" s="98">
        <f>SUM(I19:I33)</f>
        <v>1552132</v>
      </c>
      <c r="J34" s="98">
        <f>SUM(J19:J33)</f>
        <v>310426.40000000002</v>
      </c>
      <c r="K34" s="98">
        <f>SUM(K19:K33)</f>
        <v>1862558.4</v>
      </c>
      <c r="L34" s="96"/>
    </row>
    <row r="37" spans="1:16" ht="18.75">
      <c r="A37" s="67" t="s">
        <v>34</v>
      </c>
      <c r="B37" s="220"/>
      <c r="C37" s="220"/>
      <c r="D37" s="127"/>
      <c r="E37" s="128"/>
      <c r="F37" s="128"/>
      <c r="G37" s="128"/>
      <c r="H37" s="129"/>
      <c r="I37" s="128"/>
      <c r="J37" s="67" t="s">
        <v>35</v>
      </c>
      <c r="K37" s="67"/>
      <c r="L37" s="23"/>
    </row>
    <row r="38" spans="1:16" ht="18.75">
      <c r="A38" s="67" t="s">
        <v>36</v>
      </c>
      <c r="B38" s="67"/>
      <c r="C38" s="67"/>
      <c r="D38" s="127"/>
      <c r="E38" s="128"/>
      <c r="F38" s="128"/>
      <c r="G38" s="128"/>
      <c r="H38" s="129"/>
      <c r="I38" s="128"/>
      <c r="J38" s="33" t="s">
        <v>184</v>
      </c>
      <c r="K38" s="67"/>
      <c r="L38" s="67"/>
    </row>
    <row r="39" spans="1:16" ht="18.75">
      <c r="A39" s="67" t="s">
        <v>37</v>
      </c>
      <c r="B39" s="67"/>
      <c r="C39" s="67"/>
      <c r="D39" s="127"/>
      <c r="E39" s="128"/>
      <c r="F39" s="128"/>
      <c r="G39" s="128"/>
      <c r="H39" s="129"/>
      <c r="I39" s="128"/>
      <c r="J39" s="363" t="s">
        <v>38</v>
      </c>
      <c r="K39" s="363"/>
      <c r="L39" s="363"/>
    </row>
    <row r="40" spans="1:16" ht="18.75">
      <c r="A40" s="67" t="s">
        <v>39</v>
      </c>
      <c r="B40" s="23"/>
      <c r="C40" s="23"/>
      <c r="D40" s="127"/>
      <c r="E40" s="128"/>
      <c r="F40" s="128"/>
      <c r="G40" s="128"/>
      <c r="H40" s="129"/>
      <c r="I40" s="128"/>
      <c r="J40" s="128"/>
      <c r="K40" s="118"/>
      <c r="L40" s="38"/>
    </row>
    <row r="41" spans="1:16" ht="18.75">
      <c r="A41" s="23"/>
      <c r="B41" s="23"/>
      <c r="C41" s="23"/>
      <c r="D41" s="127"/>
      <c r="E41" s="128"/>
      <c r="F41" s="128"/>
      <c r="G41" s="128"/>
      <c r="H41" s="129"/>
      <c r="I41" s="128"/>
      <c r="J41" s="128"/>
      <c r="K41" s="118"/>
      <c r="L41" s="23"/>
    </row>
    <row r="42" spans="1:16" ht="18.75">
      <c r="A42" s="67" t="s">
        <v>41</v>
      </c>
      <c r="B42" s="23"/>
      <c r="C42" s="23"/>
      <c r="D42" s="127"/>
      <c r="E42" s="128"/>
      <c r="F42" s="128"/>
      <c r="G42" s="128"/>
      <c r="H42" s="129"/>
      <c r="I42" s="128"/>
      <c r="J42" s="363" t="s">
        <v>182</v>
      </c>
      <c r="K42" s="363"/>
      <c r="L42" s="363"/>
    </row>
    <row r="43" spans="1:16" ht="18.75">
      <c r="A43" s="364"/>
      <c r="B43" s="364"/>
      <c r="C43" s="364"/>
      <c r="D43" s="127"/>
      <c r="E43" s="128"/>
      <c r="F43" s="128"/>
      <c r="G43" s="128"/>
      <c r="H43" s="129"/>
      <c r="I43" s="128"/>
      <c r="J43" s="128"/>
      <c r="K43" s="118"/>
      <c r="L43" s="118"/>
    </row>
    <row r="44" spans="1:16" ht="18.75">
      <c r="A44" s="67" t="s">
        <v>40</v>
      </c>
      <c r="B44" s="67"/>
      <c r="C44" s="118"/>
      <c r="D44" s="127"/>
      <c r="E44" s="128"/>
      <c r="F44" s="128"/>
      <c r="G44" s="128"/>
      <c r="H44" s="129"/>
      <c r="I44" s="128"/>
      <c r="J44" s="128"/>
      <c r="K44" s="67" t="s">
        <v>40</v>
      </c>
      <c r="L44" s="67"/>
    </row>
    <row r="45" spans="1:16">
      <c r="A45" s="3"/>
      <c r="B45" s="3"/>
      <c r="C45" s="3"/>
      <c r="D45" s="5"/>
      <c r="E45" s="3"/>
      <c r="F45" s="3"/>
      <c r="G45" s="3"/>
      <c r="H45" s="11"/>
      <c r="I45" s="3"/>
      <c r="J45" s="3"/>
      <c r="K45" s="3"/>
      <c r="L45" s="3"/>
    </row>
  </sheetData>
  <autoFilter ref="A18:L33" xr:uid="{00000000-0009-0000-0000-000047000000}"/>
  <mergeCells count="8">
    <mergeCell ref="J42:L42"/>
    <mergeCell ref="A43:C43"/>
    <mergeCell ref="A4:L4"/>
    <mergeCell ref="A5:L5"/>
    <mergeCell ref="A8:I8"/>
    <mergeCell ref="A10:I10"/>
    <mergeCell ref="A14:L14"/>
    <mergeCell ref="J39:L39"/>
  </mergeCells>
  <pageMargins left="0.70866141732283472" right="0.70866141732283472" top="0.74803149606299213" bottom="0.74803149606299213" header="0.31496062992125984" footer="0.31496062992125984"/>
  <pageSetup paperSize="9" scale="71" fitToHeight="0" orientation="landscape" r:id="rId1"/>
  <colBreaks count="1" manualBreakCount="1">
    <brk id="12" max="20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0070C0"/>
    <pageSetUpPr fitToPage="1"/>
  </sheetPr>
  <dimension ref="A1:P39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9.85546875" style="6" customWidth="1"/>
    <col min="3" max="3" width="12.42578125" style="6" customWidth="1"/>
    <col min="4" max="4" width="9.85546875" style="6" customWidth="1"/>
    <col min="5" max="5" width="48.140625" style="59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60" customWidth="1"/>
    <col min="10" max="11" width="14.85546875" style="6" customWidth="1"/>
    <col min="12" max="12" width="28.285156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7452</v>
      </c>
      <c r="K1" s="58"/>
      <c r="L1" s="121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7414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62" t="s">
        <v>183</v>
      </c>
      <c r="B7" s="123"/>
      <c r="C7" s="123"/>
      <c r="D7" s="123"/>
      <c r="E7" s="123"/>
      <c r="F7" s="123"/>
      <c r="G7" s="123"/>
      <c r="H7" s="123"/>
      <c r="I7" s="58"/>
      <c r="J7" s="20"/>
      <c r="K7" s="20"/>
      <c r="L7" s="20"/>
    </row>
    <row r="8" spans="1:12" ht="15.75">
      <c r="A8" s="371" t="s">
        <v>178</v>
      </c>
      <c r="B8" s="371"/>
      <c r="C8" s="371"/>
      <c r="D8" s="371"/>
      <c r="E8" s="371"/>
      <c r="F8" s="371"/>
      <c r="G8" s="371"/>
      <c r="H8" s="371"/>
      <c r="I8" s="371"/>
      <c r="J8" s="20"/>
      <c r="K8" s="20"/>
      <c r="L8" s="20"/>
    </row>
    <row r="9" spans="1:12" ht="15.75">
      <c r="A9" s="62" t="s">
        <v>179</v>
      </c>
      <c r="B9" s="62"/>
      <c r="C9" s="62"/>
      <c r="D9" s="62"/>
      <c r="E9" s="62"/>
      <c r="F9" s="62"/>
      <c r="G9" s="62"/>
      <c r="H9" s="62"/>
      <c r="I9" s="58"/>
      <c r="J9" s="20"/>
      <c r="K9" s="20"/>
      <c r="L9" s="20"/>
    </row>
    <row r="10" spans="1:12" ht="15.75">
      <c r="A10" s="371" t="s">
        <v>180</v>
      </c>
      <c r="B10" s="371"/>
      <c r="C10" s="371"/>
      <c r="D10" s="371"/>
      <c r="E10" s="371"/>
      <c r="F10" s="371"/>
      <c r="G10" s="371"/>
      <c r="H10" s="371"/>
      <c r="I10" s="371"/>
      <c r="J10" s="20"/>
      <c r="K10" s="20"/>
      <c r="L10" s="20"/>
    </row>
    <row r="11" spans="1:12" ht="15.75">
      <c r="A11" s="206"/>
      <c r="B11" s="206"/>
      <c r="C11" s="206"/>
      <c r="D11" s="206"/>
      <c r="E11" s="206"/>
      <c r="F11" s="206"/>
      <c r="G11" s="206"/>
      <c r="H11" s="206"/>
      <c r="I11" s="206"/>
      <c r="J11" s="206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3.5" customHeight="1">
      <c r="A16" s="62"/>
      <c r="B16" s="62"/>
      <c r="C16" s="62"/>
      <c r="D16" s="62"/>
      <c r="E16" s="206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22.5" customHeight="1">
      <c r="A19" s="1">
        <v>1</v>
      </c>
      <c r="B19" s="221" t="s">
        <v>6373</v>
      </c>
      <c r="C19" s="221">
        <v>10026693</v>
      </c>
      <c r="D19" s="222" t="s">
        <v>6382</v>
      </c>
      <c r="E19" s="223" t="s">
        <v>6383</v>
      </c>
      <c r="F19" s="221" t="s">
        <v>57</v>
      </c>
      <c r="G19" s="266">
        <v>1</v>
      </c>
      <c r="H19" s="225">
        <v>148072</v>
      </c>
      <c r="I19" s="226">
        <v>148072</v>
      </c>
      <c r="J19" s="226">
        <f t="shared" ref="J19:J27" si="0">ROUND(I19*0.2,2)</f>
        <v>29614.400000000001</v>
      </c>
      <c r="K19" s="226">
        <f t="shared" ref="K19:K27" si="1">ROUND(I19*1.2,2)</f>
        <v>177686.39999999999</v>
      </c>
      <c r="L19" s="291" t="s">
        <v>4840</v>
      </c>
      <c r="M19" s="77"/>
      <c r="N19" s="77"/>
      <c r="O19" s="77"/>
      <c r="P19" s="77"/>
    </row>
    <row r="20" spans="1:16" ht="22.5" customHeight="1">
      <c r="A20" s="1">
        <v>2</v>
      </c>
      <c r="B20" s="221" t="s">
        <v>6374</v>
      </c>
      <c r="C20" s="221">
        <v>10026700</v>
      </c>
      <c r="D20" s="222" t="s">
        <v>6382</v>
      </c>
      <c r="E20" s="223" t="s">
        <v>6384</v>
      </c>
      <c r="F20" s="221" t="s">
        <v>57</v>
      </c>
      <c r="G20" s="266">
        <v>1</v>
      </c>
      <c r="H20" s="225">
        <v>552414</v>
      </c>
      <c r="I20" s="226">
        <v>552414</v>
      </c>
      <c r="J20" s="226">
        <f t="shared" si="0"/>
        <v>110482.8</v>
      </c>
      <c r="K20" s="226">
        <f t="shared" si="1"/>
        <v>662896.80000000005</v>
      </c>
      <c r="L20" s="291" t="s">
        <v>4840</v>
      </c>
      <c r="M20" s="77"/>
      <c r="N20" s="77"/>
      <c r="O20" s="77"/>
      <c r="P20" s="77"/>
    </row>
    <row r="21" spans="1:16" ht="22.5" customHeight="1">
      <c r="A21" s="1">
        <v>3</v>
      </c>
      <c r="B21" s="221" t="s">
        <v>6375</v>
      </c>
      <c r="C21" s="221">
        <v>10026713</v>
      </c>
      <c r="D21" s="222" t="s">
        <v>6382</v>
      </c>
      <c r="E21" s="223" t="s">
        <v>6385</v>
      </c>
      <c r="F21" s="221" t="s">
        <v>57</v>
      </c>
      <c r="G21" s="266">
        <v>1</v>
      </c>
      <c r="H21" s="225">
        <v>1030843</v>
      </c>
      <c r="I21" s="226">
        <v>1030843</v>
      </c>
      <c r="J21" s="226">
        <f t="shared" si="0"/>
        <v>206168.6</v>
      </c>
      <c r="K21" s="226">
        <f t="shared" si="1"/>
        <v>1237011.6000000001</v>
      </c>
      <c r="L21" s="291" t="s">
        <v>4840</v>
      </c>
      <c r="M21" s="77"/>
      <c r="N21" s="77"/>
      <c r="O21" s="77"/>
      <c r="P21" s="77"/>
    </row>
    <row r="22" spans="1:16" ht="22.5" customHeight="1">
      <c r="A22" s="1">
        <v>4</v>
      </c>
      <c r="B22" s="221" t="s">
        <v>6376</v>
      </c>
      <c r="C22" s="221">
        <v>10026763</v>
      </c>
      <c r="D22" s="222" t="s">
        <v>6382</v>
      </c>
      <c r="E22" s="223" t="s">
        <v>6386</v>
      </c>
      <c r="F22" s="221" t="s">
        <v>57</v>
      </c>
      <c r="G22" s="266">
        <v>1</v>
      </c>
      <c r="H22" s="225">
        <v>1572496</v>
      </c>
      <c r="I22" s="226">
        <v>1572496</v>
      </c>
      <c r="J22" s="226">
        <f t="shared" si="0"/>
        <v>314499.20000000001</v>
      </c>
      <c r="K22" s="226">
        <f t="shared" si="1"/>
        <v>1886995.2</v>
      </c>
      <c r="L22" s="291" t="s">
        <v>4840</v>
      </c>
      <c r="M22" s="77"/>
      <c r="N22" s="77"/>
      <c r="O22" s="77"/>
      <c r="P22" s="77"/>
    </row>
    <row r="23" spans="1:16" ht="22.5" customHeight="1">
      <c r="A23" s="1">
        <v>5</v>
      </c>
      <c r="B23" s="221" t="s">
        <v>6377</v>
      </c>
      <c r="C23" s="221">
        <v>10026770</v>
      </c>
      <c r="D23" s="222" t="s">
        <v>6382</v>
      </c>
      <c r="E23" s="223" t="s">
        <v>6387</v>
      </c>
      <c r="F23" s="221" t="s">
        <v>57</v>
      </c>
      <c r="G23" s="266">
        <v>1</v>
      </c>
      <c r="H23" s="225">
        <v>918088</v>
      </c>
      <c r="I23" s="226">
        <v>918088</v>
      </c>
      <c r="J23" s="226">
        <f t="shared" si="0"/>
        <v>183617.6</v>
      </c>
      <c r="K23" s="226">
        <f t="shared" si="1"/>
        <v>1101705.6000000001</v>
      </c>
      <c r="L23" s="291" t="s">
        <v>4840</v>
      </c>
      <c r="M23" s="77"/>
      <c r="N23" s="77"/>
      <c r="O23" s="77"/>
      <c r="P23" s="77"/>
    </row>
    <row r="24" spans="1:16" ht="22.5" customHeight="1">
      <c r="A24" s="1">
        <v>6</v>
      </c>
      <c r="B24" s="221" t="s">
        <v>6378</v>
      </c>
      <c r="C24" s="221">
        <v>10026776</v>
      </c>
      <c r="D24" s="222" t="s">
        <v>6382</v>
      </c>
      <c r="E24" s="223" t="s">
        <v>6388</v>
      </c>
      <c r="F24" s="221" t="s">
        <v>57</v>
      </c>
      <c r="G24" s="266">
        <v>1</v>
      </c>
      <c r="H24" s="225">
        <v>932252</v>
      </c>
      <c r="I24" s="226">
        <v>932252</v>
      </c>
      <c r="J24" s="226">
        <f t="shared" si="0"/>
        <v>186450.4</v>
      </c>
      <c r="K24" s="226">
        <f t="shared" si="1"/>
        <v>1118702.3999999999</v>
      </c>
      <c r="L24" s="291" t="s">
        <v>4840</v>
      </c>
      <c r="M24" s="77"/>
      <c r="N24" s="77"/>
      <c r="O24" s="77"/>
      <c r="P24" s="77"/>
    </row>
    <row r="25" spans="1:16" ht="22.5" customHeight="1">
      <c r="A25" s="1">
        <v>7</v>
      </c>
      <c r="B25" s="221" t="s">
        <v>6379</v>
      </c>
      <c r="C25" s="221">
        <v>10026803</v>
      </c>
      <c r="D25" s="222" t="s">
        <v>6382</v>
      </c>
      <c r="E25" s="223" t="s">
        <v>6389</v>
      </c>
      <c r="F25" s="221" t="s">
        <v>57</v>
      </c>
      <c r="G25" s="266">
        <v>1</v>
      </c>
      <c r="H25" s="225">
        <v>4000356</v>
      </c>
      <c r="I25" s="226">
        <v>4000356</v>
      </c>
      <c r="J25" s="226">
        <f t="shared" si="0"/>
        <v>800071.2</v>
      </c>
      <c r="K25" s="226">
        <f t="shared" si="1"/>
        <v>4800427.2</v>
      </c>
      <c r="L25" s="291" t="s">
        <v>4840</v>
      </c>
      <c r="M25" s="77"/>
      <c r="N25" s="77"/>
      <c r="O25" s="77"/>
      <c r="P25" s="77"/>
    </row>
    <row r="26" spans="1:16" ht="22.5" customHeight="1">
      <c r="A26" s="1">
        <v>8</v>
      </c>
      <c r="B26" s="221" t="s">
        <v>6380</v>
      </c>
      <c r="C26" s="221">
        <v>10026809</v>
      </c>
      <c r="D26" s="222" t="s">
        <v>6382</v>
      </c>
      <c r="E26" s="223" t="s">
        <v>6390</v>
      </c>
      <c r="F26" s="221" t="s">
        <v>57</v>
      </c>
      <c r="G26" s="266">
        <v>1</v>
      </c>
      <c r="H26" s="225">
        <v>1108098</v>
      </c>
      <c r="I26" s="226">
        <v>1108098</v>
      </c>
      <c r="J26" s="226">
        <f t="shared" si="0"/>
        <v>221619.6</v>
      </c>
      <c r="K26" s="226">
        <f t="shared" si="1"/>
        <v>1329717.6000000001</v>
      </c>
      <c r="L26" s="291" t="s">
        <v>4840</v>
      </c>
      <c r="M26" s="77"/>
      <c r="N26" s="77"/>
      <c r="O26" s="77"/>
      <c r="P26" s="77"/>
    </row>
    <row r="27" spans="1:16" ht="22.5" customHeight="1">
      <c r="A27" s="1">
        <v>9</v>
      </c>
      <c r="B27" s="221" t="s">
        <v>6381</v>
      </c>
      <c r="C27" s="221">
        <v>10026952</v>
      </c>
      <c r="D27" s="222" t="s">
        <v>6382</v>
      </c>
      <c r="E27" s="223" t="s">
        <v>6391</v>
      </c>
      <c r="F27" s="221" t="s">
        <v>57</v>
      </c>
      <c r="G27" s="266">
        <v>1</v>
      </c>
      <c r="H27" s="225">
        <v>913441</v>
      </c>
      <c r="I27" s="226">
        <v>913441</v>
      </c>
      <c r="J27" s="226">
        <f t="shared" si="0"/>
        <v>182688.2</v>
      </c>
      <c r="K27" s="226">
        <f t="shared" si="1"/>
        <v>1096129.2</v>
      </c>
      <c r="L27" s="291" t="s">
        <v>4840</v>
      </c>
      <c r="M27" s="77"/>
      <c r="N27" s="77"/>
      <c r="O27" s="77"/>
      <c r="P27" s="77"/>
    </row>
    <row r="28" spans="1:16" ht="15.75">
      <c r="A28" s="96"/>
      <c r="B28" s="96"/>
      <c r="C28" s="96"/>
      <c r="D28" s="96"/>
      <c r="E28" s="97"/>
      <c r="F28" s="96"/>
      <c r="G28" s="96"/>
      <c r="H28" s="203"/>
      <c r="I28" s="98">
        <f>SUM(I19:I27)</f>
        <v>11176060</v>
      </c>
      <c r="J28" s="98">
        <f>SUM(J19:J27)</f>
        <v>2235212</v>
      </c>
      <c r="K28" s="98">
        <f>SUM(K19:K27)</f>
        <v>13411271.999999998</v>
      </c>
      <c r="L28" s="96"/>
    </row>
    <row r="31" spans="1:16" ht="18.75">
      <c r="A31" s="67" t="s">
        <v>34</v>
      </c>
      <c r="B31" s="220"/>
      <c r="C31" s="220"/>
      <c r="D31" s="127"/>
      <c r="E31" s="128"/>
      <c r="F31" s="128"/>
      <c r="G31" s="128"/>
      <c r="H31" s="129"/>
      <c r="I31" s="128"/>
      <c r="J31" s="67" t="s">
        <v>35</v>
      </c>
      <c r="K31" s="67"/>
      <c r="L31" s="23"/>
    </row>
    <row r="32" spans="1:16" ht="18.75">
      <c r="A32" s="67" t="s">
        <v>36</v>
      </c>
      <c r="B32" s="67"/>
      <c r="C32" s="67"/>
      <c r="D32" s="127"/>
      <c r="E32" s="128"/>
      <c r="F32" s="128"/>
      <c r="G32" s="128"/>
      <c r="H32" s="129"/>
      <c r="I32" s="128"/>
      <c r="J32" s="33" t="s">
        <v>184</v>
      </c>
      <c r="K32" s="67"/>
      <c r="L32" s="67"/>
    </row>
    <row r="33" spans="1:12" ht="18.75">
      <c r="A33" s="67" t="s">
        <v>37</v>
      </c>
      <c r="B33" s="67"/>
      <c r="C33" s="67"/>
      <c r="D33" s="127"/>
      <c r="E33" s="128"/>
      <c r="F33" s="128"/>
      <c r="G33" s="128"/>
      <c r="H33" s="129"/>
      <c r="I33" s="128"/>
      <c r="J33" s="363" t="s">
        <v>38</v>
      </c>
      <c r="K33" s="363"/>
      <c r="L33" s="363"/>
    </row>
    <row r="34" spans="1:12" ht="18.75">
      <c r="A34" s="67" t="s">
        <v>39</v>
      </c>
      <c r="B34" s="23"/>
      <c r="C34" s="23"/>
      <c r="D34" s="127"/>
      <c r="E34" s="128"/>
      <c r="F34" s="128"/>
      <c r="G34" s="128"/>
      <c r="H34" s="129"/>
      <c r="I34" s="128"/>
      <c r="J34" s="128"/>
      <c r="K34" s="118"/>
      <c r="L34" s="38"/>
    </row>
    <row r="35" spans="1:12" ht="18.75">
      <c r="A35" s="23"/>
      <c r="B35" s="23"/>
      <c r="C35" s="23"/>
      <c r="D35" s="127"/>
      <c r="E35" s="128"/>
      <c r="F35" s="128"/>
      <c r="G35" s="128"/>
      <c r="H35" s="129"/>
      <c r="I35" s="128"/>
      <c r="J35" s="128"/>
      <c r="K35" s="118"/>
      <c r="L35" s="23"/>
    </row>
    <row r="36" spans="1:12" ht="18.75">
      <c r="A36" s="67" t="s">
        <v>41</v>
      </c>
      <c r="B36" s="23"/>
      <c r="C36" s="23"/>
      <c r="D36" s="127"/>
      <c r="E36" s="128"/>
      <c r="F36" s="128"/>
      <c r="G36" s="128"/>
      <c r="H36" s="129"/>
      <c r="I36" s="128"/>
      <c r="J36" s="363" t="s">
        <v>182</v>
      </c>
      <c r="K36" s="363"/>
      <c r="L36" s="363"/>
    </row>
    <row r="37" spans="1:12" ht="18.75">
      <c r="A37" s="364"/>
      <c r="B37" s="364"/>
      <c r="C37" s="364"/>
      <c r="D37" s="127"/>
      <c r="E37" s="128"/>
      <c r="F37" s="128"/>
      <c r="G37" s="128"/>
      <c r="H37" s="129"/>
      <c r="I37" s="128"/>
      <c r="J37" s="128"/>
      <c r="K37" s="118"/>
      <c r="L37" s="118"/>
    </row>
    <row r="38" spans="1:12" ht="18.75">
      <c r="A38" s="67" t="s">
        <v>40</v>
      </c>
      <c r="B38" s="67"/>
      <c r="C38" s="118"/>
      <c r="D38" s="127"/>
      <c r="E38" s="128"/>
      <c r="F38" s="128"/>
      <c r="G38" s="128"/>
      <c r="H38" s="129"/>
      <c r="I38" s="128"/>
      <c r="J38" s="128"/>
      <c r="K38" s="67" t="s">
        <v>40</v>
      </c>
      <c r="L38" s="67"/>
    </row>
    <row r="39" spans="1:12">
      <c r="A39" s="3"/>
      <c r="B39" s="3"/>
      <c r="C39" s="3"/>
      <c r="D39" s="5"/>
      <c r="E39" s="3"/>
      <c r="F39" s="3"/>
      <c r="G39" s="3"/>
      <c r="H39" s="11"/>
      <c r="I39" s="3"/>
      <c r="J39" s="3"/>
      <c r="K39" s="3"/>
      <c r="L39" s="3"/>
    </row>
  </sheetData>
  <autoFilter ref="A18:L27" xr:uid="{00000000-0009-0000-0000-000048000000}"/>
  <mergeCells count="8">
    <mergeCell ref="J36:L36"/>
    <mergeCell ref="A37:C37"/>
    <mergeCell ref="A4:L4"/>
    <mergeCell ref="A5:L5"/>
    <mergeCell ref="A8:I8"/>
    <mergeCell ref="A10:I10"/>
    <mergeCell ref="A14:L14"/>
    <mergeCell ref="J33:L33"/>
  </mergeCells>
  <pageMargins left="0.70866141732283472" right="0.70866141732283472" top="0.74803149606299213" bottom="0.74803149606299213" header="0.31496062992125984" footer="0.31496062992125984"/>
  <pageSetup paperSize="9" scale="68" fitToHeight="0" orientation="landscape" r:id="rId1"/>
  <colBreaks count="1" manualBreakCount="1">
    <brk id="12" max="20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0070C0"/>
    <pageSetUpPr fitToPage="1"/>
  </sheetPr>
  <dimension ref="A1:P59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9.85546875" style="6" customWidth="1"/>
    <col min="3" max="3" width="12.42578125" style="6" customWidth="1"/>
    <col min="4" max="4" width="9.85546875" style="6" customWidth="1"/>
    <col min="5" max="5" width="48.140625" style="59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60" customWidth="1"/>
    <col min="10" max="11" width="14.85546875" style="6" customWidth="1"/>
    <col min="12" max="12" width="20.57031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7453</v>
      </c>
      <c r="K1" s="58"/>
      <c r="L1" s="121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7415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62" t="s">
        <v>183</v>
      </c>
      <c r="B7" s="123"/>
      <c r="C7" s="123"/>
      <c r="D7" s="123"/>
      <c r="E7" s="123"/>
      <c r="F7" s="123"/>
      <c r="G7" s="123"/>
      <c r="H7" s="123"/>
      <c r="I7" s="58"/>
      <c r="J7" s="20"/>
      <c r="K7" s="20"/>
      <c r="L7" s="20"/>
    </row>
    <row r="8" spans="1:12" ht="15.75">
      <c r="A8" s="371" t="s">
        <v>178</v>
      </c>
      <c r="B8" s="371"/>
      <c r="C8" s="371"/>
      <c r="D8" s="371"/>
      <c r="E8" s="371"/>
      <c r="F8" s="371"/>
      <c r="G8" s="371"/>
      <c r="H8" s="371"/>
      <c r="I8" s="371"/>
      <c r="J8" s="20"/>
      <c r="K8" s="20"/>
      <c r="L8" s="20"/>
    </row>
    <row r="9" spans="1:12" ht="15.75">
      <c r="A9" s="62" t="s">
        <v>179</v>
      </c>
      <c r="B9" s="62"/>
      <c r="C9" s="62"/>
      <c r="D9" s="62"/>
      <c r="E9" s="62"/>
      <c r="F9" s="62"/>
      <c r="G9" s="62"/>
      <c r="H9" s="62"/>
      <c r="I9" s="58"/>
      <c r="J9" s="20"/>
      <c r="K9" s="20"/>
      <c r="L9" s="20"/>
    </row>
    <row r="10" spans="1:12" ht="15.75">
      <c r="A10" s="371" t="s">
        <v>180</v>
      </c>
      <c r="B10" s="371"/>
      <c r="C10" s="371"/>
      <c r="D10" s="371"/>
      <c r="E10" s="371"/>
      <c r="F10" s="371"/>
      <c r="G10" s="371"/>
      <c r="H10" s="371"/>
      <c r="I10" s="371"/>
      <c r="J10" s="20"/>
      <c r="K10" s="20"/>
      <c r="L10" s="20"/>
    </row>
    <row r="11" spans="1:12" ht="15.75">
      <c r="A11" s="206"/>
      <c r="B11" s="206"/>
      <c r="C11" s="206"/>
      <c r="D11" s="206"/>
      <c r="E11" s="206"/>
      <c r="F11" s="206"/>
      <c r="G11" s="206"/>
      <c r="H11" s="206"/>
      <c r="I11" s="206"/>
      <c r="J11" s="206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3.5" customHeight="1">
      <c r="A16" s="62"/>
      <c r="B16" s="62"/>
      <c r="C16" s="62"/>
      <c r="D16" s="62"/>
      <c r="E16" s="206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6392</v>
      </c>
      <c r="C19" s="221">
        <v>10047363</v>
      </c>
      <c r="D19" s="222" t="s">
        <v>6393</v>
      </c>
      <c r="E19" s="223" t="s">
        <v>6394</v>
      </c>
      <c r="F19" s="221" t="s">
        <v>57</v>
      </c>
      <c r="G19" s="266">
        <v>2</v>
      </c>
      <c r="H19" s="225">
        <v>317799</v>
      </c>
      <c r="I19" s="226">
        <v>635598</v>
      </c>
      <c r="J19" s="226">
        <f t="shared" ref="J19:J47" si="0">ROUND(I19*0.2,2)</f>
        <v>127119.6</v>
      </c>
      <c r="K19" s="226">
        <f t="shared" ref="K19:K47" si="1">ROUND(I19*1.2,2)</f>
        <v>762717.6</v>
      </c>
      <c r="L19" s="291" t="s">
        <v>4840</v>
      </c>
      <c r="M19" s="77"/>
      <c r="N19" s="77"/>
      <c r="O19" s="77"/>
      <c r="P19" s="77"/>
    </row>
    <row r="20" spans="1:16" ht="30" customHeight="1">
      <c r="A20" s="1">
        <v>2</v>
      </c>
      <c r="B20" s="221" t="s">
        <v>6395</v>
      </c>
      <c r="C20" s="221">
        <v>10050072</v>
      </c>
      <c r="D20" s="222" t="s">
        <v>6393</v>
      </c>
      <c r="E20" s="223" t="s">
        <v>6396</v>
      </c>
      <c r="F20" s="221" t="s">
        <v>57</v>
      </c>
      <c r="G20" s="266">
        <v>17</v>
      </c>
      <c r="H20" s="225">
        <v>21354</v>
      </c>
      <c r="I20" s="226">
        <v>363018</v>
      </c>
      <c r="J20" s="226">
        <f t="shared" si="0"/>
        <v>72603.600000000006</v>
      </c>
      <c r="K20" s="226">
        <f t="shared" si="1"/>
        <v>435621.6</v>
      </c>
      <c r="L20" s="291" t="s">
        <v>4840</v>
      </c>
      <c r="M20" s="77"/>
      <c r="N20" s="77"/>
      <c r="O20" s="77"/>
      <c r="P20" s="77"/>
    </row>
    <row r="21" spans="1:16" ht="30" customHeight="1">
      <c r="A21" s="1">
        <v>3</v>
      </c>
      <c r="B21" s="221" t="s">
        <v>6397</v>
      </c>
      <c r="C21" s="221">
        <v>10050950</v>
      </c>
      <c r="D21" s="222" t="s">
        <v>6393</v>
      </c>
      <c r="E21" s="223" t="s">
        <v>6399</v>
      </c>
      <c r="F21" s="221" t="s">
        <v>57</v>
      </c>
      <c r="G21" s="266">
        <v>19</v>
      </c>
      <c r="H21" s="225">
        <v>36288</v>
      </c>
      <c r="I21" s="226">
        <v>689472</v>
      </c>
      <c r="J21" s="226">
        <f t="shared" si="0"/>
        <v>137894.39999999999</v>
      </c>
      <c r="K21" s="226">
        <f t="shared" si="1"/>
        <v>827366.40000000002</v>
      </c>
      <c r="L21" s="291" t="s">
        <v>4840</v>
      </c>
      <c r="M21" s="77"/>
      <c r="N21" s="77"/>
      <c r="O21" s="77"/>
      <c r="P21" s="77"/>
    </row>
    <row r="22" spans="1:16" ht="30" customHeight="1">
      <c r="A22" s="1">
        <v>4</v>
      </c>
      <c r="B22" s="221" t="s">
        <v>6398</v>
      </c>
      <c r="C22" s="221">
        <v>10050956</v>
      </c>
      <c r="D22" s="222" t="s">
        <v>6393</v>
      </c>
      <c r="E22" s="223" t="s">
        <v>3810</v>
      </c>
      <c r="F22" s="221" t="s">
        <v>57</v>
      </c>
      <c r="G22" s="266">
        <v>5</v>
      </c>
      <c r="H22" s="225">
        <v>19809</v>
      </c>
      <c r="I22" s="226">
        <v>99045</v>
      </c>
      <c r="J22" s="226">
        <f t="shared" si="0"/>
        <v>19809</v>
      </c>
      <c r="K22" s="226">
        <f t="shared" si="1"/>
        <v>118854</v>
      </c>
      <c r="L22" s="291" t="s">
        <v>4840</v>
      </c>
      <c r="M22" s="77"/>
      <c r="N22" s="77"/>
      <c r="O22" s="77"/>
      <c r="P22" s="77"/>
    </row>
    <row r="23" spans="1:16" ht="30" customHeight="1">
      <c r="A23" s="1">
        <v>5</v>
      </c>
      <c r="B23" s="221" t="s">
        <v>6400</v>
      </c>
      <c r="C23" s="221">
        <v>10005986</v>
      </c>
      <c r="D23" s="222" t="s">
        <v>6393</v>
      </c>
      <c r="E23" s="223" t="s">
        <v>6401</v>
      </c>
      <c r="F23" s="221" t="s">
        <v>57</v>
      </c>
      <c r="G23" s="266">
        <v>1</v>
      </c>
      <c r="H23" s="225">
        <v>6892</v>
      </c>
      <c r="I23" s="226">
        <v>6892</v>
      </c>
      <c r="J23" s="226">
        <f t="shared" si="0"/>
        <v>1378.4</v>
      </c>
      <c r="K23" s="226">
        <f t="shared" si="1"/>
        <v>8270.4</v>
      </c>
      <c r="L23" s="291" t="s">
        <v>4840</v>
      </c>
      <c r="M23" s="77"/>
      <c r="N23" s="77"/>
      <c r="O23" s="77"/>
      <c r="P23" s="77"/>
    </row>
    <row r="24" spans="1:16" ht="30" customHeight="1">
      <c r="A24" s="1">
        <v>6</v>
      </c>
      <c r="B24" s="221" t="s">
        <v>6402</v>
      </c>
      <c r="C24" s="221">
        <v>10024954</v>
      </c>
      <c r="D24" s="222" t="s">
        <v>6393</v>
      </c>
      <c r="E24" s="223" t="s">
        <v>6404</v>
      </c>
      <c r="F24" s="221" t="s">
        <v>57</v>
      </c>
      <c r="G24" s="266">
        <v>1</v>
      </c>
      <c r="H24" s="225">
        <v>296020</v>
      </c>
      <c r="I24" s="226">
        <v>296020</v>
      </c>
      <c r="J24" s="226">
        <f t="shared" si="0"/>
        <v>59204</v>
      </c>
      <c r="K24" s="226">
        <f t="shared" si="1"/>
        <v>355224</v>
      </c>
      <c r="L24" s="291" t="s">
        <v>4840</v>
      </c>
      <c r="M24" s="77"/>
      <c r="N24" s="77"/>
      <c r="O24" s="77"/>
      <c r="P24" s="77"/>
    </row>
    <row r="25" spans="1:16" ht="30" customHeight="1">
      <c r="A25" s="1">
        <v>7</v>
      </c>
      <c r="B25" s="221" t="s">
        <v>6403</v>
      </c>
      <c r="C25" s="221">
        <v>10024954</v>
      </c>
      <c r="D25" s="222" t="s">
        <v>6393</v>
      </c>
      <c r="E25" s="223" t="s">
        <v>6404</v>
      </c>
      <c r="F25" s="221" t="s">
        <v>57</v>
      </c>
      <c r="G25" s="266">
        <v>1</v>
      </c>
      <c r="H25" s="225">
        <v>296020</v>
      </c>
      <c r="I25" s="226">
        <v>296020</v>
      </c>
      <c r="J25" s="226">
        <f t="shared" si="0"/>
        <v>59204</v>
      </c>
      <c r="K25" s="226">
        <f t="shared" si="1"/>
        <v>355224</v>
      </c>
      <c r="L25" s="291" t="s">
        <v>4840</v>
      </c>
      <c r="M25" s="77"/>
      <c r="N25" s="77"/>
      <c r="O25" s="77"/>
      <c r="P25" s="77"/>
    </row>
    <row r="26" spans="1:16" ht="30" customHeight="1">
      <c r="A26" s="1">
        <v>8</v>
      </c>
      <c r="B26" s="221" t="s">
        <v>6405</v>
      </c>
      <c r="C26" s="221">
        <v>10045061</v>
      </c>
      <c r="D26" s="222" t="s">
        <v>6393</v>
      </c>
      <c r="E26" s="223" t="s">
        <v>6407</v>
      </c>
      <c r="F26" s="221" t="s">
        <v>57</v>
      </c>
      <c r="G26" s="266">
        <v>3</v>
      </c>
      <c r="H26" s="225">
        <v>17400</v>
      </c>
      <c r="I26" s="226">
        <v>52200</v>
      </c>
      <c r="J26" s="226">
        <f t="shared" si="0"/>
        <v>10440</v>
      </c>
      <c r="K26" s="226">
        <f t="shared" si="1"/>
        <v>62640</v>
      </c>
      <c r="L26" s="291" t="s">
        <v>4840</v>
      </c>
      <c r="M26" s="77"/>
      <c r="N26" s="77"/>
      <c r="O26" s="77"/>
      <c r="P26" s="77"/>
    </row>
    <row r="27" spans="1:16" ht="30" customHeight="1">
      <c r="A27" s="1">
        <v>9</v>
      </c>
      <c r="B27" s="221" t="s">
        <v>6406</v>
      </c>
      <c r="C27" s="221">
        <v>10045079</v>
      </c>
      <c r="D27" s="222" t="s">
        <v>6393</v>
      </c>
      <c r="E27" s="223" t="s">
        <v>6408</v>
      </c>
      <c r="F27" s="221" t="s">
        <v>57</v>
      </c>
      <c r="G27" s="266">
        <v>2</v>
      </c>
      <c r="H27" s="225">
        <v>24351</v>
      </c>
      <c r="I27" s="226">
        <v>48702</v>
      </c>
      <c r="J27" s="226">
        <f t="shared" si="0"/>
        <v>9740.4</v>
      </c>
      <c r="K27" s="226">
        <f t="shared" si="1"/>
        <v>58442.400000000001</v>
      </c>
      <c r="L27" s="291" t="s">
        <v>4840</v>
      </c>
      <c r="M27" s="77"/>
      <c r="N27" s="77"/>
      <c r="O27" s="77"/>
      <c r="P27" s="77"/>
    </row>
    <row r="28" spans="1:16" ht="30" customHeight="1">
      <c r="A28" s="1">
        <v>10</v>
      </c>
      <c r="B28" s="221" t="s">
        <v>6409</v>
      </c>
      <c r="C28" s="221">
        <v>10045263</v>
      </c>
      <c r="D28" s="222" t="s">
        <v>6393</v>
      </c>
      <c r="E28" s="223" t="s">
        <v>6413</v>
      </c>
      <c r="F28" s="221" t="s">
        <v>57</v>
      </c>
      <c r="G28" s="266">
        <v>1</v>
      </c>
      <c r="H28" s="225">
        <v>21275</v>
      </c>
      <c r="I28" s="226">
        <v>21275</v>
      </c>
      <c r="J28" s="226">
        <f t="shared" si="0"/>
        <v>4255</v>
      </c>
      <c r="K28" s="226">
        <f t="shared" si="1"/>
        <v>25530</v>
      </c>
      <c r="L28" s="291" t="s">
        <v>4840</v>
      </c>
      <c r="M28" s="77"/>
      <c r="N28" s="77"/>
      <c r="O28" s="77"/>
      <c r="P28" s="77"/>
    </row>
    <row r="29" spans="1:16" ht="30" customHeight="1">
      <c r="A29" s="1">
        <v>11</v>
      </c>
      <c r="B29" s="221" t="s">
        <v>6410</v>
      </c>
      <c r="C29" s="221">
        <v>10045263</v>
      </c>
      <c r="D29" s="222" t="s">
        <v>6393</v>
      </c>
      <c r="E29" s="223" t="s">
        <v>6413</v>
      </c>
      <c r="F29" s="221" t="s">
        <v>57</v>
      </c>
      <c r="G29" s="266">
        <v>6</v>
      </c>
      <c r="H29" s="225">
        <v>21275</v>
      </c>
      <c r="I29" s="226">
        <v>127650</v>
      </c>
      <c r="J29" s="226">
        <f t="shared" si="0"/>
        <v>25530</v>
      </c>
      <c r="K29" s="226">
        <f t="shared" si="1"/>
        <v>153180</v>
      </c>
      <c r="L29" s="291" t="s">
        <v>4840</v>
      </c>
      <c r="M29" s="77"/>
      <c r="N29" s="77"/>
      <c r="O29" s="77"/>
      <c r="P29" s="77"/>
    </row>
    <row r="30" spans="1:16" ht="30" customHeight="1">
      <c r="A30" s="1">
        <v>12</v>
      </c>
      <c r="B30" s="221" t="s">
        <v>6411</v>
      </c>
      <c r="C30" s="221">
        <v>10045300</v>
      </c>
      <c r="D30" s="222" t="s">
        <v>6393</v>
      </c>
      <c r="E30" s="223" t="s">
        <v>6414</v>
      </c>
      <c r="F30" s="221" t="s">
        <v>57</v>
      </c>
      <c r="G30" s="266">
        <v>2</v>
      </c>
      <c r="H30" s="225">
        <v>11554</v>
      </c>
      <c r="I30" s="226">
        <v>23108</v>
      </c>
      <c r="J30" s="226">
        <f t="shared" si="0"/>
        <v>4621.6000000000004</v>
      </c>
      <c r="K30" s="226">
        <f t="shared" si="1"/>
        <v>27729.599999999999</v>
      </c>
      <c r="L30" s="291" t="s">
        <v>4840</v>
      </c>
      <c r="M30" s="77"/>
      <c r="N30" s="77"/>
      <c r="O30" s="77"/>
      <c r="P30" s="77"/>
    </row>
    <row r="31" spans="1:16" ht="30" customHeight="1">
      <c r="A31" s="1">
        <v>13</v>
      </c>
      <c r="B31" s="221" t="s">
        <v>6412</v>
      </c>
      <c r="C31" s="221">
        <v>10045330</v>
      </c>
      <c r="D31" s="222" t="s">
        <v>6393</v>
      </c>
      <c r="E31" s="223" t="s">
        <v>6415</v>
      </c>
      <c r="F31" s="221" t="s">
        <v>57</v>
      </c>
      <c r="G31" s="266">
        <v>6</v>
      </c>
      <c r="H31" s="225">
        <v>38864</v>
      </c>
      <c r="I31" s="226">
        <v>233184</v>
      </c>
      <c r="J31" s="226">
        <f t="shared" si="0"/>
        <v>46636.800000000003</v>
      </c>
      <c r="K31" s="226">
        <f t="shared" si="1"/>
        <v>279820.79999999999</v>
      </c>
      <c r="L31" s="291" t="s">
        <v>4840</v>
      </c>
      <c r="M31" s="77"/>
      <c r="N31" s="77"/>
      <c r="O31" s="77"/>
      <c r="P31" s="77"/>
    </row>
    <row r="32" spans="1:16" ht="30" customHeight="1">
      <c r="A32" s="1">
        <v>14</v>
      </c>
      <c r="B32" s="221" t="s">
        <v>6416</v>
      </c>
      <c r="C32" s="221">
        <v>10045784</v>
      </c>
      <c r="D32" s="222" t="s">
        <v>6393</v>
      </c>
      <c r="E32" s="223" t="s">
        <v>6417</v>
      </c>
      <c r="F32" s="221" t="s">
        <v>57</v>
      </c>
      <c r="G32" s="266">
        <v>2</v>
      </c>
      <c r="H32" s="225">
        <v>20451</v>
      </c>
      <c r="I32" s="226">
        <v>40902</v>
      </c>
      <c r="J32" s="226">
        <f t="shared" si="0"/>
        <v>8180.4</v>
      </c>
      <c r="K32" s="226">
        <f t="shared" si="1"/>
        <v>49082.400000000001</v>
      </c>
      <c r="L32" s="291" t="s">
        <v>4840</v>
      </c>
      <c r="M32" s="77"/>
      <c r="N32" s="77"/>
      <c r="O32" s="77"/>
      <c r="P32" s="77"/>
    </row>
    <row r="33" spans="1:16" ht="30" customHeight="1">
      <c r="A33" s="1">
        <v>15</v>
      </c>
      <c r="B33" s="221" t="s">
        <v>6418</v>
      </c>
      <c r="C33" s="221">
        <v>10047112</v>
      </c>
      <c r="D33" s="222" t="s">
        <v>6393</v>
      </c>
      <c r="E33" s="223" t="s">
        <v>6419</v>
      </c>
      <c r="F33" s="221" t="s">
        <v>57</v>
      </c>
      <c r="G33" s="266">
        <v>1</v>
      </c>
      <c r="H33" s="225">
        <v>308361</v>
      </c>
      <c r="I33" s="226">
        <v>308361</v>
      </c>
      <c r="J33" s="226">
        <f t="shared" si="0"/>
        <v>61672.2</v>
      </c>
      <c r="K33" s="226">
        <f t="shared" si="1"/>
        <v>370033.2</v>
      </c>
      <c r="L33" s="291" t="s">
        <v>4840</v>
      </c>
      <c r="M33" s="77"/>
      <c r="N33" s="77"/>
      <c r="O33" s="77"/>
      <c r="P33" s="77"/>
    </row>
    <row r="34" spans="1:16" ht="30" customHeight="1">
      <c r="A34" s="1">
        <v>16</v>
      </c>
      <c r="B34" s="221" t="s">
        <v>6420</v>
      </c>
      <c r="C34" s="221">
        <v>10047155</v>
      </c>
      <c r="D34" s="222" t="s">
        <v>6393</v>
      </c>
      <c r="E34" s="223" t="s">
        <v>6421</v>
      </c>
      <c r="F34" s="221" t="s">
        <v>57</v>
      </c>
      <c r="G34" s="266">
        <v>42</v>
      </c>
      <c r="H34" s="225">
        <v>13937</v>
      </c>
      <c r="I34" s="226">
        <v>585354</v>
      </c>
      <c r="J34" s="226">
        <f t="shared" si="0"/>
        <v>117070.8</v>
      </c>
      <c r="K34" s="226">
        <f t="shared" si="1"/>
        <v>702424.8</v>
      </c>
      <c r="L34" s="291" t="s">
        <v>4840</v>
      </c>
      <c r="M34" s="77"/>
      <c r="N34" s="77"/>
      <c r="O34" s="77"/>
      <c r="P34" s="77"/>
    </row>
    <row r="35" spans="1:16" ht="30" customHeight="1">
      <c r="A35" s="1">
        <v>17</v>
      </c>
      <c r="B35" s="221" t="s">
        <v>6422</v>
      </c>
      <c r="C35" s="221">
        <v>10048125</v>
      </c>
      <c r="D35" s="222" t="s">
        <v>6393</v>
      </c>
      <c r="E35" s="223" t="s">
        <v>6423</v>
      </c>
      <c r="F35" s="221" t="s">
        <v>57</v>
      </c>
      <c r="G35" s="266">
        <v>1</v>
      </c>
      <c r="H35" s="225">
        <v>5674</v>
      </c>
      <c r="I35" s="226">
        <v>5674</v>
      </c>
      <c r="J35" s="226">
        <f t="shared" si="0"/>
        <v>1134.8</v>
      </c>
      <c r="K35" s="226">
        <f t="shared" si="1"/>
        <v>6808.8</v>
      </c>
      <c r="L35" s="291" t="s">
        <v>4840</v>
      </c>
      <c r="M35" s="77"/>
      <c r="N35" s="77"/>
      <c r="O35" s="77"/>
      <c r="P35" s="77"/>
    </row>
    <row r="36" spans="1:16" ht="30" customHeight="1">
      <c r="A36" s="1">
        <v>18</v>
      </c>
      <c r="B36" s="221" t="s">
        <v>6424</v>
      </c>
      <c r="C36" s="221">
        <v>10048452</v>
      </c>
      <c r="D36" s="222" t="s">
        <v>6393</v>
      </c>
      <c r="E36" s="223" t="s">
        <v>6425</v>
      </c>
      <c r="F36" s="221" t="s">
        <v>57</v>
      </c>
      <c r="G36" s="266">
        <v>2</v>
      </c>
      <c r="H36" s="225">
        <v>5674</v>
      </c>
      <c r="I36" s="226">
        <v>11348</v>
      </c>
      <c r="J36" s="226">
        <f t="shared" si="0"/>
        <v>2269.6</v>
      </c>
      <c r="K36" s="226">
        <f t="shared" si="1"/>
        <v>13617.6</v>
      </c>
      <c r="L36" s="291" t="s">
        <v>4840</v>
      </c>
      <c r="M36" s="77"/>
      <c r="N36" s="77"/>
      <c r="O36" s="77"/>
      <c r="P36" s="77"/>
    </row>
    <row r="37" spans="1:16" ht="30" customHeight="1">
      <c r="A37" s="1">
        <v>19</v>
      </c>
      <c r="B37" s="221" t="s">
        <v>6426</v>
      </c>
      <c r="C37" s="221">
        <v>10049234</v>
      </c>
      <c r="D37" s="222" t="s">
        <v>6393</v>
      </c>
      <c r="E37" s="223" t="s">
        <v>6427</v>
      </c>
      <c r="F37" s="221" t="s">
        <v>57</v>
      </c>
      <c r="G37" s="266">
        <v>1</v>
      </c>
      <c r="H37" s="225">
        <v>26300</v>
      </c>
      <c r="I37" s="226">
        <v>26300</v>
      </c>
      <c r="J37" s="226">
        <f t="shared" si="0"/>
        <v>5260</v>
      </c>
      <c r="K37" s="226">
        <f t="shared" si="1"/>
        <v>31560</v>
      </c>
      <c r="L37" s="291" t="s">
        <v>4840</v>
      </c>
      <c r="M37" s="77"/>
      <c r="N37" s="77"/>
      <c r="O37" s="77"/>
      <c r="P37" s="77"/>
    </row>
    <row r="38" spans="1:16" ht="30" customHeight="1">
      <c r="A38" s="1">
        <v>20</v>
      </c>
      <c r="B38" s="221" t="s">
        <v>6428</v>
      </c>
      <c r="C38" s="221">
        <v>10049377</v>
      </c>
      <c r="D38" s="222" t="s">
        <v>6393</v>
      </c>
      <c r="E38" s="223" t="s">
        <v>6429</v>
      </c>
      <c r="F38" s="221" t="s">
        <v>57</v>
      </c>
      <c r="G38" s="266">
        <v>4</v>
      </c>
      <c r="H38" s="225">
        <v>5064</v>
      </c>
      <c r="I38" s="226">
        <v>20256</v>
      </c>
      <c r="J38" s="226">
        <f t="shared" si="0"/>
        <v>4051.2</v>
      </c>
      <c r="K38" s="226">
        <f t="shared" si="1"/>
        <v>24307.200000000001</v>
      </c>
      <c r="L38" s="291" t="s">
        <v>4840</v>
      </c>
      <c r="M38" s="77"/>
      <c r="N38" s="77"/>
      <c r="O38" s="77"/>
      <c r="P38" s="77"/>
    </row>
    <row r="39" spans="1:16" ht="30" customHeight="1">
      <c r="A39" s="1">
        <v>21</v>
      </c>
      <c r="B39" s="221" t="s">
        <v>6430</v>
      </c>
      <c r="C39" s="221">
        <v>10049986</v>
      </c>
      <c r="D39" s="222" t="s">
        <v>6393</v>
      </c>
      <c r="E39" s="223" t="s">
        <v>6433</v>
      </c>
      <c r="F39" s="221" t="s">
        <v>57</v>
      </c>
      <c r="G39" s="266">
        <v>1</v>
      </c>
      <c r="H39" s="225">
        <v>26003</v>
      </c>
      <c r="I39" s="226">
        <v>26003</v>
      </c>
      <c r="J39" s="226">
        <f t="shared" si="0"/>
        <v>5200.6000000000004</v>
      </c>
      <c r="K39" s="226">
        <f t="shared" si="1"/>
        <v>31203.599999999999</v>
      </c>
      <c r="L39" s="291" t="s">
        <v>4840</v>
      </c>
      <c r="M39" s="77"/>
      <c r="N39" s="77"/>
      <c r="O39" s="77"/>
      <c r="P39" s="77"/>
    </row>
    <row r="40" spans="1:16" ht="30" customHeight="1">
      <c r="A40" s="1">
        <v>22</v>
      </c>
      <c r="B40" s="221" t="s">
        <v>6431</v>
      </c>
      <c r="C40" s="221">
        <v>10050037</v>
      </c>
      <c r="D40" s="222" t="s">
        <v>6393</v>
      </c>
      <c r="E40" s="223" t="s">
        <v>6434</v>
      </c>
      <c r="F40" s="221" t="s">
        <v>57</v>
      </c>
      <c r="G40" s="266">
        <v>7</v>
      </c>
      <c r="H40" s="225">
        <v>135297</v>
      </c>
      <c r="I40" s="226">
        <v>947079</v>
      </c>
      <c r="J40" s="226">
        <f t="shared" si="0"/>
        <v>189415.8</v>
      </c>
      <c r="K40" s="226">
        <f t="shared" si="1"/>
        <v>1136494.8</v>
      </c>
      <c r="L40" s="291" t="s">
        <v>4840</v>
      </c>
      <c r="M40" s="77"/>
      <c r="N40" s="77"/>
      <c r="O40" s="77"/>
      <c r="P40" s="77"/>
    </row>
    <row r="41" spans="1:16" ht="30" customHeight="1">
      <c r="A41" s="1">
        <v>23</v>
      </c>
      <c r="B41" s="221" t="s">
        <v>6432</v>
      </c>
      <c r="C41" s="221">
        <v>10050042</v>
      </c>
      <c r="D41" s="222" t="s">
        <v>6393</v>
      </c>
      <c r="E41" s="223" t="s">
        <v>6435</v>
      </c>
      <c r="F41" s="221" t="s">
        <v>57</v>
      </c>
      <c r="G41" s="266">
        <v>3</v>
      </c>
      <c r="H41" s="225">
        <v>16547</v>
      </c>
      <c r="I41" s="226">
        <v>49641</v>
      </c>
      <c r="J41" s="226">
        <f t="shared" si="0"/>
        <v>9928.2000000000007</v>
      </c>
      <c r="K41" s="226">
        <f t="shared" si="1"/>
        <v>59569.2</v>
      </c>
      <c r="L41" s="291" t="s">
        <v>4840</v>
      </c>
      <c r="M41" s="77"/>
      <c r="N41" s="77"/>
      <c r="O41" s="77"/>
      <c r="P41" s="77"/>
    </row>
    <row r="42" spans="1:16" ht="30" customHeight="1">
      <c r="A42" s="1">
        <v>24</v>
      </c>
      <c r="B42" s="221" t="s">
        <v>6436</v>
      </c>
      <c r="C42" s="221">
        <v>10050944</v>
      </c>
      <c r="D42" s="222" t="s">
        <v>6393</v>
      </c>
      <c r="E42" s="223" t="s">
        <v>6438</v>
      </c>
      <c r="F42" s="221" t="s">
        <v>57</v>
      </c>
      <c r="G42" s="266">
        <v>2</v>
      </c>
      <c r="H42" s="225">
        <v>72558</v>
      </c>
      <c r="I42" s="226">
        <v>145116</v>
      </c>
      <c r="J42" s="226">
        <f t="shared" si="0"/>
        <v>29023.200000000001</v>
      </c>
      <c r="K42" s="226">
        <f t="shared" si="1"/>
        <v>174139.2</v>
      </c>
      <c r="L42" s="291" t="s">
        <v>4840</v>
      </c>
      <c r="M42" s="77"/>
      <c r="N42" s="77"/>
      <c r="O42" s="77"/>
      <c r="P42" s="77"/>
    </row>
    <row r="43" spans="1:16" ht="30" customHeight="1">
      <c r="A43" s="1">
        <v>25</v>
      </c>
      <c r="B43" s="221" t="s">
        <v>6437</v>
      </c>
      <c r="C43" s="221">
        <v>10050947</v>
      </c>
      <c r="D43" s="222" t="s">
        <v>6393</v>
      </c>
      <c r="E43" s="223" t="s">
        <v>6439</v>
      </c>
      <c r="F43" s="221" t="s">
        <v>57</v>
      </c>
      <c r="G43" s="266">
        <v>1</v>
      </c>
      <c r="H43" s="225">
        <v>31920</v>
      </c>
      <c r="I43" s="226">
        <v>31920</v>
      </c>
      <c r="J43" s="226">
        <f t="shared" si="0"/>
        <v>6384</v>
      </c>
      <c r="K43" s="226">
        <f t="shared" si="1"/>
        <v>38304</v>
      </c>
      <c r="L43" s="291" t="s">
        <v>4840</v>
      </c>
      <c r="M43" s="77"/>
      <c r="N43" s="77"/>
      <c r="O43" s="77"/>
      <c r="P43" s="77"/>
    </row>
    <row r="44" spans="1:16" ht="30" customHeight="1">
      <c r="A44" s="1">
        <v>26</v>
      </c>
      <c r="B44" s="221" t="s">
        <v>6440</v>
      </c>
      <c r="C44" s="221">
        <v>10051027</v>
      </c>
      <c r="D44" s="222" t="s">
        <v>6393</v>
      </c>
      <c r="E44" s="223" t="s">
        <v>6443</v>
      </c>
      <c r="F44" s="221" t="s">
        <v>57</v>
      </c>
      <c r="G44" s="266">
        <v>1</v>
      </c>
      <c r="H44" s="225">
        <v>152140</v>
      </c>
      <c r="I44" s="226">
        <v>152140</v>
      </c>
      <c r="J44" s="226">
        <f t="shared" si="0"/>
        <v>30428</v>
      </c>
      <c r="K44" s="226">
        <f t="shared" si="1"/>
        <v>182568</v>
      </c>
      <c r="L44" s="291" t="s">
        <v>4840</v>
      </c>
      <c r="M44" s="77"/>
      <c r="N44" s="77"/>
      <c r="O44" s="77"/>
      <c r="P44" s="77"/>
    </row>
    <row r="45" spans="1:16" ht="30" customHeight="1">
      <c r="A45" s="1">
        <v>27</v>
      </c>
      <c r="B45" s="221" t="s">
        <v>6441</v>
      </c>
      <c r="C45" s="221">
        <v>10051027</v>
      </c>
      <c r="D45" s="222" t="s">
        <v>6393</v>
      </c>
      <c r="E45" s="223" t="s">
        <v>6443</v>
      </c>
      <c r="F45" s="221" t="s">
        <v>57</v>
      </c>
      <c r="G45" s="266">
        <v>1</v>
      </c>
      <c r="H45" s="225">
        <v>152140</v>
      </c>
      <c r="I45" s="226">
        <v>152140</v>
      </c>
      <c r="J45" s="226">
        <f t="shared" si="0"/>
        <v>30428</v>
      </c>
      <c r="K45" s="226">
        <f t="shared" si="1"/>
        <v>182568</v>
      </c>
      <c r="L45" s="291" t="s">
        <v>4840</v>
      </c>
      <c r="M45" s="77"/>
      <c r="N45" s="77"/>
      <c r="O45" s="77"/>
      <c r="P45" s="77"/>
    </row>
    <row r="46" spans="1:16" ht="30" customHeight="1">
      <c r="A46" s="1">
        <v>28</v>
      </c>
      <c r="B46" s="221" t="s">
        <v>6442</v>
      </c>
      <c r="C46" s="221">
        <v>10051052</v>
      </c>
      <c r="D46" s="222" t="s">
        <v>6393</v>
      </c>
      <c r="E46" s="223" t="s">
        <v>6444</v>
      </c>
      <c r="F46" s="221" t="s">
        <v>57</v>
      </c>
      <c r="G46" s="266">
        <v>7</v>
      </c>
      <c r="H46" s="225">
        <v>14018</v>
      </c>
      <c r="I46" s="226">
        <v>98126</v>
      </c>
      <c r="J46" s="226">
        <f t="shared" si="0"/>
        <v>19625.2</v>
      </c>
      <c r="K46" s="226">
        <f t="shared" si="1"/>
        <v>117751.2</v>
      </c>
      <c r="L46" s="291" t="s">
        <v>4840</v>
      </c>
      <c r="M46" s="77"/>
      <c r="N46" s="77"/>
      <c r="O46" s="77"/>
      <c r="P46" s="77"/>
    </row>
    <row r="47" spans="1:16" ht="30" customHeight="1">
      <c r="A47" s="1">
        <v>29</v>
      </c>
      <c r="B47" s="221" t="s">
        <v>6445</v>
      </c>
      <c r="C47" s="221">
        <v>10051157</v>
      </c>
      <c r="D47" s="222" t="s">
        <v>6393</v>
      </c>
      <c r="E47" s="223" t="s">
        <v>3814</v>
      </c>
      <c r="F47" s="221" t="s">
        <v>57</v>
      </c>
      <c r="G47" s="266">
        <v>1</v>
      </c>
      <c r="H47" s="225">
        <v>30480</v>
      </c>
      <c r="I47" s="226">
        <v>30480</v>
      </c>
      <c r="J47" s="226">
        <f t="shared" si="0"/>
        <v>6096</v>
      </c>
      <c r="K47" s="226">
        <f t="shared" si="1"/>
        <v>36576</v>
      </c>
      <c r="L47" s="291" t="s">
        <v>4840</v>
      </c>
      <c r="M47" s="77"/>
      <c r="N47" s="77"/>
      <c r="O47" s="77"/>
      <c r="P47" s="77"/>
    </row>
    <row r="48" spans="1:16" ht="15.75">
      <c r="A48" s="96"/>
      <c r="B48" s="96"/>
      <c r="C48" s="96"/>
      <c r="D48" s="96"/>
      <c r="E48" s="97"/>
      <c r="F48" s="96"/>
      <c r="G48" s="96"/>
      <c r="H48" s="203"/>
      <c r="I48" s="98">
        <f>SUM(I19:I47)</f>
        <v>5523024</v>
      </c>
      <c r="J48" s="98">
        <f>SUM(J19:J47)</f>
        <v>1104604.7999999998</v>
      </c>
      <c r="K48" s="98">
        <f>SUM(K19:K47)</f>
        <v>6627628.7999999998</v>
      </c>
      <c r="L48" s="96"/>
    </row>
    <row r="51" spans="1:12" ht="18.75">
      <c r="A51" s="67" t="s">
        <v>34</v>
      </c>
      <c r="B51" s="220"/>
      <c r="C51" s="220"/>
      <c r="D51" s="127"/>
      <c r="E51" s="128"/>
      <c r="F51" s="128"/>
      <c r="G51" s="128"/>
      <c r="H51" s="129"/>
      <c r="I51" s="128"/>
      <c r="J51" s="67" t="s">
        <v>35</v>
      </c>
      <c r="K51" s="67"/>
      <c r="L51" s="23"/>
    </row>
    <row r="52" spans="1:12" ht="18.75">
      <c r="A52" s="67" t="s">
        <v>36</v>
      </c>
      <c r="B52" s="67"/>
      <c r="C52" s="67"/>
      <c r="D52" s="127"/>
      <c r="E52" s="128"/>
      <c r="F52" s="128"/>
      <c r="G52" s="128"/>
      <c r="H52" s="129"/>
      <c r="I52" s="128"/>
      <c r="J52" s="33" t="s">
        <v>184</v>
      </c>
      <c r="K52" s="67"/>
      <c r="L52" s="67"/>
    </row>
    <row r="53" spans="1:12" ht="18.75">
      <c r="A53" s="67" t="s">
        <v>37</v>
      </c>
      <c r="B53" s="67"/>
      <c r="C53" s="67"/>
      <c r="D53" s="127"/>
      <c r="E53" s="128"/>
      <c r="F53" s="128"/>
      <c r="G53" s="128"/>
      <c r="H53" s="129"/>
      <c r="I53" s="128"/>
      <c r="J53" s="363" t="s">
        <v>38</v>
      </c>
      <c r="K53" s="363"/>
      <c r="L53" s="363"/>
    </row>
    <row r="54" spans="1:12" ht="18.75">
      <c r="A54" s="67" t="s">
        <v>39</v>
      </c>
      <c r="B54" s="23"/>
      <c r="C54" s="23"/>
      <c r="D54" s="127"/>
      <c r="E54" s="128"/>
      <c r="F54" s="128"/>
      <c r="G54" s="128"/>
      <c r="H54" s="129"/>
      <c r="I54" s="128"/>
      <c r="J54" s="128"/>
      <c r="K54" s="118"/>
      <c r="L54" s="38"/>
    </row>
    <row r="55" spans="1:12" ht="18.75">
      <c r="A55" s="23"/>
      <c r="B55" s="23"/>
      <c r="C55" s="23"/>
      <c r="D55" s="127"/>
      <c r="E55" s="128"/>
      <c r="F55" s="128"/>
      <c r="G55" s="128"/>
      <c r="H55" s="129"/>
      <c r="I55" s="128"/>
      <c r="J55" s="128"/>
      <c r="K55" s="118"/>
      <c r="L55" s="23"/>
    </row>
    <row r="56" spans="1:12" ht="18.75">
      <c r="A56" s="67" t="s">
        <v>41</v>
      </c>
      <c r="B56" s="23"/>
      <c r="C56" s="23"/>
      <c r="D56" s="127"/>
      <c r="E56" s="128"/>
      <c r="F56" s="128"/>
      <c r="G56" s="128"/>
      <c r="H56" s="129"/>
      <c r="I56" s="128"/>
      <c r="J56" s="363" t="s">
        <v>182</v>
      </c>
      <c r="K56" s="363"/>
      <c r="L56" s="363"/>
    </row>
    <row r="57" spans="1:12" ht="18.75">
      <c r="A57" s="364"/>
      <c r="B57" s="364"/>
      <c r="C57" s="364"/>
      <c r="D57" s="127"/>
      <c r="E57" s="128"/>
      <c r="F57" s="128"/>
      <c r="G57" s="128"/>
      <c r="H57" s="129"/>
      <c r="I57" s="128"/>
      <c r="J57" s="128"/>
      <c r="K57" s="118"/>
      <c r="L57" s="118"/>
    </row>
    <row r="58" spans="1:12" ht="18.75">
      <c r="A58" s="67" t="s">
        <v>40</v>
      </c>
      <c r="B58" s="67"/>
      <c r="C58" s="118"/>
      <c r="D58" s="127"/>
      <c r="E58" s="128"/>
      <c r="F58" s="128"/>
      <c r="G58" s="128"/>
      <c r="H58" s="129"/>
      <c r="I58" s="128"/>
      <c r="J58" s="128"/>
      <c r="K58" s="67" t="s">
        <v>40</v>
      </c>
      <c r="L58" s="67"/>
    </row>
    <row r="59" spans="1:12">
      <c r="A59" s="3"/>
      <c r="B59" s="3"/>
      <c r="C59" s="3"/>
      <c r="D59" s="5"/>
      <c r="E59" s="3"/>
      <c r="F59" s="3"/>
      <c r="G59" s="3"/>
      <c r="H59" s="11"/>
      <c r="I59" s="3"/>
      <c r="J59" s="3"/>
      <c r="K59" s="3"/>
      <c r="L59" s="3"/>
    </row>
  </sheetData>
  <autoFilter ref="A18:L47" xr:uid="{00000000-0009-0000-0000-000049000000}"/>
  <mergeCells count="8">
    <mergeCell ref="J56:L56"/>
    <mergeCell ref="A57:C57"/>
    <mergeCell ref="A4:L4"/>
    <mergeCell ref="A5:L5"/>
    <mergeCell ref="A8:I8"/>
    <mergeCell ref="A10:I10"/>
    <mergeCell ref="A14:L14"/>
    <mergeCell ref="J53:L53"/>
  </mergeCells>
  <pageMargins left="0.70866141732283472" right="0.70866141732283472" top="0.74803149606299213" bottom="0.55118110236220474" header="0.31496062992125984" footer="0.31496062992125984"/>
  <pageSetup paperSize="9" scale="71" fitToHeight="0" orientation="landscape" r:id="rId1"/>
  <colBreaks count="1" manualBreakCount="1">
    <brk id="12" max="20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0070C0"/>
    <pageSetUpPr fitToPage="1"/>
  </sheetPr>
  <dimension ref="A1:P52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9.85546875" style="6" customWidth="1"/>
    <col min="3" max="3" width="12.42578125" style="6" customWidth="1"/>
    <col min="4" max="4" width="9.85546875" style="6" customWidth="1"/>
    <col min="5" max="5" width="48.140625" style="59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60" customWidth="1"/>
    <col min="10" max="11" width="14.85546875" style="6" customWidth="1"/>
    <col min="12" max="12" width="20.57031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7454</v>
      </c>
      <c r="K1" s="58"/>
      <c r="L1" s="121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7416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62" t="s">
        <v>183</v>
      </c>
      <c r="B7" s="123"/>
      <c r="C7" s="123"/>
      <c r="D7" s="123"/>
      <c r="E7" s="123"/>
      <c r="F7" s="123"/>
      <c r="G7" s="123"/>
      <c r="H7" s="123"/>
      <c r="I7" s="58"/>
      <c r="J7" s="20"/>
      <c r="K7" s="20"/>
      <c r="L7" s="20"/>
    </row>
    <row r="8" spans="1:12" ht="15.75">
      <c r="A8" s="371" t="s">
        <v>178</v>
      </c>
      <c r="B8" s="371"/>
      <c r="C8" s="371"/>
      <c r="D8" s="371"/>
      <c r="E8" s="371"/>
      <c r="F8" s="371"/>
      <c r="G8" s="371"/>
      <c r="H8" s="371"/>
      <c r="I8" s="371"/>
      <c r="J8" s="20"/>
      <c r="K8" s="20"/>
      <c r="L8" s="20"/>
    </row>
    <row r="9" spans="1:12" ht="15.75">
      <c r="A9" s="62" t="s">
        <v>179</v>
      </c>
      <c r="B9" s="62"/>
      <c r="C9" s="62"/>
      <c r="D9" s="62"/>
      <c r="E9" s="62"/>
      <c r="F9" s="62"/>
      <c r="G9" s="62"/>
      <c r="H9" s="62"/>
      <c r="I9" s="58"/>
      <c r="J9" s="20"/>
      <c r="K9" s="20"/>
      <c r="L9" s="20"/>
    </row>
    <row r="10" spans="1:12" ht="15.75">
      <c r="A10" s="371" t="s">
        <v>180</v>
      </c>
      <c r="B10" s="371"/>
      <c r="C10" s="371"/>
      <c r="D10" s="371"/>
      <c r="E10" s="371"/>
      <c r="F10" s="371"/>
      <c r="G10" s="371"/>
      <c r="H10" s="371"/>
      <c r="I10" s="371"/>
      <c r="J10" s="20"/>
      <c r="K10" s="20"/>
      <c r="L10" s="20"/>
    </row>
    <row r="11" spans="1:12" ht="15.75">
      <c r="A11" s="206"/>
      <c r="B11" s="206"/>
      <c r="C11" s="206"/>
      <c r="D11" s="206"/>
      <c r="E11" s="206"/>
      <c r="F11" s="206"/>
      <c r="G11" s="206"/>
      <c r="H11" s="206"/>
      <c r="I11" s="206"/>
      <c r="J11" s="206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3.5" customHeight="1">
      <c r="A16" s="62"/>
      <c r="B16" s="62"/>
      <c r="C16" s="62"/>
      <c r="D16" s="62"/>
      <c r="E16" s="206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6446</v>
      </c>
      <c r="C19" s="221">
        <v>10050607</v>
      </c>
      <c r="D19" s="222" t="s">
        <v>6393</v>
      </c>
      <c r="E19" s="223" t="s">
        <v>3878</v>
      </c>
      <c r="F19" s="221" t="s">
        <v>57</v>
      </c>
      <c r="G19" s="266">
        <v>2</v>
      </c>
      <c r="H19" s="225">
        <v>20256</v>
      </c>
      <c r="I19" s="226">
        <v>40512</v>
      </c>
      <c r="J19" s="226">
        <f t="shared" ref="J19:J40" si="0">ROUND(I19*0.2,2)</f>
        <v>8102.4</v>
      </c>
      <c r="K19" s="226">
        <f t="shared" ref="K19:K40" si="1">ROUND(I19*1.2,2)</f>
        <v>48614.400000000001</v>
      </c>
      <c r="L19" s="291" t="s">
        <v>4840</v>
      </c>
      <c r="M19" s="77"/>
      <c r="N19" s="77"/>
      <c r="O19" s="77"/>
      <c r="P19" s="77"/>
    </row>
    <row r="20" spans="1:16" ht="30" customHeight="1">
      <c r="A20" s="1">
        <v>2</v>
      </c>
      <c r="B20" s="221" t="s">
        <v>6447</v>
      </c>
      <c r="C20" s="221">
        <v>10049172</v>
      </c>
      <c r="D20" s="222" t="s">
        <v>6393</v>
      </c>
      <c r="E20" s="223" t="s">
        <v>3916</v>
      </c>
      <c r="F20" s="221" t="s">
        <v>57</v>
      </c>
      <c r="G20" s="266">
        <v>1</v>
      </c>
      <c r="H20" s="225">
        <v>622</v>
      </c>
      <c r="I20" s="226">
        <v>622</v>
      </c>
      <c r="J20" s="226">
        <f t="shared" si="0"/>
        <v>124.4</v>
      </c>
      <c r="K20" s="226">
        <f t="shared" si="1"/>
        <v>746.4</v>
      </c>
      <c r="L20" s="291" t="s">
        <v>4840</v>
      </c>
      <c r="M20" s="77"/>
      <c r="N20" s="77"/>
      <c r="O20" s="77"/>
      <c r="P20" s="77"/>
    </row>
    <row r="21" spans="1:16" ht="30" customHeight="1">
      <c r="A21" s="1">
        <v>3</v>
      </c>
      <c r="B21" s="221" t="s">
        <v>6448</v>
      </c>
      <c r="C21" s="221">
        <v>10050611</v>
      </c>
      <c r="D21" s="222" t="s">
        <v>6393</v>
      </c>
      <c r="E21" s="223" t="s">
        <v>3879</v>
      </c>
      <c r="F21" s="221" t="s">
        <v>57</v>
      </c>
      <c r="G21" s="266">
        <v>2</v>
      </c>
      <c r="H21" s="225">
        <v>5326</v>
      </c>
      <c r="I21" s="226">
        <v>10652</v>
      </c>
      <c r="J21" s="226">
        <f t="shared" si="0"/>
        <v>2130.4</v>
      </c>
      <c r="K21" s="226">
        <f t="shared" si="1"/>
        <v>12782.4</v>
      </c>
      <c r="L21" s="291" t="s">
        <v>4840</v>
      </c>
      <c r="M21" s="77"/>
      <c r="N21" s="77"/>
      <c r="O21" s="77"/>
      <c r="P21" s="77"/>
    </row>
    <row r="22" spans="1:16" ht="30" customHeight="1">
      <c r="A22" s="1">
        <v>4</v>
      </c>
      <c r="B22" s="221" t="s">
        <v>6449</v>
      </c>
      <c r="C22" s="221">
        <v>10050923</v>
      </c>
      <c r="D22" s="222" t="s">
        <v>6393</v>
      </c>
      <c r="E22" s="223" t="s">
        <v>6450</v>
      </c>
      <c r="F22" s="221" t="s">
        <v>57</v>
      </c>
      <c r="G22" s="266">
        <v>7</v>
      </c>
      <c r="H22" s="225">
        <v>5500</v>
      </c>
      <c r="I22" s="226">
        <v>38500</v>
      </c>
      <c r="J22" s="226">
        <f t="shared" si="0"/>
        <v>7700</v>
      </c>
      <c r="K22" s="226">
        <f t="shared" si="1"/>
        <v>46200</v>
      </c>
      <c r="L22" s="291" t="s">
        <v>4840</v>
      </c>
      <c r="M22" s="77"/>
      <c r="N22" s="77"/>
      <c r="O22" s="77"/>
      <c r="P22" s="77"/>
    </row>
    <row r="23" spans="1:16" ht="30" customHeight="1">
      <c r="A23" s="1">
        <v>5</v>
      </c>
      <c r="B23" s="221" t="s">
        <v>6451</v>
      </c>
      <c r="C23" s="221">
        <v>10025037</v>
      </c>
      <c r="D23" s="222" t="s">
        <v>6393</v>
      </c>
      <c r="E23" s="223" t="s">
        <v>6452</v>
      </c>
      <c r="F23" s="221" t="s">
        <v>57</v>
      </c>
      <c r="G23" s="266">
        <v>2</v>
      </c>
      <c r="H23" s="225">
        <v>156558</v>
      </c>
      <c r="I23" s="226">
        <v>313116</v>
      </c>
      <c r="J23" s="226">
        <f t="shared" si="0"/>
        <v>62623.199999999997</v>
      </c>
      <c r="K23" s="226">
        <f t="shared" si="1"/>
        <v>375739.2</v>
      </c>
      <c r="L23" s="291" t="s">
        <v>4840</v>
      </c>
      <c r="M23" s="77"/>
      <c r="N23" s="77"/>
      <c r="O23" s="77"/>
      <c r="P23" s="77"/>
    </row>
    <row r="24" spans="1:16" ht="30" customHeight="1">
      <c r="A24" s="1">
        <v>6</v>
      </c>
      <c r="B24" s="221" t="s">
        <v>6453</v>
      </c>
      <c r="C24" s="221">
        <v>10045213</v>
      </c>
      <c r="D24" s="222" t="s">
        <v>6393</v>
      </c>
      <c r="E24" s="223" t="s">
        <v>6454</v>
      </c>
      <c r="F24" s="221" t="s">
        <v>57</v>
      </c>
      <c r="G24" s="266">
        <v>1</v>
      </c>
      <c r="H24" s="225">
        <v>4022</v>
      </c>
      <c r="I24" s="226">
        <v>4022</v>
      </c>
      <c r="J24" s="226">
        <f t="shared" si="0"/>
        <v>804.4</v>
      </c>
      <c r="K24" s="226">
        <f t="shared" si="1"/>
        <v>4826.3999999999996</v>
      </c>
      <c r="L24" s="291" t="s">
        <v>4840</v>
      </c>
      <c r="M24" s="77"/>
      <c r="N24" s="77"/>
      <c r="O24" s="77"/>
      <c r="P24" s="77"/>
    </row>
    <row r="25" spans="1:16" ht="30" customHeight="1">
      <c r="A25" s="1">
        <v>7</v>
      </c>
      <c r="B25" s="221" t="s">
        <v>6455</v>
      </c>
      <c r="C25" s="221">
        <v>10045341</v>
      </c>
      <c r="D25" s="222" t="s">
        <v>6393</v>
      </c>
      <c r="E25" s="223" t="s">
        <v>6456</v>
      </c>
      <c r="F25" s="221" t="s">
        <v>57</v>
      </c>
      <c r="G25" s="266">
        <v>2</v>
      </c>
      <c r="H25" s="225">
        <v>4530</v>
      </c>
      <c r="I25" s="226">
        <v>9060</v>
      </c>
      <c r="J25" s="226">
        <f t="shared" si="0"/>
        <v>1812</v>
      </c>
      <c r="K25" s="226">
        <f t="shared" si="1"/>
        <v>10872</v>
      </c>
      <c r="L25" s="291" t="s">
        <v>4840</v>
      </c>
      <c r="M25" s="77"/>
      <c r="N25" s="77"/>
      <c r="O25" s="77"/>
      <c r="P25" s="77"/>
    </row>
    <row r="26" spans="1:16" ht="30" customHeight="1">
      <c r="A26" s="1">
        <v>8</v>
      </c>
      <c r="B26" s="221" t="s">
        <v>6457</v>
      </c>
      <c r="C26" s="221">
        <v>10045796</v>
      </c>
      <c r="D26" s="222" t="s">
        <v>6393</v>
      </c>
      <c r="E26" s="223" t="s">
        <v>6459</v>
      </c>
      <c r="F26" s="221" t="s">
        <v>57</v>
      </c>
      <c r="G26" s="266">
        <v>4</v>
      </c>
      <c r="H26" s="225">
        <v>3624</v>
      </c>
      <c r="I26" s="226">
        <v>14496</v>
      </c>
      <c r="J26" s="226">
        <f t="shared" si="0"/>
        <v>2899.2</v>
      </c>
      <c r="K26" s="226">
        <f t="shared" si="1"/>
        <v>17395.2</v>
      </c>
      <c r="L26" s="291" t="s">
        <v>4840</v>
      </c>
      <c r="M26" s="77"/>
      <c r="N26" s="77"/>
      <c r="O26" s="77"/>
      <c r="P26" s="77"/>
    </row>
    <row r="27" spans="1:16" ht="30" customHeight="1">
      <c r="A27" s="1">
        <v>9</v>
      </c>
      <c r="B27" s="221" t="s">
        <v>6458</v>
      </c>
      <c r="C27" s="221">
        <v>10045832</v>
      </c>
      <c r="D27" s="222" t="s">
        <v>6393</v>
      </c>
      <c r="E27" s="223" t="s">
        <v>6460</v>
      </c>
      <c r="F27" s="221" t="s">
        <v>57</v>
      </c>
      <c r="G27" s="266">
        <v>2</v>
      </c>
      <c r="H27" s="225">
        <v>2297</v>
      </c>
      <c r="I27" s="226">
        <v>4594</v>
      </c>
      <c r="J27" s="226">
        <f t="shared" si="0"/>
        <v>918.8</v>
      </c>
      <c r="K27" s="226">
        <f t="shared" si="1"/>
        <v>5512.8</v>
      </c>
      <c r="L27" s="291" t="s">
        <v>4840</v>
      </c>
      <c r="M27" s="77"/>
      <c r="N27" s="77"/>
      <c r="O27" s="77"/>
      <c r="P27" s="77"/>
    </row>
    <row r="28" spans="1:16" ht="30" customHeight="1">
      <c r="A28" s="1">
        <v>10</v>
      </c>
      <c r="B28" s="221" t="s">
        <v>6461</v>
      </c>
      <c r="C28" s="221">
        <v>10045976</v>
      </c>
      <c r="D28" s="222" t="s">
        <v>6393</v>
      </c>
      <c r="E28" s="223" t="s">
        <v>6462</v>
      </c>
      <c r="F28" s="221" t="s">
        <v>57</v>
      </c>
      <c r="G28" s="266">
        <v>1</v>
      </c>
      <c r="H28" s="225">
        <v>3675</v>
      </c>
      <c r="I28" s="226">
        <v>3675</v>
      </c>
      <c r="J28" s="226">
        <f t="shared" si="0"/>
        <v>735</v>
      </c>
      <c r="K28" s="226">
        <f t="shared" si="1"/>
        <v>4410</v>
      </c>
      <c r="L28" s="291" t="s">
        <v>4840</v>
      </c>
      <c r="M28" s="77"/>
      <c r="N28" s="77"/>
      <c r="O28" s="77"/>
      <c r="P28" s="77"/>
    </row>
    <row r="29" spans="1:16" ht="30" customHeight="1">
      <c r="A29" s="1">
        <v>11</v>
      </c>
      <c r="B29" s="221" t="s">
        <v>6463</v>
      </c>
      <c r="C29" s="221">
        <v>10046139</v>
      </c>
      <c r="D29" s="222" t="s">
        <v>6393</v>
      </c>
      <c r="E29" s="223" t="s">
        <v>6465</v>
      </c>
      <c r="F29" s="221" t="s">
        <v>57</v>
      </c>
      <c r="G29" s="266">
        <v>5</v>
      </c>
      <c r="H29" s="225">
        <v>32984</v>
      </c>
      <c r="I29" s="226">
        <v>164920</v>
      </c>
      <c r="J29" s="226">
        <f t="shared" si="0"/>
        <v>32984</v>
      </c>
      <c r="K29" s="226">
        <f t="shared" si="1"/>
        <v>197904</v>
      </c>
      <c r="L29" s="291" t="s">
        <v>4840</v>
      </c>
      <c r="M29" s="77"/>
      <c r="N29" s="77"/>
      <c r="O29" s="77"/>
      <c r="P29" s="77"/>
    </row>
    <row r="30" spans="1:16" ht="30" customHeight="1">
      <c r="A30" s="1">
        <v>12</v>
      </c>
      <c r="B30" s="221" t="s">
        <v>6464</v>
      </c>
      <c r="C30" s="221">
        <v>10046139</v>
      </c>
      <c r="D30" s="222" t="s">
        <v>6393</v>
      </c>
      <c r="E30" s="223" t="s">
        <v>6465</v>
      </c>
      <c r="F30" s="221" t="s">
        <v>57</v>
      </c>
      <c r="G30" s="266">
        <v>2</v>
      </c>
      <c r="H30" s="225">
        <v>32984</v>
      </c>
      <c r="I30" s="226">
        <v>65968</v>
      </c>
      <c r="J30" s="226">
        <f t="shared" si="0"/>
        <v>13193.6</v>
      </c>
      <c r="K30" s="226">
        <f t="shared" si="1"/>
        <v>79161.600000000006</v>
      </c>
      <c r="L30" s="291" t="s">
        <v>4840</v>
      </c>
      <c r="M30" s="77"/>
      <c r="N30" s="77"/>
      <c r="O30" s="77"/>
      <c r="P30" s="77"/>
    </row>
    <row r="31" spans="1:16" ht="30" customHeight="1">
      <c r="A31" s="1">
        <v>13</v>
      </c>
      <c r="B31" s="221" t="s">
        <v>6466</v>
      </c>
      <c r="C31" s="221">
        <v>10046246</v>
      </c>
      <c r="D31" s="222" t="s">
        <v>6393</v>
      </c>
      <c r="E31" s="223" t="s">
        <v>6467</v>
      </c>
      <c r="F31" s="221" t="s">
        <v>57</v>
      </c>
      <c r="G31" s="266">
        <v>2</v>
      </c>
      <c r="H31" s="225">
        <v>50290</v>
      </c>
      <c r="I31" s="226">
        <v>100580</v>
      </c>
      <c r="J31" s="226">
        <f t="shared" si="0"/>
        <v>20116</v>
      </c>
      <c r="K31" s="226">
        <f t="shared" si="1"/>
        <v>120696</v>
      </c>
      <c r="L31" s="291" t="s">
        <v>4840</v>
      </c>
      <c r="M31" s="77"/>
      <c r="N31" s="77"/>
      <c r="O31" s="77"/>
      <c r="P31" s="77"/>
    </row>
    <row r="32" spans="1:16" ht="30" customHeight="1">
      <c r="A32" s="1">
        <v>14</v>
      </c>
      <c r="B32" s="221" t="s">
        <v>6468</v>
      </c>
      <c r="C32" s="221">
        <v>10046419</v>
      </c>
      <c r="D32" s="222" t="s">
        <v>6393</v>
      </c>
      <c r="E32" s="223" t="s">
        <v>6469</v>
      </c>
      <c r="F32" s="221" t="s">
        <v>57</v>
      </c>
      <c r="G32" s="266">
        <v>4</v>
      </c>
      <c r="H32" s="225">
        <v>109452</v>
      </c>
      <c r="I32" s="226">
        <v>437808</v>
      </c>
      <c r="J32" s="226">
        <f t="shared" si="0"/>
        <v>87561.600000000006</v>
      </c>
      <c r="K32" s="226">
        <f t="shared" si="1"/>
        <v>525369.59999999998</v>
      </c>
      <c r="L32" s="291" t="s">
        <v>4840</v>
      </c>
      <c r="M32" s="77"/>
      <c r="N32" s="77"/>
      <c r="O32" s="77"/>
      <c r="P32" s="77"/>
    </row>
    <row r="33" spans="1:16" ht="30" customHeight="1">
      <c r="A33" s="1">
        <v>15</v>
      </c>
      <c r="B33" s="221" t="s">
        <v>6470</v>
      </c>
      <c r="C33" s="221">
        <v>10046462</v>
      </c>
      <c r="D33" s="222" t="s">
        <v>6393</v>
      </c>
      <c r="E33" s="223" t="s">
        <v>6472</v>
      </c>
      <c r="F33" s="221" t="s">
        <v>57</v>
      </c>
      <c r="G33" s="266">
        <v>4</v>
      </c>
      <c r="H33" s="225">
        <v>125225</v>
      </c>
      <c r="I33" s="226">
        <v>500900</v>
      </c>
      <c r="J33" s="226">
        <f t="shared" si="0"/>
        <v>100180</v>
      </c>
      <c r="K33" s="226">
        <f t="shared" si="1"/>
        <v>601080</v>
      </c>
      <c r="L33" s="291" t="s">
        <v>4840</v>
      </c>
      <c r="M33" s="77"/>
      <c r="N33" s="77"/>
      <c r="O33" s="77"/>
      <c r="P33" s="77"/>
    </row>
    <row r="34" spans="1:16" ht="30" customHeight="1">
      <c r="A34" s="1">
        <v>16</v>
      </c>
      <c r="B34" s="221" t="s">
        <v>6471</v>
      </c>
      <c r="C34" s="221">
        <v>10046462</v>
      </c>
      <c r="D34" s="222" t="s">
        <v>6393</v>
      </c>
      <c r="E34" s="223" t="s">
        <v>6472</v>
      </c>
      <c r="F34" s="221" t="s">
        <v>57</v>
      </c>
      <c r="G34" s="266">
        <v>3</v>
      </c>
      <c r="H34" s="225">
        <v>125225</v>
      </c>
      <c r="I34" s="226">
        <v>375675</v>
      </c>
      <c r="J34" s="226">
        <f t="shared" si="0"/>
        <v>75135</v>
      </c>
      <c r="K34" s="226">
        <f t="shared" si="1"/>
        <v>450810</v>
      </c>
      <c r="L34" s="291" t="s">
        <v>4840</v>
      </c>
      <c r="M34" s="77"/>
      <c r="N34" s="77"/>
      <c r="O34" s="77"/>
      <c r="P34" s="77"/>
    </row>
    <row r="35" spans="1:16" ht="30" customHeight="1">
      <c r="A35" s="1">
        <v>17</v>
      </c>
      <c r="B35" s="221" t="s">
        <v>6473</v>
      </c>
      <c r="C35" s="221">
        <v>10046559</v>
      </c>
      <c r="D35" s="222" t="s">
        <v>6393</v>
      </c>
      <c r="E35" s="223" t="s">
        <v>6474</v>
      </c>
      <c r="F35" s="221" t="s">
        <v>57</v>
      </c>
      <c r="G35" s="266">
        <v>1</v>
      </c>
      <c r="H35" s="225">
        <v>125225</v>
      </c>
      <c r="I35" s="226">
        <v>125225</v>
      </c>
      <c r="J35" s="226">
        <f t="shared" si="0"/>
        <v>25045</v>
      </c>
      <c r="K35" s="226">
        <f t="shared" si="1"/>
        <v>150270</v>
      </c>
      <c r="L35" s="291" t="s">
        <v>4840</v>
      </c>
      <c r="M35" s="77"/>
      <c r="N35" s="77"/>
      <c r="O35" s="77"/>
      <c r="P35" s="77"/>
    </row>
    <row r="36" spans="1:16" ht="30" customHeight="1">
      <c r="A36" s="1">
        <v>18</v>
      </c>
      <c r="B36" s="221" t="s">
        <v>6475</v>
      </c>
      <c r="C36" s="221">
        <v>10047912</v>
      </c>
      <c r="D36" s="222" t="s">
        <v>6393</v>
      </c>
      <c r="E36" s="223" t="s">
        <v>6476</v>
      </c>
      <c r="F36" s="221" t="s">
        <v>57</v>
      </c>
      <c r="G36" s="266">
        <v>2</v>
      </c>
      <c r="H36" s="225">
        <v>62838</v>
      </c>
      <c r="I36" s="226">
        <v>125676</v>
      </c>
      <c r="J36" s="226">
        <f t="shared" si="0"/>
        <v>25135.200000000001</v>
      </c>
      <c r="K36" s="226">
        <f t="shared" si="1"/>
        <v>150811.20000000001</v>
      </c>
      <c r="L36" s="291" t="s">
        <v>4840</v>
      </c>
      <c r="M36" s="77"/>
      <c r="N36" s="77"/>
      <c r="O36" s="77"/>
      <c r="P36" s="77"/>
    </row>
    <row r="37" spans="1:16" ht="30" customHeight="1">
      <c r="A37" s="1">
        <v>19</v>
      </c>
      <c r="B37" s="221" t="s">
        <v>6477</v>
      </c>
      <c r="C37" s="221">
        <v>10049167</v>
      </c>
      <c r="D37" s="222" t="s">
        <v>6393</v>
      </c>
      <c r="E37" s="223" t="s">
        <v>6480</v>
      </c>
      <c r="F37" s="221" t="s">
        <v>57</v>
      </c>
      <c r="G37" s="266">
        <v>20</v>
      </c>
      <c r="H37" s="225">
        <v>2533</v>
      </c>
      <c r="I37" s="226">
        <v>50660</v>
      </c>
      <c r="J37" s="226">
        <f t="shared" si="0"/>
        <v>10132</v>
      </c>
      <c r="K37" s="226">
        <f t="shared" si="1"/>
        <v>60792</v>
      </c>
      <c r="L37" s="291" t="s">
        <v>4840</v>
      </c>
      <c r="M37" s="77"/>
      <c r="N37" s="77"/>
      <c r="O37" s="77"/>
      <c r="P37" s="77"/>
    </row>
    <row r="38" spans="1:16" ht="30" customHeight="1">
      <c r="A38" s="1">
        <v>20</v>
      </c>
      <c r="B38" s="221" t="s">
        <v>6478</v>
      </c>
      <c r="C38" s="221">
        <v>10049177</v>
      </c>
      <c r="D38" s="222" t="s">
        <v>6393</v>
      </c>
      <c r="E38" s="223" t="s">
        <v>6481</v>
      </c>
      <c r="F38" s="221" t="s">
        <v>57</v>
      </c>
      <c r="G38" s="266">
        <v>5</v>
      </c>
      <c r="H38" s="225">
        <v>15097</v>
      </c>
      <c r="I38" s="226">
        <v>75485</v>
      </c>
      <c r="J38" s="226">
        <f t="shared" si="0"/>
        <v>15097</v>
      </c>
      <c r="K38" s="226">
        <f t="shared" si="1"/>
        <v>90582</v>
      </c>
      <c r="L38" s="291" t="s">
        <v>4840</v>
      </c>
      <c r="M38" s="77"/>
      <c r="N38" s="77"/>
      <c r="O38" s="77"/>
      <c r="P38" s="77"/>
    </row>
    <row r="39" spans="1:16" ht="30" customHeight="1">
      <c r="A39" s="1">
        <v>21</v>
      </c>
      <c r="B39" s="221" t="s">
        <v>6479</v>
      </c>
      <c r="C39" s="221">
        <v>10049182</v>
      </c>
      <c r="D39" s="222" t="s">
        <v>6393</v>
      </c>
      <c r="E39" s="223" t="s">
        <v>3917</v>
      </c>
      <c r="F39" s="221" t="s">
        <v>57</v>
      </c>
      <c r="G39" s="266">
        <v>1</v>
      </c>
      <c r="H39" s="225">
        <v>2657</v>
      </c>
      <c r="I39" s="226">
        <v>2657</v>
      </c>
      <c r="J39" s="226">
        <f t="shared" si="0"/>
        <v>531.4</v>
      </c>
      <c r="K39" s="226">
        <f t="shared" si="1"/>
        <v>3188.4</v>
      </c>
      <c r="L39" s="291" t="s">
        <v>4840</v>
      </c>
      <c r="M39" s="77"/>
      <c r="N39" s="77"/>
      <c r="O39" s="77"/>
      <c r="P39" s="77"/>
    </row>
    <row r="40" spans="1:16" ht="30" customHeight="1">
      <c r="A40" s="1">
        <v>22</v>
      </c>
      <c r="B40" s="221" t="s">
        <v>6482</v>
      </c>
      <c r="C40" s="221">
        <v>10050914</v>
      </c>
      <c r="D40" s="222" t="s">
        <v>6393</v>
      </c>
      <c r="E40" s="223" t="s">
        <v>6483</v>
      </c>
      <c r="F40" s="221" t="s">
        <v>57</v>
      </c>
      <c r="G40" s="266">
        <v>31</v>
      </c>
      <c r="H40" s="225">
        <v>24596</v>
      </c>
      <c r="I40" s="226">
        <v>762476</v>
      </c>
      <c r="J40" s="226">
        <f t="shared" si="0"/>
        <v>152495.20000000001</v>
      </c>
      <c r="K40" s="226">
        <f t="shared" si="1"/>
        <v>914971.2</v>
      </c>
      <c r="L40" s="291" t="s">
        <v>4840</v>
      </c>
      <c r="M40" s="77"/>
      <c r="N40" s="77"/>
      <c r="O40" s="77"/>
      <c r="P40" s="77"/>
    </row>
    <row r="41" spans="1:16" ht="15.75">
      <c r="A41" s="96"/>
      <c r="B41" s="96"/>
      <c r="C41" s="96"/>
      <c r="D41" s="96"/>
      <c r="E41" s="97"/>
      <c r="F41" s="96"/>
      <c r="G41" s="96"/>
      <c r="H41" s="203"/>
      <c r="I41" s="98">
        <f>SUM(I19:I40)</f>
        <v>3227279</v>
      </c>
      <c r="J41" s="98">
        <f>SUM(J19:J40)</f>
        <v>645455.80000000005</v>
      </c>
      <c r="K41" s="98">
        <f>SUM(K19:K40)</f>
        <v>3872734.8</v>
      </c>
      <c r="L41" s="96"/>
    </row>
    <row r="44" spans="1:16" ht="18.75">
      <c r="A44" s="67" t="s">
        <v>34</v>
      </c>
      <c r="B44" s="220"/>
      <c r="C44" s="220"/>
      <c r="D44" s="127"/>
      <c r="E44" s="128"/>
      <c r="F44" s="128"/>
      <c r="G44" s="128"/>
      <c r="H44" s="129"/>
      <c r="I44" s="128"/>
      <c r="J44" s="67" t="s">
        <v>35</v>
      </c>
      <c r="K44" s="67"/>
      <c r="L44" s="23"/>
    </row>
    <row r="45" spans="1:16" ht="18.75">
      <c r="A45" s="67" t="s">
        <v>36</v>
      </c>
      <c r="B45" s="67"/>
      <c r="C45" s="67"/>
      <c r="D45" s="127"/>
      <c r="E45" s="128"/>
      <c r="F45" s="128"/>
      <c r="G45" s="128"/>
      <c r="H45" s="129"/>
      <c r="I45" s="128"/>
      <c r="J45" s="33" t="s">
        <v>184</v>
      </c>
      <c r="K45" s="67"/>
      <c r="L45" s="67"/>
    </row>
    <row r="46" spans="1:16" ht="18.75">
      <c r="A46" s="67" t="s">
        <v>37</v>
      </c>
      <c r="B46" s="67"/>
      <c r="C46" s="67"/>
      <c r="D46" s="127"/>
      <c r="E46" s="128"/>
      <c r="F46" s="128"/>
      <c r="G46" s="128"/>
      <c r="H46" s="129"/>
      <c r="I46" s="128"/>
      <c r="J46" s="363" t="s">
        <v>38</v>
      </c>
      <c r="K46" s="363"/>
      <c r="L46" s="363"/>
    </row>
    <row r="47" spans="1:16" ht="18.75">
      <c r="A47" s="67" t="s">
        <v>39</v>
      </c>
      <c r="B47" s="23"/>
      <c r="C47" s="23"/>
      <c r="D47" s="127"/>
      <c r="E47" s="128"/>
      <c r="F47" s="128"/>
      <c r="G47" s="128"/>
      <c r="H47" s="129"/>
      <c r="I47" s="128"/>
      <c r="J47" s="128"/>
      <c r="K47" s="118"/>
      <c r="L47" s="38"/>
    </row>
    <row r="48" spans="1:16" ht="18.75">
      <c r="A48" s="23"/>
      <c r="B48" s="23"/>
      <c r="C48" s="23"/>
      <c r="D48" s="127"/>
      <c r="E48" s="128"/>
      <c r="F48" s="128"/>
      <c r="G48" s="128"/>
      <c r="H48" s="129"/>
      <c r="I48" s="128"/>
      <c r="J48" s="128"/>
      <c r="K48" s="118"/>
      <c r="L48" s="23"/>
    </row>
    <row r="49" spans="1:12" ht="18.75">
      <c r="A49" s="67" t="s">
        <v>41</v>
      </c>
      <c r="B49" s="23"/>
      <c r="C49" s="23"/>
      <c r="D49" s="127"/>
      <c r="E49" s="128"/>
      <c r="F49" s="128"/>
      <c r="G49" s="128"/>
      <c r="H49" s="129"/>
      <c r="I49" s="128"/>
      <c r="J49" s="363" t="s">
        <v>182</v>
      </c>
      <c r="K49" s="363"/>
      <c r="L49" s="363"/>
    </row>
    <row r="50" spans="1:12" ht="18.75">
      <c r="A50" s="364"/>
      <c r="B50" s="364"/>
      <c r="C50" s="364"/>
      <c r="D50" s="127"/>
      <c r="E50" s="128"/>
      <c r="F50" s="128"/>
      <c r="G50" s="128"/>
      <c r="H50" s="129"/>
      <c r="I50" s="128"/>
      <c r="J50" s="128"/>
      <c r="K50" s="118"/>
      <c r="L50" s="118"/>
    </row>
    <row r="51" spans="1:12" ht="18.75">
      <c r="A51" s="67" t="s">
        <v>40</v>
      </c>
      <c r="B51" s="67"/>
      <c r="C51" s="118"/>
      <c r="D51" s="127"/>
      <c r="E51" s="128"/>
      <c r="F51" s="128"/>
      <c r="G51" s="128"/>
      <c r="H51" s="129"/>
      <c r="I51" s="128"/>
      <c r="J51" s="128"/>
      <c r="K51" s="67" t="s">
        <v>40</v>
      </c>
      <c r="L51" s="67"/>
    </row>
    <row r="52" spans="1:12">
      <c r="A52" s="3"/>
      <c r="B52" s="3"/>
      <c r="C52" s="3"/>
      <c r="D52" s="5"/>
      <c r="E52" s="3"/>
      <c r="F52" s="3"/>
      <c r="G52" s="3"/>
      <c r="H52" s="11"/>
      <c r="I52" s="3"/>
      <c r="J52" s="3"/>
      <c r="K52" s="3"/>
      <c r="L52" s="3"/>
    </row>
  </sheetData>
  <autoFilter ref="A18:L40" xr:uid="{00000000-0009-0000-0000-00004A000000}"/>
  <mergeCells count="8">
    <mergeCell ref="J49:L49"/>
    <mergeCell ref="A50:C50"/>
    <mergeCell ref="A4:L4"/>
    <mergeCell ref="A5:L5"/>
    <mergeCell ref="A8:I8"/>
    <mergeCell ref="A10:I10"/>
    <mergeCell ref="A14:L14"/>
    <mergeCell ref="J46:L46"/>
  </mergeCells>
  <pageMargins left="0.70866141732283472" right="0.70866141732283472" top="0.74803149606299213" bottom="0.74803149606299213" header="0.31496062992125984" footer="0.31496062992125984"/>
  <pageSetup paperSize="9" scale="71" fitToHeight="0" orientation="landscape" r:id="rId1"/>
  <colBreaks count="1" manualBreakCount="1">
    <brk id="12" max="20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rgb="FF0070C0"/>
    <pageSetUpPr fitToPage="1"/>
  </sheetPr>
  <dimension ref="A1:P88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9.85546875" style="6" customWidth="1"/>
    <col min="3" max="3" width="12.42578125" style="6" customWidth="1"/>
    <col min="4" max="4" width="9.85546875" style="6" customWidth="1"/>
    <col min="5" max="5" width="48.140625" style="59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60" customWidth="1"/>
    <col min="10" max="11" width="14.85546875" style="6" customWidth="1"/>
    <col min="12" max="12" width="20.57031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7455</v>
      </c>
      <c r="K1" s="58"/>
      <c r="L1" s="121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7417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62" t="s">
        <v>183</v>
      </c>
      <c r="B7" s="123"/>
      <c r="C7" s="123"/>
      <c r="D7" s="123"/>
      <c r="E7" s="123"/>
      <c r="F7" s="123"/>
      <c r="G7" s="123"/>
      <c r="H7" s="123"/>
      <c r="I7" s="58"/>
      <c r="J7" s="20"/>
      <c r="K7" s="20"/>
      <c r="L7" s="20"/>
    </row>
    <row r="8" spans="1:12" ht="15.75">
      <c r="A8" s="371" t="s">
        <v>178</v>
      </c>
      <c r="B8" s="371"/>
      <c r="C8" s="371"/>
      <c r="D8" s="371"/>
      <c r="E8" s="371"/>
      <c r="F8" s="371"/>
      <c r="G8" s="371"/>
      <c r="H8" s="371"/>
      <c r="I8" s="371"/>
      <c r="J8" s="20"/>
      <c r="K8" s="20"/>
      <c r="L8" s="20"/>
    </row>
    <row r="9" spans="1:12" ht="15.75">
      <c r="A9" s="62" t="s">
        <v>179</v>
      </c>
      <c r="B9" s="62"/>
      <c r="C9" s="62"/>
      <c r="D9" s="62"/>
      <c r="E9" s="62"/>
      <c r="F9" s="62"/>
      <c r="G9" s="62"/>
      <c r="H9" s="62"/>
      <c r="I9" s="58"/>
      <c r="J9" s="20"/>
      <c r="K9" s="20"/>
      <c r="L9" s="20"/>
    </row>
    <row r="10" spans="1:12" ht="15.75">
      <c r="A10" s="371" t="s">
        <v>180</v>
      </c>
      <c r="B10" s="371"/>
      <c r="C10" s="371"/>
      <c r="D10" s="371"/>
      <c r="E10" s="371"/>
      <c r="F10" s="371"/>
      <c r="G10" s="371"/>
      <c r="H10" s="371"/>
      <c r="I10" s="371"/>
      <c r="J10" s="20"/>
      <c r="K10" s="20"/>
      <c r="L10" s="20"/>
    </row>
    <row r="11" spans="1:12" ht="15.75">
      <c r="A11" s="206"/>
      <c r="B11" s="206"/>
      <c r="C11" s="206"/>
      <c r="D11" s="206"/>
      <c r="E11" s="206"/>
      <c r="F11" s="206"/>
      <c r="G11" s="206"/>
      <c r="H11" s="206"/>
      <c r="I11" s="206"/>
      <c r="J11" s="206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3.5" customHeight="1">
      <c r="A16" s="62"/>
      <c r="B16" s="62"/>
      <c r="C16" s="62"/>
      <c r="D16" s="62"/>
      <c r="E16" s="206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6484</v>
      </c>
      <c r="C19" s="221">
        <v>10050558</v>
      </c>
      <c r="D19" s="222" t="s">
        <v>6393</v>
      </c>
      <c r="E19" s="223" t="s">
        <v>3984</v>
      </c>
      <c r="F19" s="221" t="s">
        <v>57</v>
      </c>
      <c r="G19" s="266">
        <v>6</v>
      </c>
      <c r="H19" s="225">
        <v>6894</v>
      </c>
      <c r="I19" s="226">
        <v>41364</v>
      </c>
      <c r="J19" s="226">
        <f t="shared" ref="J19:J71" si="0">ROUND(I19*0.2,2)</f>
        <v>8272.7999999999993</v>
      </c>
      <c r="K19" s="226">
        <f t="shared" ref="K19:K71" si="1">ROUND(I19*1.2,2)</f>
        <v>49636.800000000003</v>
      </c>
      <c r="L19" s="291" t="s">
        <v>4840</v>
      </c>
      <c r="M19" s="77"/>
      <c r="N19" s="77"/>
      <c r="O19" s="77"/>
      <c r="P19" s="77"/>
    </row>
    <row r="20" spans="1:16" ht="30" customHeight="1">
      <c r="A20" s="1">
        <v>2</v>
      </c>
      <c r="B20" s="221" t="s">
        <v>6485</v>
      </c>
      <c r="C20" s="221">
        <v>10045115</v>
      </c>
      <c r="D20" s="222" t="s">
        <v>6393</v>
      </c>
      <c r="E20" s="223" t="s">
        <v>6486</v>
      </c>
      <c r="F20" s="221" t="s">
        <v>57</v>
      </c>
      <c r="G20" s="266">
        <v>1</v>
      </c>
      <c r="H20" s="225">
        <v>94</v>
      </c>
      <c r="I20" s="226">
        <v>94</v>
      </c>
      <c r="J20" s="226">
        <f t="shared" si="0"/>
        <v>18.8</v>
      </c>
      <c r="K20" s="226">
        <f t="shared" si="1"/>
        <v>112.8</v>
      </c>
      <c r="L20" s="291" t="s">
        <v>4840</v>
      </c>
      <c r="M20" s="77"/>
      <c r="N20" s="77"/>
      <c r="O20" s="77"/>
      <c r="P20" s="77"/>
    </row>
    <row r="21" spans="1:16" ht="30" customHeight="1">
      <c r="A21" s="1">
        <v>3</v>
      </c>
      <c r="B21" s="221" t="s">
        <v>6487</v>
      </c>
      <c r="C21" s="221">
        <v>10046923</v>
      </c>
      <c r="D21" s="222" t="s">
        <v>6393</v>
      </c>
      <c r="E21" s="223" t="s">
        <v>6488</v>
      </c>
      <c r="F21" s="221" t="s">
        <v>57</v>
      </c>
      <c r="G21" s="266">
        <v>47</v>
      </c>
      <c r="H21" s="225">
        <v>3448</v>
      </c>
      <c r="I21" s="226">
        <v>162056</v>
      </c>
      <c r="J21" s="226">
        <f t="shared" si="0"/>
        <v>32411.200000000001</v>
      </c>
      <c r="K21" s="226">
        <f t="shared" si="1"/>
        <v>194467.20000000001</v>
      </c>
      <c r="L21" s="291" t="s">
        <v>4840</v>
      </c>
      <c r="M21" s="77"/>
      <c r="N21" s="77"/>
      <c r="O21" s="77"/>
      <c r="P21" s="77"/>
    </row>
    <row r="22" spans="1:16" ht="30" customHeight="1">
      <c r="A22" s="1">
        <v>4</v>
      </c>
      <c r="B22" s="221" t="s">
        <v>6489</v>
      </c>
      <c r="C22" s="221">
        <v>10024973</v>
      </c>
      <c r="D22" s="222" t="s">
        <v>6393</v>
      </c>
      <c r="E22" s="223" t="s">
        <v>6490</v>
      </c>
      <c r="F22" s="221" t="s">
        <v>57</v>
      </c>
      <c r="G22" s="266">
        <v>2</v>
      </c>
      <c r="H22" s="225">
        <v>14218</v>
      </c>
      <c r="I22" s="226">
        <v>28436</v>
      </c>
      <c r="J22" s="226">
        <f t="shared" si="0"/>
        <v>5687.2</v>
      </c>
      <c r="K22" s="226">
        <f t="shared" si="1"/>
        <v>34123.199999999997</v>
      </c>
      <c r="L22" s="291" t="s">
        <v>4840</v>
      </c>
      <c r="M22" s="77"/>
      <c r="N22" s="77"/>
      <c r="O22" s="77"/>
      <c r="P22" s="77"/>
    </row>
    <row r="23" spans="1:16" ht="30" customHeight="1">
      <c r="A23" s="1">
        <v>5</v>
      </c>
      <c r="B23" s="221" t="s">
        <v>6491</v>
      </c>
      <c r="C23" s="221">
        <v>10044909</v>
      </c>
      <c r="D23" s="222" t="s">
        <v>6393</v>
      </c>
      <c r="E23" s="223" t="s">
        <v>6492</v>
      </c>
      <c r="F23" s="221" t="s">
        <v>57</v>
      </c>
      <c r="G23" s="266">
        <v>1</v>
      </c>
      <c r="H23" s="225">
        <v>312</v>
      </c>
      <c r="I23" s="226">
        <v>312</v>
      </c>
      <c r="J23" s="226">
        <f t="shared" si="0"/>
        <v>62.4</v>
      </c>
      <c r="K23" s="226">
        <f t="shared" si="1"/>
        <v>374.4</v>
      </c>
      <c r="L23" s="291" t="s">
        <v>4840</v>
      </c>
      <c r="M23" s="77"/>
      <c r="N23" s="77"/>
      <c r="O23" s="77"/>
      <c r="P23" s="77"/>
    </row>
    <row r="24" spans="1:16" ht="30" customHeight="1">
      <c r="A24" s="1">
        <v>6</v>
      </c>
      <c r="B24" s="221" t="s">
        <v>6493</v>
      </c>
      <c r="C24" s="221">
        <v>10045121</v>
      </c>
      <c r="D24" s="222" t="s">
        <v>6393</v>
      </c>
      <c r="E24" s="223" t="s">
        <v>6498</v>
      </c>
      <c r="F24" s="221" t="s">
        <v>57</v>
      </c>
      <c r="G24" s="266">
        <v>3</v>
      </c>
      <c r="H24" s="225">
        <v>794</v>
      </c>
      <c r="I24" s="226">
        <v>2382</v>
      </c>
      <c r="J24" s="226">
        <f t="shared" si="0"/>
        <v>476.4</v>
      </c>
      <c r="K24" s="226">
        <f t="shared" si="1"/>
        <v>2858.4</v>
      </c>
      <c r="L24" s="291" t="s">
        <v>4840</v>
      </c>
      <c r="M24" s="77"/>
      <c r="N24" s="77"/>
      <c r="O24" s="77"/>
      <c r="P24" s="77"/>
    </row>
    <row r="25" spans="1:16" ht="30" customHeight="1">
      <c r="A25" s="1">
        <v>7</v>
      </c>
      <c r="B25" s="221" t="s">
        <v>6494</v>
      </c>
      <c r="C25" s="221">
        <v>10045133</v>
      </c>
      <c r="D25" s="222" t="s">
        <v>6393</v>
      </c>
      <c r="E25" s="223" t="s">
        <v>6499</v>
      </c>
      <c r="F25" s="221" t="s">
        <v>57</v>
      </c>
      <c r="G25" s="266">
        <v>1</v>
      </c>
      <c r="H25" s="225">
        <v>3489</v>
      </c>
      <c r="I25" s="226">
        <v>3489</v>
      </c>
      <c r="J25" s="226">
        <f t="shared" si="0"/>
        <v>697.8</v>
      </c>
      <c r="K25" s="226">
        <f t="shared" si="1"/>
        <v>4186.8</v>
      </c>
      <c r="L25" s="291" t="s">
        <v>4840</v>
      </c>
      <c r="M25" s="77"/>
      <c r="N25" s="77"/>
      <c r="O25" s="77"/>
      <c r="P25" s="77"/>
    </row>
    <row r="26" spans="1:16" ht="30" customHeight="1">
      <c r="A26" s="1">
        <v>8</v>
      </c>
      <c r="B26" s="221" t="s">
        <v>6495</v>
      </c>
      <c r="C26" s="221">
        <v>10045171</v>
      </c>
      <c r="D26" s="222" t="s">
        <v>6393</v>
      </c>
      <c r="E26" s="223" t="s">
        <v>6500</v>
      </c>
      <c r="F26" s="221" t="s">
        <v>57</v>
      </c>
      <c r="G26" s="266">
        <v>32</v>
      </c>
      <c r="H26" s="225">
        <v>7166</v>
      </c>
      <c r="I26" s="226">
        <v>229312</v>
      </c>
      <c r="J26" s="226">
        <f t="shared" si="0"/>
        <v>45862.400000000001</v>
      </c>
      <c r="K26" s="226">
        <f t="shared" si="1"/>
        <v>275174.40000000002</v>
      </c>
      <c r="L26" s="291" t="s">
        <v>4840</v>
      </c>
      <c r="M26" s="77"/>
      <c r="N26" s="77"/>
      <c r="O26" s="77"/>
      <c r="P26" s="77"/>
    </row>
    <row r="27" spans="1:16" ht="30" customHeight="1">
      <c r="A27" s="1">
        <v>9</v>
      </c>
      <c r="B27" s="221" t="s">
        <v>6496</v>
      </c>
      <c r="C27" s="221">
        <v>10045177</v>
      </c>
      <c r="D27" s="222" t="s">
        <v>6393</v>
      </c>
      <c r="E27" s="223" t="s">
        <v>6501</v>
      </c>
      <c r="F27" s="221" t="s">
        <v>57</v>
      </c>
      <c r="G27" s="266">
        <v>28</v>
      </c>
      <c r="H27" s="225">
        <v>7166</v>
      </c>
      <c r="I27" s="226">
        <v>200648</v>
      </c>
      <c r="J27" s="226">
        <f t="shared" si="0"/>
        <v>40129.599999999999</v>
      </c>
      <c r="K27" s="226">
        <f t="shared" si="1"/>
        <v>240777.60000000001</v>
      </c>
      <c r="L27" s="291" t="s">
        <v>4840</v>
      </c>
      <c r="M27" s="77"/>
      <c r="N27" s="77"/>
      <c r="O27" s="77"/>
      <c r="P27" s="77"/>
    </row>
    <row r="28" spans="1:16" ht="30" customHeight="1">
      <c r="A28" s="1">
        <v>10</v>
      </c>
      <c r="B28" s="221" t="s">
        <v>6497</v>
      </c>
      <c r="C28" s="221">
        <v>10045183</v>
      </c>
      <c r="D28" s="222" t="s">
        <v>6393</v>
      </c>
      <c r="E28" s="223" t="s">
        <v>6502</v>
      </c>
      <c r="F28" s="221" t="s">
        <v>57</v>
      </c>
      <c r="G28" s="266">
        <v>28</v>
      </c>
      <c r="H28" s="225">
        <v>7166</v>
      </c>
      <c r="I28" s="226">
        <v>200648</v>
      </c>
      <c r="J28" s="226">
        <f t="shared" si="0"/>
        <v>40129.599999999999</v>
      </c>
      <c r="K28" s="226">
        <f t="shared" si="1"/>
        <v>240777.60000000001</v>
      </c>
      <c r="L28" s="291" t="s">
        <v>4840</v>
      </c>
      <c r="M28" s="77"/>
      <c r="N28" s="77"/>
      <c r="O28" s="77"/>
      <c r="P28" s="77"/>
    </row>
    <row r="29" spans="1:16" ht="30" customHeight="1">
      <c r="A29" s="1">
        <v>11</v>
      </c>
      <c r="B29" s="221" t="s">
        <v>6503</v>
      </c>
      <c r="C29" s="221">
        <v>10045469</v>
      </c>
      <c r="D29" s="222" t="s">
        <v>6393</v>
      </c>
      <c r="E29" s="223" t="s">
        <v>6504</v>
      </c>
      <c r="F29" s="221" t="s">
        <v>57</v>
      </c>
      <c r="G29" s="266">
        <v>27</v>
      </c>
      <c r="H29" s="225">
        <v>4805</v>
      </c>
      <c r="I29" s="226">
        <v>129735</v>
      </c>
      <c r="J29" s="226">
        <f t="shared" si="0"/>
        <v>25947</v>
      </c>
      <c r="K29" s="226">
        <f t="shared" si="1"/>
        <v>155682</v>
      </c>
      <c r="L29" s="291" t="s">
        <v>4840</v>
      </c>
      <c r="M29" s="77"/>
      <c r="N29" s="77"/>
      <c r="O29" s="77"/>
      <c r="P29" s="77"/>
    </row>
    <row r="30" spans="1:16" ht="30" customHeight="1">
      <c r="A30" s="1">
        <v>12</v>
      </c>
      <c r="B30" s="221" t="s">
        <v>6505</v>
      </c>
      <c r="C30" s="221">
        <v>10045790</v>
      </c>
      <c r="D30" s="222" t="s">
        <v>6393</v>
      </c>
      <c r="E30" s="223" t="s">
        <v>6506</v>
      </c>
      <c r="F30" s="221" t="s">
        <v>57</v>
      </c>
      <c r="G30" s="266">
        <v>2</v>
      </c>
      <c r="H30" s="225">
        <v>5779</v>
      </c>
      <c r="I30" s="226">
        <v>11558</v>
      </c>
      <c r="J30" s="226">
        <f t="shared" si="0"/>
        <v>2311.6</v>
      </c>
      <c r="K30" s="226">
        <f t="shared" si="1"/>
        <v>13869.6</v>
      </c>
      <c r="L30" s="291" t="s">
        <v>4840</v>
      </c>
      <c r="M30" s="77"/>
      <c r="N30" s="77"/>
      <c r="O30" s="77"/>
      <c r="P30" s="77"/>
    </row>
    <row r="31" spans="1:16" ht="30" customHeight="1">
      <c r="A31" s="1">
        <v>13</v>
      </c>
      <c r="B31" s="221" t="s">
        <v>6507</v>
      </c>
      <c r="C31" s="221">
        <v>10045915</v>
      </c>
      <c r="D31" s="222" t="s">
        <v>6393</v>
      </c>
      <c r="E31" s="223" t="s">
        <v>6509</v>
      </c>
      <c r="F31" s="221" t="s">
        <v>57</v>
      </c>
      <c r="G31" s="266">
        <v>2</v>
      </c>
      <c r="H31" s="225">
        <v>5050</v>
      </c>
      <c r="I31" s="226">
        <v>10100</v>
      </c>
      <c r="J31" s="226">
        <f t="shared" si="0"/>
        <v>2020</v>
      </c>
      <c r="K31" s="226">
        <f t="shared" si="1"/>
        <v>12120</v>
      </c>
      <c r="L31" s="291" t="s">
        <v>4840</v>
      </c>
      <c r="M31" s="77"/>
      <c r="N31" s="77"/>
      <c r="O31" s="77"/>
      <c r="P31" s="77"/>
    </row>
    <row r="32" spans="1:16" ht="30" customHeight="1">
      <c r="A32" s="1">
        <v>14</v>
      </c>
      <c r="B32" s="221" t="s">
        <v>6508</v>
      </c>
      <c r="C32" s="221">
        <v>10045915</v>
      </c>
      <c r="D32" s="222" t="s">
        <v>6393</v>
      </c>
      <c r="E32" s="223" t="s">
        <v>6509</v>
      </c>
      <c r="F32" s="221" t="s">
        <v>57</v>
      </c>
      <c r="G32" s="266">
        <v>1</v>
      </c>
      <c r="H32" s="225">
        <v>5050</v>
      </c>
      <c r="I32" s="226">
        <v>5050</v>
      </c>
      <c r="J32" s="226">
        <f t="shared" si="0"/>
        <v>1010</v>
      </c>
      <c r="K32" s="226">
        <f t="shared" si="1"/>
        <v>6060</v>
      </c>
      <c r="L32" s="291" t="s">
        <v>4840</v>
      </c>
      <c r="M32" s="77"/>
      <c r="N32" s="77"/>
      <c r="O32" s="77"/>
      <c r="P32" s="77"/>
    </row>
    <row r="33" spans="1:16" ht="30" customHeight="1">
      <c r="A33" s="1">
        <v>15</v>
      </c>
      <c r="B33" s="221" t="s">
        <v>6510</v>
      </c>
      <c r="C33" s="221">
        <v>10046252</v>
      </c>
      <c r="D33" s="222" t="s">
        <v>6393</v>
      </c>
      <c r="E33" s="223" t="s">
        <v>6514</v>
      </c>
      <c r="F33" s="221" t="s">
        <v>57</v>
      </c>
      <c r="G33" s="266">
        <v>3</v>
      </c>
      <c r="H33" s="225">
        <v>36233</v>
      </c>
      <c r="I33" s="226">
        <v>108699</v>
      </c>
      <c r="J33" s="226">
        <f t="shared" si="0"/>
        <v>21739.8</v>
      </c>
      <c r="K33" s="226">
        <f t="shared" si="1"/>
        <v>130438.8</v>
      </c>
      <c r="L33" s="291" t="s">
        <v>4840</v>
      </c>
      <c r="M33" s="77"/>
      <c r="N33" s="77"/>
      <c r="O33" s="77"/>
      <c r="P33" s="77"/>
    </row>
    <row r="34" spans="1:16" ht="30" customHeight="1">
      <c r="A34" s="1">
        <v>16</v>
      </c>
      <c r="B34" s="221" t="s">
        <v>6511</v>
      </c>
      <c r="C34" s="221">
        <v>10046260</v>
      </c>
      <c r="D34" s="222" t="s">
        <v>6393</v>
      </c>
      <c r="E34" s="223" t="s">
        <v>6515</v>
      </c>
      <c r="F34" s="221" t="s">
        <v>57</v>
      </c>
      <c r="G34" s="266">
        <v>1</v>
      </c>
      <c r="H34" s="225">
        <v>23331</v>
      </c>
      <c r="I34" s="226">
        <v>23331</v>
      </c>
      <c r="J34" s="226">
        <f t="shared" si="0"/>
        <v>4666.2</v>
      </c>
      <c r="K34" s="226">
        <f t="shared" si="1"/>
        <v>27997.200000000001</v>
      </c>
      <c r="L34" s="291" t="s">
        <v>4840</v>
      </c>
      <c r="M34" s="77"/>
      <c r="N34" s="77"/>
      <c r="O34" s="77"/>
      <c r="P34" s="77"/>
    </row>
    <row r="35" spans="1:16" ht="30" customHeight="1">
      <c r="A35" s="1">
        <v>17</v>
      </c>
      <c r="B35" s="221" t="s">
        <v>6512</v>
      </c>
      <c r="C35" s="221">
        <v>10046291</v>
      </c>
      <c r="D35" s="222" t="s">
        <v>6393</v>
      </c>
      <c r="E35" s="223" t="s">
        <v>6516</v>
      </c>
      <c r="F35" s="221" t="s">
        <v>57</v>
      </c>
      <c r="G35" s="266">
        <v>19</v>
      </c>
      <c r="H35" s="225">
        <v>36517</v>
      </c>
      <c r="I35" s="226">
        <v>693823</v>
      </c>
      <c r="J35" s="226">
        <f t="shared" si="0"/>
        <v>138764.6</v>
      </c>
      <c r="K35" s="226">
        <f t="shared" si="1"/>
        <v>832587.6</v>
      </c>
      <c r="L35" s="291" t="s">
        <v>4840</v>
      </c>
      <c r="M35" s="77"/>
      <c r="N35" s="77"/>
      <c r="O35" s="77"/>
      <c r="P35" s="77"/>
    </row>
    <row r="36" spans="1:16" ht="30" customHeight="1">
      <c r="A36" s="1">
        <v>18</v>
      </c>
      <c r="B36" s="221" t="s">
        <v>6513</v>
      </c>
      <c r="C36" s="221">
        <v>10046413</v>
      </c>
      <c r="D36" s="222" t="s">
        <v>6393</v>
      </c>
      <c r="E36" s="223" t="s">
        <v>6517</v>
      </c>
      <c r="F36" s="221" t="s">
        <v>57</v>
      </c>
      <c r="G36" s="266">
        <v>1</v>
      </c>
      <c r="H36" s="225">
        <v>37433</v>
      </c>
      <c r="I36" s="226">
        <v>37433</v>
      </c>
      <c r="J36" s="226">
        <f t="shared" si="0"/>
        <v>7486.6</v>
      </c>
      <c r="K36" s="226">
        <f t="shared" si="1"/>
        <v>44919.6</v>
      </c>
      <c r="L36" s="291" t="s">
        <v>4840</v>
      </c>
      <c r="M36" s="77"/>
      <c r="N36" s="77"/>
      <c r="O36" s="77"/>
      <c r="P36" s="77"/>
    </row>
    <row r="37" spans="1:16" ht="30" customHeight="1">
      <c r="A37" s="1">
        <v>19</v>
      </c>
      <c r="B37" s="221" t="s">
        <v>6518</v>
      </c>
      <c r="C37" s="221">
        <v>10046540</v>
      </c>
      <c r="D37" s="222" t="s">
        <v>6393</v>
      </c>
      <c r="E37" s="223" t="s">
        <v>6519</v>
      </c>
      <c r="F37" s="221" t="s">
        <v>57</v>
      </c>
      <c r="G37" s="266">
        <v>15</v>
      </c>
      <c r="H37" s="225">
        <v>34233</v>
      </c>
      <c r="I37" s="226">
        <v>513495</v>
      </c>
      <c r="J37" s="226">
        <f t="shared" si="0"/>
        <v>102699</v>
      </c>
      <c r="K37" s="226">
        <f t="shared" si="1"/>
        <v>616194</v>
      </c>
      <c r="L37" s="291" t="s">
        <v>4840</v>
      </c>
      <c r="M37" s="77"/>
      <c r="N37" s="77"/>
      <c r="O37" s="77"/>
      <c r="P37" s="77"/>
    </row>
    <row r="38" spans="1:16" ht="30" customHeight="1">
      <c r="A38" s="1">
        <v>20</v>
      </c>
      <c r="B38" s="221" t="s">
        <v>6520</v>
      </c>
      <c r="C38" s="221">
        <v>10046655</v>
      </c>
      <c r="D38" s="222" t="s">
        <v>6393</v>
      </c>
      <c r="E38" s="223" t="s">
        <v>6521</v>
      </c>
      <c r="F38" s="221" t="s">
        <v>57</v>
      </c>
      <c r="G38" s="266">
        <v>4</v>
      </c>
      <c r="H38" s="225">
        <v>75414</v>
      </c>
      <c r="I38" s="226">
        <v>301656</v>
      </c>
      <c r="J38" s="226">
        <f t="shared" si="0"/>
        <v>60331.199999999997</v>
      </c>
      <c r="K38" s="226">
        <f t="shared" si="1"/>
        <v>361987.2</v>
      </c>
      <c r="L38" s="291" t="s">
        <v>4840</v>
      </c>
      <c r="M38" s="77"/>
      <c r="N38" s="77"/>
      <c r="O38" s="77"/>
      <c r="P38" s="77"/>
    </row>
    <row r="39" spans="1:16" ht="30" customHeight="1">
      <c r="A39" s="1">
        <v>21</v>
      </c>
      <c r="B39" s="221" t="s">
        <v>6522</v>
      </c>
      <c r="C39" s="221">
        <v>10046669</v>
      </c>
      <c r="D39" s="222" t="s">
        <v>6393</v>
      </c>
      <c r="E39" s="223" t="s">
        <v>6525</v>
      </c>
      <c r="F39" s="221" t="s">
        <v>57</v>
      </c>
      <c r="G39" s="266">
        <v>1</v>
      </c>
      <c r="H39" s="225">
        <v>36356</v>
      </c>
      <c r="I39" s="226">
        <v>36356</v>
      </c>
      <c r="J39" s="226">
        <f t="shared" si="0"/>
        <v>7271.2</v>
      </c>
      <c r="K39" s="226">
        <f t="shared" si="1"/>
        <v>43627.199999999997</v>
      </c>
      <c r="L39" s="291" t="s">
        <v>4840</v>
      </c>
      <c r="M39" s="77"/>
      <c r="N39" s="77"/>
      <c r="O39" s="77"/>
      <c r="P39" s="77"/>
    </row>
    <row r="40" spans="1:16" ht="30" customHeight="1">
      <c r="A40" s="1">
        <v>22</v>
      </c>
      <c r="B40" s="221" t="s">
        <v>6523</v>
      </c>
      <c r="C40" s="221">
        <v>10046669</v>
      </c>
      <c r="D40" s="222" t="s">
        <v>6393</v>
      </c>
      <c r="E40" s="223" t="s">
        <v>6525</v>
      </c>
      <c r="F40" s="221" t="s">
        <v>57</v>
      </c>
      <c r="G40" s="266">
        <v>5</v>
      </c>
      <c r="H40" s="225">
        <v>36356</v>
      </c>
      <c r="I40" s="226">
        <v>181780</v>
      </c>
      <c r="J40" s="226">
        <f t="shared" si="0"/>
        <v>36356</v>
      </c>
      <c r="K40" s="226">
        <f t="shared" si="1"/>
        <v>218136</v>
      </c>
      <c r="L40" s="291" t="s">
        <v>4840</v>
      </c>
      <c r="M40" s="77"/>
      <c r="N40" s="77"/>
      <c r="O40" s="77"/>
      <c r="P40" s="77"/>
    </row>
    <row r="41" spans="1:16" ht="30" customHeight="1">
      <c r="A41" s="1">
        <v>23</v>
      </c>
      <c r="B41" s="221" t="s">
        <v>6524</v>
      </c>
      <c r="C41" s="221">
        <v>10046669</v>
      </c>
      <c r="D41" s="222" t="s">
        <v>6393</v>
      </c>
      <c r="E41" s="223" t="s">
        <v>6525</v>
      </c>
      <c r="F41" s="221" t="s">
        <v>57</v>
      </c>
      <c r="G41" s="266">
        <v>5</v>
      </c>
      <c r="H41" s="225">
        <v>36356</v>
      </c>
      <c r="I41" s="226">
        <v>181780</v>
      </c>
      <c r="J41" s="226">
        <f t="shared" si="0"/>
        <v>36356</v>
      </c>
      <c r="K41" s="226">
        <f t="shared" si="1"/>
        <v>218136</v>
      </c>
      <c r="L41" s="291" t="s">
        <v>4840</v>
      </c>
      <c r="M41" s="77"/>
      <c r="N41" s="77"/>
      <c r="O41" s="77"/>
      <c r="P41" s="77"/>
    </row>
    <row r="42" spans="1:16" ht="30" customHeight="1">
      <c r="A42" s="1">
        <v>24</v>
      </c>
      <c r="B42" s="221" t="s">
        <v>6526</v>
      </c>
      <c r="C42" s="221">
        <v>10046917</v>
      </c>
      <c r="D42" s="222" t="s">
        <v>6393</v>
      </c>
      <c r="E42" s="223" t="s">
        <v>4105</v>
      </c>
      <c r="F42" s="221" t="s">
        <v>57</v>
      </c>
      <c r="G42" s="266">
        <v>34</v>
      </c>
      <c r="H42" s="225">
        <v>416</v>
      </c>
      <c r="I42" s="226">
        <v>14144</v>
      </c>
      <c r="J42" s="226">
        <f t="shared" si="0"/>
        <v>2828.8</v>
      </c>
      <c r="K42" s="226">
        <f t="shared" si="1"/>
        <v>16972.8</v>
      </c>
      <c r="L42" s="291" t="s">
        <v>4840</v>
      </c>
      <c r="M42" s="77"/>
      <c r="N42" s="77"/>
      <c r="O42" s="77"/>
      <c r="P42" s="77"/>
    </row>
    <row r="43" spans="1:16" ht="30" customHeight="1">
      <c r="A43" s="1">
        <v>25</v>
      </c>
      <c r="B43" s="221" t="s">
        <v>6527</v>
      </c>
      <c r="C43" s="221">
        <v>10046923</v>
      </c>
      <c r="D43" s="222" t="s">
        <v>6393</v>
      </c>
      <c r="E43" s="223" t="s">
        <v>6488</v>
      </c>
      <c r="F43" s="221" t="s">
        <v>57</v>
      </c>
      <c r="G43" s="266">
        <v>7</v>
      </c>
      <c r="H43" s="225">
        <v>3448</v>
      </c>
      <c r="I43" s="226">
        <v>24136</v>
      </c>
      <c r="J43" s="226">
        <f t="shared" si="0"/>
        <v>4827.2</v>
      </c>
      <c r="K43" s="226">
        <f t="shared" si="1"/>
        <v>28963.200000000001</v>
      </c>
      <c r="L43" s="291" t="s">
        <v>4840</v>
      </c>
      <c r="M43" s="77"/>
      <c r="N43" s="77"/>
      <c r="O43" s="77"/>
      <c r="P43" s="77"/>
    </row>
    <row r="44" spans="1:16" ht="30" customHeight="1">
      <c r="A44" s="1">
        <v>26</v>
      </c>
      <c r="B44" s="221" t="s">
        <v>6528</v>
      </c>
      <c r="C44" s="221">
        <v>10046955</v>
      </c>
      <c r="D44" s="222" t="s">
        <v>6393</v>
      </c>
      <c r="E44" s="223" t="s">
        <v>6530</v>
      </c>
      <c r="F44" s="221" t="s">
        <v>57</v>
      </c>
      <c r="G44" s="266">
        <v>6</v>
      </c>
      <c r="H44" s="225">
        <v>59128</v>
      </c>
      <c r="I44" s="226">
        <v>354768</v>
      </c>
      <c r="J44" s="226">
        <f t="shared" si="0"/>
        <v>70953.600000000006</v>
      </c>
      <c r="K44" s="226">
        <f t="shared" si="1"/>
        <v>425721.59999999998</v>
      </c>
      <c r="L44" s="291" t="s">
        <v>4840</v>
      </c>
      <c r="M44" s="77"/>
      <c r="N44" s="77"/>
      <c r="O44" s="77"/>
      <c r="P44" s="77"/>
    </row>
    <row r="45" spans="1:16" ht="30" customHeight="1">
      <c r="A45" s="1">
        <v>27</v>
      </c>
      <c r="B45" s="221" t="s">
        <v>6529</v>
      </c>
      <c r="C45" s="221">
        <v>10046979</v>
      </c>
      <c r="D45" s="222" t="s">
        <v>6393</v>
      </c>
      <c r="E45" s="223" t="s">
        <v>3955</v>
      </c>
      <c r="F45" s="221" t="s">
        <v>57</v>
      </c>
      <c r="G45" s="266">
        <v>1</v>
      </c>
      <c r="H45" s="225">
        <v>6389</v>
      </c>
      <c r="I45" s="226">
        <v>6389</v>
      </c>
      <c r="J45" s="226">
        <f t="shared" si="0"/>
        <v>1277.8</v>
      </c>
      <c r="K45" s="226">
        <f t="shared" si="1"/>
        <v>7666.8</v>
      </c>
      <c r="L45" s="291" t="s">
        <v>4840</v>
      </c>
      <c r="M45" s="77"/>
      <c r="N45" s="77"/>
      <c r="O45" s="77"/>
      <c r="P45" s="77"/>
    </row>
    <row r="46" spans="1:16" ht="30" customHeight="1">
      <c r="A46" s="1">
        <v>28</v>
      </c>
      <c r="B46" s="221" t="s">
        <v>6531</v>
      </c>
      <c r="C46" s="221">
        <v>10047143</v>
      </c>
      <c r="D46" s="222" t="s">
        <v>6393</v>
      </c>
      <c r="E46" s="223" t="s">
        <v>6533</v>
      </c>
      <c r="F46" s="221" t="s">
        <v>57</v>
      </c>
      <c r="G46" s="266">
        <v>8</v>
      </c>
      <c r="H46" s="225">
        <v>4122</v>
      </c>
      <c r="I46" s="226">
        <v>32976</v>
      </c>
      <c r="J46" s="226">
        <f t="shared" si="0"/>
        <v>6595.2</v>
      </c>
      <c r="K46" s="226">
        <f t="shared" si="1"/>
        <v>39571.199999999997</v>
      </c>
      <c r="L46" s="291" t="s">
        <v>4840</v>
      </c>
      <c r="M46" s="77"/>
      <c r="N46" s="77"/>
      <c r="O46" s="77"/>
      <c r="P46" s="77"/>
    </row>
    <row r="47" spans="1:16" ht="30" customHeight="1">
      <c r="A47" s="1">
        <v>29</v>
      </c>
      <c r="B47" s="221" t="s">
        <v>6532</v>
      </c>
      <c r="C47" s="221">
        <v>10047143</v>
      </c>
      <c r="D47" s="222" t="s">
        <v>6393</v>
      </c>
      <c r="E47" s="223" t="s">
        <v>6533</v>
      </c>
      <c r="F47" s="221" t="s">
        <v>57</v>
      </c>
      <c r="G47" s="266">
        <v>46</v>
      </c>
      <c r="H47" s="225">
        <v>4122</v>
      </c>
      <c r="I47" s="226">
        <v>189612</v>
      </c>
      <c r="J47" s="226">
        <f t="shared" si="0"/>
        <v>37922.400000000001</v>
      </c>
      <c r="K47" s="226">
        <f t="shared" si="1"/>
        <v>227534.4</v>
      </c>
      <c r="L47" s="291" t="s">
        <v>4840</v>
      </c>
      <c r="M47" s="77"/>
      <c r="N47" s="77"/>
      <c r="O47" s="77"/>
      <c r="P47" s="77"/>
    </row>
    <row r="48" spans="1:16" ht="30" customHeight="1">
      <c r="A48" s="1">
        <v>30</v>
      </c>
      <c r="B48" s="221" t="s">
        <v>6534</v>
      </c>
      <c r="C48" s="221">
        <v>10047381</v>
      </c>
      <c r="D48" s="222" t="s">
        <v>6393</v>
      </c>
      <c r="E48" s="223" t="s">
        <v>6535</v>
      </c>
      <c r="F48" s="221" t="s">
        <v>57</v>
      </c>
      <c r="G48" s="266">
        <v>1</v>
      </c>
      <c r="H48" s="225">
        <v>38864</v>
      </c>
      <c r="I48" s="226">
        <v>38864</v>
      </c>
      <c r="J48" s="226">
        <f t="shared" si="0"/>
        <v>7772.8</v>
      </c>
      <c r="K48" s="226">
        <f t="shared" si="1"/>
        <v>46636.800000000003</v>
      </c>
      <c r="L48" s="291" t="s">
        <v>4840</v>
      </c>
      <c r="M48" s="77"/>
      <c r="N48" s="77"/>
      <c r="O48" s="77"/>
      <c r="P48" s="77"/>
    </row>
    <row r="49" spans="1:16" ht="30" customHeight="1">
      <c r="A49" s="1">
        <v>31</v>
      </c>
      <c r="B49" s="221" t="s">
        <v>6536</v>
      </c>
      <c r="C49" s="221">
        <v>10047471</v>
      </c>
      <c r="D49" s="222" t="s">
        <v>6393</v>
      </c>
      <c r="E49" s="223" t="s">
        <v>4141</v>
      </c>
      <c r="F49" s="221" t="s">
        <v>57</v>
      </c>
      <c r="G49" s="266">
        <v>2</v>
      </c>
      <c r="H49" s="225">
        <v>1503</v>
      </c>
      <c r="I49" s="226">
        <v>3006</v>
      </c>
      <c r="J49" s="226">
        <f t="shared" si="0"/>
        <v>601.20000000000005</v>
      </c>
      <c r="K49" s="226">
        <f t="shared" si="1"/>
        <v>3607.2</v>
      </c>
      <c r="L49" s="291" t="s">
        <v>4840</v>
      </c>
      <c r="M49" s="77"/>
      <c r="N49" s="77"/>
      <c r="O49" s="77"/>
      <c r="P49" s="77"/>
    </row>
    <row r="50" spans="1:16" ht="30" customHeight="1">
      <c r="A50" s="1">
        <v>32</v>
      </c>
      <c r="B50" s="221" t="s">
        <v>6537</v>
      </c>
      <c r="C50" s="221">
        <v>10047478</v>
      </c>
      <c r="D50" s="222" t="s">
        <v>6393</v>
      </c>
      <c r="E50" s="223" t="s">
        <v>6540</v>
      </c>
      <c r="F50" s="221" t="s">
        <v>57</v>
      </c>
      <c r="G50" s="266">
        <v>118</v>
      </c>
      <c r="H50" s="225">
        <v>2407</v>
      </c>
      <c r="I50" s="226">
        <v>284026</v>
      </c>
      <c r="J50" s="226">
        <f t="shared" si="0"/>
        <v>56805.2</v>
      </c>
      <c r="K50" s="226">
        <f t="shared" si="1"/>
        <v>340831.2</v>
      </c>
      <c r="L50" s="291" t="s">
        <v>4840</v>
      </c>
      <c r="M50" s="77"/>
      <c r="N50" s="77"/>
      <c r="O50" s="77"/>
      <c r="P50" s="77"/>
    </row>
    <row r="51" spans="1:16" ht="30" customHeight="1">
      <c r="A51" s="1">
        <v>33</v>
      </c>
      <c r="B51" s="221" t="s">
        <v>6538</v>
      </c>
      <c r="C51" s="221">
        <v>10047478</v>
      </c>
      <c r="D51" s="222" t="s">
        <v>6393</v>
      </c>
      <c r="E51" s="223" t="s">
        <v>6540</v>
      </c>
      <c r="F51" s="221" t="s">
        <v>57</v>
      </c>
      <c r="G51" s="266">
        <v>69</v>
      </c>
      <c r="H51" s="225">
        <v>2407</v>
      </c>
      <c r="I51" s="226">
        <v>166083</v>
      </c>
      <c r="J51" s="226">
        <f t="shared" si="0"/>
        <v>33216.6</v>
      </c>
      <c r="K51" s="226">
        <f t="shared" si="1"/>
        <v>199299.6</v>
      </c>
      <c r="L51" s="291" t="s">
        <v>4840</v>
      </c>
      <c r="M51" s="77"/>
      <c r="N51" s="77"/>
      <c r="O51" s="77"/>
      <c r="P51" s="77"/>
    </row>
    <row r="52" spans="1:16" ht="30" customHeight="1">
      <c r="A52" s="1">
        <v>34</v>
      </c>
      <c r="B52" s="221" t="s">
        <v>6539</v>
      </c>
      <c r="C52" s="221">
        <v>10047484</v>
      </c>
      <c r="D52" s="222" t="s">
        <v>6393</v>
      </c>
      <c r="E52" s="223" t="s">
        <v>6541</v>
      </c>
      <c r="F52" s="221" t="s">
        <v>57</v>
      </c>
      <c r="G52" s="266">
        <v>32</v>
      </c>
      <c r="H52" s="225">
        <v>1518</v>
      </c>
      <c r="I52" s="226">
        <v>48576</v>
      </c>
      <c r="J52" s="226">
        <f t="shared" si="0"/>
        <v>9715.2000000000007</v>
      </c>
      <c r="K52" s="226">
        <f t="shared" si="1"/>
        <v>58291.199999999997</v>
      </c>
      <c r="L52" s="291" t="s">
        <v>4840</v>
      </c>
      <c r="M52" s="77"/>
      <c r="N52" s="77"/>
      <c r="O52" s="77"/>
      <c r="P52" s="77"/>
    </row>
    <row r="53" spans="1:16" ht="30" customHeight="1">
      <c r="A53" s="1">
        <v>35</v>
      </c>
      <c r="B53" s="221" t="s">
        <v>6542</v>
      </c>
      <c r="C53" s="221">
        <v>10047556</v>
      </c>
      <c r="D53" s="222" t="s">
        <v>6393</v>
      </c>
      <c r="E53" s="223" t="s">
        <v>6543</v>
      </c>
      <c r="F53" s="221" t="s">
        <v>57</v>
      </c>
      <c r="G53" s="266">
        <v>3</v>
      </c>
      <c r="H53" s="225">
        <v>40938</v>
      </c>
      <c r="I53" s="226">
        <v>122814</v>
      </c>
      <c r="J53" s="226">
        <f t="shared" si="0"/>
        <v>24562.799999999999</v>
      </c>
      <c r="K53" s="226">
        <f t="shared" si="1"/>
        <v>147376.79999999999</v>
      </c>
      <c r="L53" s="291" t="s">
        <v>4840</v>
      </c>
      <c r="M53" s="77"/>
      <c r="N53" s="77"/>
      <c r="O53" s="77"/>
      <c r="P53" s="77"/>
    </row>
    <row r="54" spans="1:16" ht="30" customHeight="1">
      <c r="A54" s="1">
        <v>36</v>
      </c>
      <c r="B54" s="221" t="s">
        <v>6544</v>
      </c>
      <c r="C54" s="221">
        <v>10047821</v>
      </c>
      <c r="D54" s="222" t="s">
        <v>6393</v>
      </c>
      <c r="E54" s="223" t="s">
        <v>6545</v>
      </c>
      <c r="F54" s="221" t="s">
        <v>57</v>
      </c>
      <c r="G54" s="266">
        <v>2</v>
      </c>
      <c r="H54" s="225">
        <v>1326</v>
      </c>
      <c r="I54" s="226">
        <v>2652</v>
      </c>
      <c r="J54" s="226">
        <f t="shared" si="0"/>
        <v>530.4</v>
      </c>
      <c r="K54" s="226">
        <f t="shared" si="1"/>
        <v>3182.4</v>
      </c>
      <c r="L54" s="291" t="s">
        <v>4840</v>
      </c>
      <c r="M54" s="77"/>
      <c r="N54" s="77"/>
      <c r="O54" s="77"/>
      <c r="P54" s="77"/>
    </row>
    <row r="55" spans="1:16" ht="30" customHeight="1">
      <c r="A55" s="1">
        <v>37</v>
      </c>
      <c r="B55" s="221" t="s">
        <v>6546</v>
      </c>
      <c r="C55" s="221">
        <v>10047906</v>
      </c>
      <c r="D55" s="222" t="s">
        <v>6393</v>
      </c>
      <c r="E55" s="223" t="s">
        <v>6548</v>
      </c>
      <c r="F55" s="221" t="s">
        <v>57</v>
      </c>
      <c r="G55" s="266">
        <v>1</v>
      </c>
      <c r="H55" s="225">
        <v>15333</v>
      </c>
      <c r="I55" s="226">
        <v>15333</v>
      </c>
      <c r="J55" s="226">
        <f t="shared" si="0"/>
        <v>3066.6</v>
      </c>
      <c r="K55" s="226">
        <f t="shared" si="1"/>
        <v>18399.599999999999</v>
      </c>
      <c r="L55" s="291" t="s">
        <v>4840</v>
      </c>
      <c r="M55" s="77"/>
      <c r="N55" s="77"/>
      <c r="O55" s="77"/>
      <c r="P55" s="77"/>
    </row>
    <row r="56" spans="1:16" ht="30" customHeight="1">
      <c r="A56" s="1">
        <v>38</v>
      </c>
      <c r="B56" s="221" t="s">
        <v>6547</v>
      </c>
      <c r="C56" s="221">
        <v>10047906</v>
      </c>
      <c r="D56" s="222" t="s">
        <v>6393</v>
      </c>
      <c r="E56" s="223" t="s">
        <v>6548</v>
      </c>
      <c r="F56" s="221" t="s">
        <v>57</v>
      </c>
      <c r="G56" s="266">
        <v>7</v>
      </c>
      <c r="H56" s="225">
        <v>15333</v>
      </c>
      <c r="I56" s="226">
        <v>107331</v>
      </c>
      <c r="J56" s="226">
        <f t="shared" si="0"/>
        <v>21466.2</v>
      </c>
      <c r="K56" s="226">
        <f t="shared" si="1"/>
        <v>128797.2</v>
      </c>
      <c r="L56" s="291" t="s">
        <v>4840</v>
      </c>
      <c r="M56" s="77"/>
      <c r="N56" s="77"/>
      <c r="O56" s="77"/>
      <c r="P56" s="77"/>
    </row>
    <row r="57" spans="1:16" ht="30" customHeight="1">
      <c r="A57" s="1">
        <v>39</v>
      </c>
      <c r="B57" s="221" t="s">
        <v>6549</v>
      </c>
      <c r="C57" s="221">
        <v>10048244</v>
      </c>
      <c r="D57" s="222" t="s">
        <v>6393</v>
      </c>
      <c r="E57" s="223" t="s">
        <v>6550</v>
      </c>
      <c r="F57" s="221" t="s">
        <v>57</v>
      </c>
      <c r="G57" s="266">
        <v>15</v>
      </c>
      <c r="H57" s="225">
        <v>2628</v>
      </c>
      <c r="I57" s="226">
        <v>39420</v>
      </c>
      <c r="J57" s="226">
        <f t="shared" si="0"/>
        <v>7884</v>
      </c>
      <c r="K57" s="226">
        <f t="shared" si="1"/>
        <v>47304</v>
      </c>
      <c r="L57" s="291" t="s">
        <v>4840</v>
      </c>
      <c r="M57" s="77"/>
      <c r="N57" s="77"/>
      <c r="O57" s="77"/>
      <c r="P57" s="77"/>
    </row>
    <row r="58" spans="1:16" ht="30" customHeight="1">
      <c r="A58" s="1">
        <v>40</v>
      </c>
      <c r="B58" s="221" t="s">
        <v>6551</v>
      </c>
      <c r="C58" s="221">
        <v>10048374</v>
      </c>
      <c r="D58" s="222" t="s">
        <v>6393</v>
      </c>
      <c r="E58" s="223" t="s">
        <v>6554</v>
      </c>
      <c r="F58" s="221" t="s">
        <v>57</v>
      </c>
      <c r="G58" s="266">
        <v>20</v>
      </c>
      <c r="H58" s="225">
        <v>4019</v>
      </c>
      <c r="I58" s="226">
        <v>80380</v>
      </c>
      <c r="J58" s="226">
        <f t="shared" si="0"/>
        <v>16076</v>
      </c>
      <c r="K58" s="226">
        <f t="shared" si="1"/>
        <v>96456</v>
      </c>
      <c r="L58" s="291" t="s">
        <v>4840</v>
      </c>
      <c r="M58" s="77"/>
      <c r="N58" s="77"/>
      <c r="O58" s="77"/>
      <c r="P58" s="77"/>
    </row>
    <row r="59" spans="1:16" ht="30" customHeight="1">
      <c r="A59" s="1">
        <v>41</v>
      </c>
      <c r="B59" s="221" t="s">
        <v>6552</v>
      </c>
      <c r="C59" s="221">
        <v>10048374</v>
      </c>
      <c r="D59" s="222" t="s">
        <v>6393</v>
      </c>
      <c r="E59" s="223" t="s">
        <v>6554</v>
      </c>
      <c r="F59" s="221" t="s">
        <v>57</v>
      </c>
      <c r="G59" s="266">
        <v>25</v>
      </c>
      <c r="H59" s="225">
        <v>4019</v>
      </c>
      <c r="I59" s="226">
        <v>100475</v>
      </c>
      <c r="J59" s="226">
        <f t="shared" si="0"/>
        <v>20095</v>
      </c>
      <c r="K59" s="226">
        <f t="shared" si="1"/>
        <v>120570</v>
      </c>
      <c r="L59" s="291" t="s">
        <v>4840</v>
      </c>
      <c r="M59" s="77"/>
      <c r="N59" s="77"/>
      <c r="O59" s="77"/>
      <c r="P59" s="77"/>
    </row>
    <row r="60" spans="1:16" ht="30" customHeight="1">
      <c r="A60" s="1">
        <v>42</v>
      </c>
      <c r="B60" s="221" t="s">
        <v>6553</v>
      </c>
      <c r="C60" s="221">
        <v>10048380</v>
      </c>
      <c r="D60" s="222" t="s">
        <v>6393</v>
      </c>
      <c r="E60" s="223" t="s">
        <v>6555</v>
      </c>
      <c r="F60" s="221" t="s">
        <v>57</v>
      </c>
      <c r="G60" s="266">
        <v>43</v>
      </c>
      <c r="H60" s="225">
        <v>6601</v>
      </c>
      <c r="I60" s="226">
        <v>283843</v>
      </c>
      <c r="J60" s="226">
        <f t="shared" si="0"/>
        <v>56768.6</v>
      </c>
      <c r="K60" s="226">
        <f t="shared" si="1"/>
        <v>340611.6</v>
      </c>
      <c r="L60" s="291" t="s">
        <v>4840</v>
      </c>
      <c r="M60" s="77"/>
      <c r="N60" s="77"/>
      <c r="O60" s="77"/>
      <c r="P60" s="77"/>
    </row>
    <row r="61" spans="1:16" ht="30" customHeight="1">
      <c r="A61" s="1">
        <v>43</v>
      </c>
      <c r="B61" s="221" t="s">
        <v>6556</v>
      </c>
      <c r="C61" s="221">
        <v>10048767</v>
      </c>
      <c r="D61" s="222" t="s">
        <v>6393</v>
      </c>
      <c r="E61" s="223" t="s">
        <v>6558</v>
      </c>
      <c r="F61" s="221" t="s">
        <v>57</v>
      </c>
      <c r="G61" s="266">
        <v>11</v>
      </c>
      <c r="H61" s="225">
        <v>2448</v>
      </c>
      <c r="I61" s="226">
        <v>26928</v>
      </c>
      <c r="J61" s="226">
        <f t="shared" si="0"/>
        <v>5385.6</v>
      </c>
      <c r="K61" s="226">
        <f t="shared" si="1"/>
        <v>32313.599999999999</v>
      </c>
      <c r="L61" s="291" t="s">
        <v>4840</v>
      </c>
      <c r="M61" s="77"/>
      <c r="N61" s="77"/>
      <c r="O61" s="77"/>
      <c r="P61" s="77"/>
    </row>
    <row r="62" spans="1:16" ht="30" customHeight="1">
      <c r="A62" s="1">
        <v>44</v>
      </c>
      <c r="B62" s="221" t="s">
        <v>6557</v>
      </c>
      <c r="C62" s="221">
        <v>10048798</v>
      </c>
      <c r="D62" s="222" t="s">
        <v>6393</v>
      </c>
      <c r="E62" s="223" t="s">
        <v>6559</v>
      </c>
      <c r="F62" s="221" t="s">
        <v>57</v>
      </c>
      <c r="G62" s="266">
        <v>4</v>
      </c>
      <c r="H62" s="225">
        <v>3610</v>
      </c>
      <c r="I62" s="226">
        <v>14440</v>
      </c>
      <c r="J62" s="226">
        <f t="shared" si="0"/>
        <v>2888</v>
      </c>
      <c r="K62" s="226">
        <f t="shared" si="1"/>
        <v>17328</v>
      </c>
      <c r="L62" s="291" t="s">
        <v>4840</v>
      </c>
      <c r="M62" s="77"/>
      <c r="N62" s="77"/>
      <c r="O62" s="77"/>
      <c r="P62" s="77"/>
    </row>
    <row r="63" spans="1:16" ht="30" customHeight="1">
      <c r="A63" s="1">
        <v>45</v>
      </c>
      <c r="B63" s="221" t="s">
        <v>6560</v>
      </c>
      <c r="C63" s="221">
        <v>10048888</v>
      </c>
      <c r="D63" s="222" t="s">
        <v>6393</v>
      </c>
      <c r="E63" s="223" t="s">
        <v>6561</v>
      </c>
      <c r="F63" s="221" t="s">
        <v>57</v>
      </c>
      <c r="G63" s="266">
        <v>5</v>
      </c>
      <c r="H63" s="225">
        <v>966</v>
      </c>
      <c r="I63" s="226">
        <v>4830</v>
      </c>
      <c r="J63" s="226">
        <f t="shared" si="0"/>
        <v>966</v>
      </c>
      <c r="K63" s="226">
        <f t="shared" si="1"/>
        <v>5796</v>
      </c>
      <c r="L63" s="291" t="s">
        <v>4840</v>
      </c>
      <c r="M63" s="77"/>
      <c r="N63" s="77"/>
      <c r="O63" s="77"/>
      <c r="P63" s="77"/>
    </row>
    <row r="64" spans="1:16" ht="30" customHeight="1">
      <c r="A64" s="1">
        <v>46</v>
      </c>
      <c r="B64" s="221" t="s">
        <v>6562</v>
      </c>
      <c r="C64" s="221">
        <v>10048944</v>
      </c>
      <c r="D64" s="222" t="s">
        <v>6393</v>
      </c>
      <c r="E64" s="223" t="s">
        <v>4036</v>
      </c>
      <c r="F64" s="221" t="s">
        <v>57</v>
      </c>
      <c r="G64" s="266">
        <v>17</v>
      </c>
      <c r="H64" s="225">
        <v>3930</v>
      </c>
      <c r="I64" s="226">
        <v>66810</v>
      </c>
      <c r="J64" s="226">
        <f t="shared" si="0"/>
        <v>13362</v>
      </c>
      <c r="K64" s="226">
        <f t="shared" si="1"/>
        <v>80172</v>
      </c>
      <c r="L64" s="291" t="s">
        <v>4840</v>
      </c>
      <c r="M64" s="77"/>
      <c r="N64" s="77"/>
      <c r="O64" s="77"/>
      <c r="P64" s="77"/>
    </row>
    <row r="65" spans="1:16" ht="30" customHeight="1">
      <c r="A65" s="1">
        <v>47</v>
      </c>
      <c r="B65" s="221" t="s">
        <v>6563</v>
      </c>
      <c r="C65" s="221">
        <v>10049557</v>
      </c>
      <c r="D65" s="222" t="s">
        <v>6393</v>
      </c>
      <c r="E65" s="223" t="s">
        <v>6565</v>
      </c>
      <c r="F65" s="221" t="s">
        <v>57</v>
      </c>
      <c r="G65" s="266">
        <v>1</v>
      </c>
      <c r="H65" s="225">
        <v>2111</v>
      </c>
      <c r="I65" s="226">
        <v>2111</v>
      </c>
      <c r="J65" s="226">
        <f t="shared" si="0"/>
        <v>422.2</v>
      </c>
      <c r="K65" s="226">
        <f t="shared" si="1"/>
        <v>2533.1999999999998</v>
      </c>
      <c r="L65" s="291" t="s">
        <v>4840</v>
      </c>
      <c r="M65" s="77"/>
      <c r="N65" s="77"/>
      <c r="O65" s="77"/>
      <c r="P65" s="77"/>
    </row>
    <row r="66" spans="1:16" ht="30" customHeight="1">
      <c r="A66" s="1">
        <v>48</v>
      </c>
      <c r="B66" s="221" t="s">
        <v>6564</v>
      </c>
      <c r="C66" s="221">
        <v>10049567</v>
      </c>
      <c r="D66" s="222" t="s">
        <v>6393</v>
      </c>
      <c r="E66" s="223" t="s">
        <v>6566</v>
      </c>
      <c r="F66" s="221" t="s">
        <v>57</v>
      </c>
      <c r="G66" s="266">
        <v>2</v>
      </c>
      <c r="H66" s="225">
        <v>3612</v>
      </c>
      <c r="I66" s="226">
        <v>7224</v>
      </c>
      <c r="J66" s="226">
        <f t="shared" si="0"/>
        <v>1444.8</v>
      </c>
      <c r="K66" s="226">
        <f t="shared" si="1"/>
        <v>8668.7999999999993</v>
      </c>
      <c r="L66" s="291" t="s">
        <v>4840</v>
      </c>
      <c r="M66" s="77"/>
      <c r="N66" s="77"/>
      <c r="O66" s="77"/>
      <c r="P66" s="77"/>
    </row>
    <row r="67" spans="1:16" ht="30" customHeight="1">
      <c r="A67" s="1">
        <v>49</v>
      </c>
      <c r="B67" s="221" t="s">
        <v>6567</v>
      </c>
      <c r="C67" s="221">
        <v>10050372</v>
      </c>
      <c r="D67" s="222" t="s">
        <v>6393</v>
      </c>
      <c r="E67" s="223" t="s">
        <v>6569</v>
      </c>
      <c r="F67" s="221" t="s">
        <v>57</v>
      </c>
      <c r="G67" s="266">
        <v>45</v>
      </c>
      <c r="H67" s="225">
        <v>51239</v>
      </c>
      <c r="I67" s="226">
        <v>2305755</v>
      </c>
      <c r="J67" s="226">
        <f t="shared" si="0"/>
        <v>461151</v>
      </c>
      <c r="K67" s="226">
        <f t="shared" si="1"/>
        <v>2766906</v>
      </c>
      <c r="L67" s="291" t="s">
        <v>4840</v>
      </c>
      <c r="M67" s="77"/>
      <c r="N67" s="77"/>
      <c r="O67" s="77"/>
      <c r="P67" s="77"/>
    </row>
    <row r="68" spans="1:16" ht="30" customHeight="1">
      <c r="A68" s="1">
        <v>50</v>
      </c>
      <c r="B68" s="221" t="s">
        <v>6568</v>
      </c>
      <c r="C68" s="221">
        <v>10050397</v>
      </c>
      <c r="D68" s="222" t="s">
        <v>6393</v>
      </c>
      <c r="E68" s="223" t="s">
        <v>6570</v>
      </c>
      <c r="F68" s="221" t="s">
        <v>57</v>
      </c>
      <c r="G68" s="266">
        <v>8</v>
      </c>
      <c r="H68" s="225">
        <v>269</v>
      </c>
      <c r="I68" s="226">
        <v>2152</v>
      </c>
      <c r="J68" s="226">
        <f t="shared" si="0"/>
        <v>430.4</v>
      </c>
      <c r="K68" s="226">
        <f t="shared" si="1"/>
        <v>2582.4</v>
      </c>
      <c r="L68" s="291" t="s">
        <v>4840</v>
      </c>
      <c r="M68" s="77"/>
      <c r="N68" s="77"/>
      <c r="O68" s="77"/>
      <c r="P68" s="77"/>
    </row>
    <row r="69" spans="1:16" ht="30" customHeight="1">
      <c r="A69" s="1">
        <v>51</v>
      </c>
      <c r="B69" s="221" t="s">
        <v>6571</v>
      </c>
      <c r="C69" s="221">
        <v>10050503</v>
      </c>
      <c r="D69" s="222" t="s">
        <v>6393</v>
      </c>
      <c r="E69" s="223" t="s">
        <v>6575</v>
      </c>
      <c r="F69" s="221" t="s">
        <v>57</v>
      </c>
      <c r="G69" s="266">
        <v>3</v>
      </c>
      <c r="H69" s="225">
        <v>1035</v>
      </c>
      <c r="I69" s="226">
        <v>3105</v>
      </c>
      <c r="J69" s="226">
        <f t="shared" si="0"/>
        <v>621</v>
      </c>
      <c r="K69" s="226">
        <f t="shared" si="1"/>
        <v>3726</v>
      </c>
      <c r="L69" s="291" t="s">
        <v>4840</v>
      </c>
      <c r="M69" s="77"/>
      <c r="N69" s="77"/>
      <c r="O69" s="77"/>
      <c r="P69" s="77"/>
    </row>
    <row r="70" spans="1:16" ht="30" customHeight="1">
      <c r="A70" s="1">
        <v>52</v>
      </c>
      <c r="B70" s="221" t="s">
        <v>6572</v>
      </c>
      <c r="C70" s="221">
        <v>10050533</v>
      </c>
      <c r="D70" s="222" t="s">
        <v>6393</v>
      </c>
      <c r="E70" s="223" t="s">
        <v>6576</v>
      </c>
      <c r="F70" s="221" t="s">
        <v>57</v>
      </c>
      <c r="G70" s="266">
        <v>1</v>
      </c>
      <c r="H70" s="225">
        <v>65338</v>
      </c>
      <c r="I70" s="226">
        <v>65338</v>
      </c>
      <c r="J70" s="226">
        <f t="shared" si="0"/>
        <v>13067.6</v>
      </c>
      <c r="K70" s="226">
        <f t="shared" si="1"/>
        <v>78405.600000000006</v>
      </c>
      <c r="L70" s="291" t="s">
        <v>4840</v>
      </c>
      <c r="M70" s="77"/>
      <c r="N70" s="77"/>
      <c r="O70" s="77"/>
      <c r="P70" s="77"/>
    </row>
    <row r="71" spans="1:16" ht="30" customHeight="1">
      <c r="A71" s="1">
        <v>53</v>
      </c>
      <c r="B71" s="221" t="s">
        <v>6573</v>
      </c>
      <c r="C71" s="221">
        <v>10050553</v>
      </c>
      <c r="D71" s="222" t="s">
        <v>6393</v>
      </c>
      <c r="E71" s="223" t="s">
        <v>6577</v>
      </c>
      <c r="F71" s="221" t="s">
        <v>57</v>
      </c>
      <c r="G71" s="266">
        <v>1</v>
      </c>
      <c r="H71" s="225">
        <v>67217</v>
      </c>
      <c r="I71" s="226">
        <v>67217</v>
      </c>
      <c r="J71" s="226">
        <f t="shared" si="0"/>
        <v>13443.4</v>
      </c>
      <c r="K71" s="226">
        <f t="shared" si="1"/>
        <v>80660.399999999994</v>
      </c>
      <c r="L71" s="291" t="s">
        <v>4840</v>
      </c>
      <c r="M71" s="77"/>
      <c r="N71" s="77"/>
      <c r="O71" s="77"/>
      <c r="P71" s="77"/>
    </row>
    <row r="72" spans="1:16" ht="30" customHeight="1">
      <c r="A72" s="1">
        <v>54</v>
      </c>
      <c r="B72" s="221" t="s">
        <v>6574</v>
      </c>
      <c r="C72" s="221">
        <v>10050568</v>
      </c>
      <c r="D72" s="222" t="s">
        <v>6393</v>
      </c>
      <c r="E72" s="223" t="s">
        <v>6578</v>
      </c>
      <c r="F72" s="221" t="s">
        <v>57</v>
      </c>
      <c r="G72" s="266">
        <v>2</v>
      </c>
      <c r="H72" s="225">
        <v>10708</v>
      </c>
      <c r="I72" s="226">
        <v>21416</v>
      </c>
      <c r="J72" s="226">
        <f>ROUND(I72*0.2,2)</f>
        <v>4283.2</v>
      </c>
      <c r="K72" s="226">
        <f>ROUND(I72*1.2,2)</f>
        <v>25699.200000000001</v>
      </c>
      <c r="L72" s="291" t="s">
        <v>4840</v>
      </c>
      <c r="M72" s="77"/>
      <c r="N72" s="77"/>
      <c r="O72" s="77"/>
      <c r="P72" s="77"/>
    </row>
    <row r="73" spans="1:16" ht="30" customHeight="1">
      <c r="A73" s="1">
        <v>55</v>
      </c>
      <c r="B73" s="221" t="s">
        <v>6579</v>
      </c>
      <c r="C73" s="221">
        <v>10050929</v>
      </c>
      <c r="D73" s="222" t="s">
        <v>6393</v>
      </c>
      <c r="E73" s="223" t="s">
        <v>6580</v>
      </c>
      <c r="F73" s="221" t="s">
        <v>57</v>
      </c>
      <c r="G73" s="266">
        <v>1</v>
      </c>
      <c r="H73" s="225">
        <v>15751</v>
      </c>
      <c r="I73" s="226">
        <v>15751</v>
      </c>
      <c r="J73" s="226">
        <f>ROUND(I73*0.2,2)</f>
        <v>3150.2</v>
      </c>
      <c r="K73" s="226">
        <f>ROUND(I73*1.2,2)</f>
        <v>18901.2</v>
      </c>
      <c r="L73" s="291" t="s">
        <v>4840</v>
      </c>
      <c r="M73" s="77"/>
      <c r="N73" s="77"/>
      <c r="O73" s="77"/>
      <c r="P73" s="77"/>
    </row>
    <row r="74" spans="1:16" ht="30" customHeight="1">
      <c r="A74" s="1">
        <v>56</v>
      </c>
      <c r="B74" s="221" t="s">
        <v>6581</v>
      </c>
      <c r="C74" s="221">
        <v>10050972</v>
      </c>
      <c r="D74" s="222" t="s">
        <v>6393</v>
      </c>
      <c r="E74" s="223" t="s">
        <v>6582</v>
      </c>
      <c r="F74" s="221" t="s">
        <v>57</v>
      </c>
      <c r="G74" s="266">
        <v>1</v>
      </c>
      <c r="H74" s="225">
        <v>4240</v>
      </c>
      <c r="I74" s="226">
        <v>4240</v>
      </c>
      <c r="J74" s="226">
        <f>ROUND(I74*0.2,2)</f>
        <v>848</v>
      </c>
      <c r="K74" s="226">
        <f>ROUND(I74*1.2,2)</f>
        <v>5088</v>
      </c>
      <c r="L74" s="291" t="s">
        <v>4840</v>
      </c>
      <c r="M74" s="77"/>
      <c r="N74" s="77"/>
      <c r="O74" s="77"/>
      <c r="P74" s="77"/>
    </row>
    <row r="75" spans="1:16" ht="30" customHeight="1">
      <c r="A75" s="1">
        <v>57</v>
      </c>
      <c r="B75" s="221" t="s">
        <v>6583</v>
      </c>
      <c r="C75" s="221">
        <v>10051058</v>
      </c>
      <c r="D75" s="222" t="s">
        <v>6393</v>
      </c>
      <c r="E75" s="223" t="s">
        <v>6584</v>
      </c>
      <c r="F75" s="221" t="s">
        <v>57</v>
      </c>
      <c r="G75" s="266">
        <v>3</v>
      </c>
      <c r="H75" s="225">
        <v>27705</v>
      </c>
      <c r="I75" s="226">
        <v>83115</v>
      </c>
      <c r="J75" s="226">
        <f>ROUND(I75*0.2,2)</f>
        <v>16623</v>
      </c>
      <c r="K75" s="226">
        <f>ROUND(I75*1.2,2)</f>
        <v>99738</v>
      </c>
      <c r="L75" s="291" t="s">
        <v>4840</v>
      </c>
      <c r="M75" s="77"/>
      <c r="N75" s="77"/>
      <c r="O75" s="77"/>
      <c r="P75" s="77"/>
    </row>
    <row r="76" spans="1:16" ht="30" customHeight="1">
      <c r="A76" s="1">
        <v>58</v>
      </c>
      <c r="B76" s="221" t="s">
        <v>6585</v>
      </c>
      <c r="C76" s="221">
        <v>10051150</v>
      </c>
      <c r="D76" s="222" t="s">
        <v>6393</v>
      </c>
      <c r="E76" s="223" t="s">
        <v>6586</v>
      </c>
      <c r="F76" s="221" t="s">
        <v>57</v>
      </c>
      <c r="G76" s="266">
        <v>1</v>
      </c>
      <c r="H76" s="225">
        <v>8265</v>
      </c>
      <c r="I76" s="226">
        <v>8265</v>
      </c>
      <c r="J76" s="226">
        <f>ROUND(I76*0.2,2)</f>
        <v>1653</v>
      </c>
      <c r="K76" s="226">
        <f>ROUND(I76*1.2,2)</f>
        <v>9918</v>
      </c>
      <c r="L76" s="291" t="s">
        <v>4840</v>
      </c>
      <c r="M76" s="77"/>
      <c r="N76" s="77"/>
      <c r="O76" s="77"/>
      <c r="P76" s="77"/>
    </row>
    <row r="77" spans="1:16" ht="15.75">
      <c r="A77" s="96"/>
      <c r="B77" s="96"/>
      <c r="C77" s="96"/>
      <c r="D77" s="96"/>
      <c r="E77" s="97"/>
      <c r="F77" s="96"/>
      <c r="G77" s="96"/>
      <c r="H77" s="203"/>
      <c r="I77" s="98">
        <f>SUM(I19:I76)</f>
        <v>7717062</v>
      </c>
      <c r="J77" s="98">
        <f>SUM(J19:J76)</f>
        <v>1543412.3999999994</v>
      </c>
      <c r="K77" s="98">
        <f>SUM(K19:K76)</f>
        <v>9260474.3999999985</v>
      </c>
      <c r="L77" s="96"/>
    </row>
    <row r="80" spans="1:16" ht="18.75">
      <c r="A80" s="67" t="s">
        <v>34</v>
      </c>
      <c r="B80" s="220"/>
      <c r="C80" s="220"/>
      <c r="D80" s="127"/>
      <c r="E80" s="128"/>
      <c r="F80" s="128"/>
      <c r="G80" s="128"/>
      <c r="H80" s="129"/>
      <c r="I80" s="128"/>
      <c r="J80" s="67" t="s">
        <v>35</v>
      </c>
      <c r="K80" s="67"/>
      <c r="L80" s="23"/>
    </row>
    <row r="81" spans="1:12" ht="18.75">
      <c r="A81" s="67" t="s">
        <v>36</v>
      </c>
      <c r="B81" s="67"/>
      <c r="C81" s="67"/>
      <c r="D81" s="127"/>
      <c r="E81" s="128"/>
      <c r="F81" s="128"/>
      <c r="G81" s="128"/>
      <c r="H81" s="129"/>
      <c r="I81" s="128"/>
      <c r="J81" s="33" t="s">
        <v>184</v>
      </c>
      <c r="K81" s="67"/>
      <c r="L81" s="67"/>
    </row>
    <row r="82" spans="1:12" ht="18.75">
      <c r="A82" s="67" t="s">
        <v>37</v>
      </c>
      <c r="B82" s="67"/>
      <c r="C82" s="67"/>
      <c r="D82" s="127"/>
      <c r="E82" s="128"/>
      <c r="F82" s="128"/>
      <c r="G82" s="128"/>
      <c r="H82" s="129"/>
      <c r="I82" s="128"/>
      <c r="J82" s="363" t="s">
        <v>38</v>
      </c>
      <c r="K82" s="363"/>
      <c r="L82" s="363"/>
    </row>
    <row r="83" spans="1:12" ht="18.75">
      <c r="A83" s="67" t="s">
        <v>39</v>
      </c>
      <c r="B83" s="23"/>
      <c r="C83" s="23"/>
      <c r="D83" s="127"/>
      <c r="E83" s="128"/>
      <c r="F83" s="128"/>
      <c r="G83" s="128"/>
      <c r="H83" s="129"/>
      <c r="I83" s="128"/>
      <c r="J83" s="128"/>
      <c r="K83" s="118"/>
      <c r="L83" s="38"/>
    </row>
    <row r="84" spans="1:12" ht="18.75">
      <c r="A84" s="23"/>
      <c r="B84" s="23"/>
      <c r="C84" s="23"/>
      <c r="D84" s="127"/>
      <c r="E84" s="128"/>
      <c r="F84" s="128"/>
      <c r="G84" s="128"/>
      <c r="H84" s="129"/>
      <c r="I84" s="128"/>
      <c r="J84" s="128"/>
      <c r="K84" s="118"/>
      <c r="L84" s="23"/>
    </row>
    <row r="85" spans="1:12" ht="18.75">
      <c r="A85" s="67" t="s">
        <v>41</v>
      </c>
      <c r="B85" s="23"/>
      <c r="C85" s="23"/>
      <c r="D85" s="127"/>
      <c r="E85" s="128"/>
      <c r="F85" s="128"/>
      <c r="G85" s="128"/>
      <c r="H85" s="129"/>
      <c r="I85" s="128"/>
      <c r="J85" s="363" t="s">
        <v>182</v>
      </c>
      <c r="K85" s="363"/>
      <c r="L85" s="363"/>
    </row>
    <row r="86" spans="1:12" ht="18.75">
      <c r="A86" s="364"/>
      <c r="B86" s="364"/>
      <c r="C86" s="364"/>
      <c r="D86" s="127"/>
      <c r="E86" s="128"/>
      <c r="F86" s="128"/>
      <c r="G86" s="128"/>
      <c r="H86" s="129"/>
      <c r="I86" s="128"/>
      <c r="J86" s="128"/>
      <c r="K86" s="118"/>
      <c r="L86" s="118"/>
    </row>
    <row r="87" spans="1:12" ht="18.75">
      <c r="A87" s="67" t="s">
        <v>40</v>
      </c>
      <c r="B87" s="67"/>
      <c r="C87" s="118"/>
      <c r="D87" s="127"/>
      <c r="E87" s="128"/>
      <c r="F87" s="128"/>
      <c r="G87" s="128"/>
      <c r="H87" s="129"/>
      <c r="I87" s="128"/>
      <c r="J87" s="128"/>
      <c r="K87" s="67" t="s">
        <v>40</v>
      </c>
      <c r="L87" s="67"/>
    </row>
    <row r="88" spans="1:12">
      <c r="A88" s="3"/>
      <c r="B88" s="3"/>
      <c r="C88" s="3"/>
      <c r="D88" s="5"/>
      <c r="E88" s="3"/>
      <c r="F88" s="3"/>
      <c r="G88" s="3"/>
      <c r="H88" s="11"/>
      <c r="I88" s="3"/>
      <c r="J88" s="3"/>
      <c r="K88" s="3"/>
      <c r="L88" s="3"/>
    </row>
  </sheetData>
  <autoFilter ref="A18:L76" xr:uid="{00000000-0009-0000-0000-00004B000000}"/>
  <mergeCells count="8">
    <mergeCell ref="J85:L85"/>
    <mergeCell ref="A86:C86"/>
    <mergeCell ref="A4:L4"/>
    <mergeCell ref="A5:L5"/>
    <mergeCell ref="A8:I8"/>
    <mergeCell ref="A10:I10"/>
    <mergeCell ref="A14:L14"/>
    <mergeCell ref="J82:L82"/>
  </mergeCells>
  <pageMargins left="0.70866141732283472" right="0.70866141732283472" top="0.74803149606299213" bottom="0.74803149606299213" header="0.31496062992125984" footer="0.31496062992125984"/>
  <pageSetup paperSize="9" scale="71" fitToHeight="0" orientation="landscape" r:id="rId1"/>
  <rowBreaks count="2" manualBreakCount="2">
    <brk id="29" max="11" man="1"/>
    <brk id="74" max="11" man="1"/>
  </rowBreaks>
  <colBreaks count="1" manualBreakCount="1">
    <brk id="12" max="20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0070C0"/>
    <pageSetUpPr fitToPage="1"/>
  </sheetPr>
  <dimension ref="A1:P101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9.85546875" style="6" customWidth="1"/>
    <col min="3" max="3" width="12.42578125" style="6" customWidth="1"/>
    <col min="4" max="4" width="9.85546875" style="6" customWidth="1"/>
    <col min="5" max="5" width="48.140625" style="59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60" customWidth="1"/>
    <col min="10" max="11" width="14.85546875" style="6" customWidth="1"/>
    <col min="12" max="12" width="20.57031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7456</v>
      </c>
      <c r="K1" s="58"/>
      <c r="L1" s="121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7418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62" t="s">
        <v>183</v>
      </c>
      <c r="B7" s="123"/>
      <c r="C7" s="123"/>
      <c r="D7" s="123"/>
      <c r="E7" s="123"/>
      <c r="F7" s="123"/>
      <c r="G7" s="123"/>
      <c r="H7" s="123"/>
      <c r="I7" s="58"/>
      <c r="J7" s="20"/>
      <c r="K7" s="20"/>
      <c r="L7" s="20"/>
    </row>
    <row r="8" spans="1:12" ht="15.75">
      <c r="A8" s="371" t="s">
        <v>178</v>
      </c>
      <c r="B8" s="371"/>
      <c r="C8" s="371"/>
      <c r="D8" s="371"/>
      <c r="E8" s="371"/>
      <c r="F8" s="371"/>
      <c r="G8" s="371"/>
      <c r="H8" s="371"/>
      <c r="I8" s="371"/>
      <c r="J8" s="20"/>
      <c r="K8" s="20"/>
      <c r="L8" s="20"/>
    </row>
    <row r="9" spans="1:12" ht="15.75">
      <c r="A9" s="62" t="s">
        <v>179</v>
      </c>
      <c r="B9" s="62"/>
      <c r="C9" s="62"/>
      <c r="D9" s="62"/>
      <c r="E9" s="62"/>
      <c r="F9" s="62"/>
      <c r="G9" s="62"/>
      <c r="H9" s="62"/>
      <c r="I9" s="58"/>
      <c r="J9" s="20"/>
      <c r="K9" s="20"/>
      <c r="L9" s="20"/>
    </row>
    <row r="10" spans="1:12" ht="15.75">
      <c r="A10" s="371" t="s">
        <v>180</v>
      </c>
      <c r="B10" s="371"/>
      <c r="C10" s="371"/>
      <c r="D10" s="371"/>
      <c r="E10" s="371"/>
      <c r="F10" s="371"/>
      <c r="G10" s="371"/>
      <c r="H10" s="371"/>
      <c r="I10" s="371"/>
      <c r="J10" s="20"/>
      <c r="K10" s="20"/>
      <c r="L10" s="20"/>
    </row>
    <row r="11" spans="1:12" ht="15.75">
      <c r="A11" s="206"/>
      <c r="B11" s="206"/>
      <c r="C11" s="206"/>
      <c r="D11" s="206"/>
      <c r="E11" s="206"/>
      <c r="F11" s="206"/>
      <c r="G11" s="206"/>
      <c r="H11" s="206"/>
      <c r="I11" s="206"/>
      <c r="J11" s="206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3.5" customHeight="1">
      <c r="A16" s="62"/>
      <c r="B16" s="62"/>
      <c r="C16" s="62"/>
      <c r="D16" s="62"/>
      <c r="E16" s="206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6587</v>
      </c>
      <c r="C19" s="221">
        <v>10046735</v>
      </c>
      <c r="D19" s="222" t="s">
        <v>6393</v>
      </c>
      <c r="E19" s="223" t="s">
        <v>6590</v>
      </c>
      <c r="F19" s="221" t="s">
        <v>57</v>
      </c>
      <c r="G19" s="266">
        <v>104</v>
      </c>
      <c r="H19" s="225">
        <v>79</v>
      </c>
      <c r="I19" s="226">
        <v>8216</v>
      </c>
      <c r="J19" s="226">
        <f t="shared" ref="J19:J89" si="0">ROUND(I19*0.2,2)</f>
        <v>1643.2</v>
      </c>
      <c r="K19" s="226">
        <f t="shared" ref="K19:K89" si="1">ROUND(I19*1.2,2)</f>
        <v>9859.2000000000007</v>
      </c>
      <c r="L19" s="291" t="s">
        <v>4840</v>
      </c>
      <c r="M19" s="77"/>
      <c r="N19" s="77"/>
      <c r="O19" s="77"/>
      <c r="P19" s="77"/>
    </row>
    <row r="20" spans="1:16" ht="30" customHeight="1">
      <c r="A20" s="1">
        <v>2</v>
      </c>
      <c r="B20" s="221" t="s">
        <v>6588</v>
      </c>
      <c r="C20" s="221">
        <v>10046827</v>
      </c>
      <c r="D20" s="222" t="s">
        <v>6393</v>
      </c>
      <c r="E20" s="223" t="s">
        <v>6591</v>
      </c>
      <c r="F20" s="221" t="s">
        <v>57</v>
      </c>
      <c r="G20" s="266">
        <v>38</v>
      </c>
      <c r="H20" s="225">
        <v>1052</v>
      </c>
      <c r="I20" s="226">
        <v>39976</v>
      </c>
      <c r="J20" s="226">
        <f t="shared" si="0"/>
        <v>7995.2</v>
      </c>
      <c r="K20" s="226">
        <f t="shared" si="1"/>
        <v>47971.199999999997</v>
      </c>
      <c r="L20" s="291" t="s">
        <v>4840</v>
      </c>
      <c r="M20" s="77"/>
      <c r="N20" s="77"/>
      <c r="O20" s="77"/>
      <c r="P20" s="77"/>
    </row>
    <row r="21" spans="1:16" ht="30" customHeight="1">
      <c r="A21" s="1">
        <v>3</v>
      </c>
      <c r="B21" s="221" t="s">
        <v>6589</v>
      </c>
      <c r="C21" s="221">
        <v>10046923</v>
      </c>
      <c r="D21" s="222" t="s">
        <v>6393</v>
      </c>
      <c r="E21" s="223" t="s">
        <v>6488</v>
      </c>
      <c r="F21" s="221" t="s">
        <v>57</v>
      </c>
      <c r="G21" s="266">
        <v>53</v>
      </c>
      <c r="H21" s="225">
        <v>3448</v>
      </c>
      <c r="I21" s="226">
        <v>182744</v>
      </c>
      <c r="J21" s="226">
        <f t="shared" si="0"/>
        <v>36548.800000000003</v>
      </c>
      <c r="K21" s="226">
        <f t="shared" si="1"/>
        <v>219292.79999999999</v>
      </c>
      <c r="L21" s="291" t="s">
        <v>4840</v>
      </c>
      <c r="M21" s="77"/>
      <c r="N21" s="77"/>
      <c r="O21" s="77"/>
      <c r="P21" s="77"/>
    </row>
    <row r="22" spans="1:16" ht="30" customHeight="1">
      <c r="A22" s="1">
        <v>4</v>
      </c>
      <c r="B22" s="221" t="s">
        <v>6592</v>
      </c>
      <c r="C22" s="221">
        <v>10047290</v>
      </c>
      <c r="D22" s="222" t="s">
        <v>6393</v>
      </c>
      <c r="E22" s="223" t="s">
        <v>6595</v>
      </c>
      <c r="F22" s="221" t="s">
        <v>57</v>
      </c>
      <c r="G22" s="266">
        <v>10</v>
      </c>
      <c r="H22" s="225">
        <v>602</v>
      </c>
      <c r="I22" s="226">
        <v>6020</v>
      </c>
      <c r="J22" s="226">
        <f t="shared" si="0"/>
        <v>1204</v>
      </c>
      <c r="K22" s="226">
        <f t="shared" si="1"/>
        <v>7224</v>
      </c>
      <c r="L22" s="291" t="s">
        <v>4840</v>
      </c>
      <c r="M22" s="77"/>
      <c r="N22" s="77"/>
      <c r="O22" s="77"/>
      <c r="P22" s="77"/>
    </row>
    <row r="23" spans="1:16" ht="30" customHeight="1">
      <c r="A23" s="1">
        <v>5</v>
      </c>
      <c r="B23" s="221" t="s">
        <v>6593</v>
      </c>
      <c r="C23" s="221">
        <v>10047314</v>
      </c>
      <c r="D23" s="222" t="s">
        <v>6393</v>
      </c>
      <c r="E23" s="223" t="s">
        <v>6596</v>
      </c>
      <c r="F23" s="221" t="s">
        <v>57</v>
      </c>
      <c r="G23" s="266">
        <v>27</v>
      </c>
      <c r="H23" s="225">
        <v>509</v>
      </c>
      <c r="I23" s="226">
        <v>13743</v>
      </c>
      <c r="J23" s="226">
        <f t="shared" si="0"/>
        <v>2748.6</v>
      </c>
      <c r="K23" s="226">
        <f t="shared" si="1"/>
        <v>16491.599999999999</v>
      </c>
      <c r="L23" s="291" t="s">
        <v>4840</v>
      </c>
      <c r="M23" s="77"/>
      <c r="N23" s="77"/>
      <c r="O23" s="77"/>
      <c r="P23" s="77"/>
    </row>
    <row r="24" spans="1:16" ht="30" customHeight="1">
      <c r="A24" s="1">
        <v>6</v>
      </c>
      <c r="B24" s="221" t="s">
        <v>6594</v>
      </c>
      <c r="C24" s="221">
        <v>10047406</v>
      </c>
      <c r="D24" s="222" t="s">
        <v>6393</v>
      </c>
      <c r="E24" s="223" t="s">
        <v>6597</v>
      </c>
      <c r="F24" s="221" t="s">
        <v>57</v>
      </c>
      <c r="G24" s="266">
        <v>698</v>
      </c>
      <c r="H24" s="225">
        <v>363</v>
      </c>
      <c r="I24" s="226">
        <v>253374</v>
      </c>
      <c r="J24" s="226">
        <f t="shared" si="0"/>
        <v>50674.8</v>
      </c>
      <c r="K24" s="226">
        <f t="shared" si="1"/>
        <v>304048.8</v>
      </c>
      <c r="L24" s="291" t="s">
        <v>4840</v>
      </c>
      <c r="M24" s="77"/>
      <c r="N24" s="77"/>
      <c r="O24" s="77"/>
      <c r="P24" s="77"/>
    </row>
    <row r="25" spans="1:16" ht="30" customHeight="1">
      <c r="A25" s="1">
        <v>7</v>
      </c>
      <c r="B25" s="221" t="s">
        <v>6598</v>
      </c>
      <c r="C25" s="221">
        <v>10045897</v>
      </c>
      <c r="D25" s="222" t="s">
        <v>6393</v>
      </c>
      <c r="E25" s="223" t="s">
        <v>4082</v>
      </c>
      <c r="F25" s="221" t="s">
        <v>57</v>
      </c>
      <c r="G25" s="266">
        <v>10</v>
      </c>
      <c r="H25" s="225">
        <v>747</v>
      </c>
      <c r="I25" s="226">
        <v>7470</v>
      </c>
      <c r="J25" s="226">
        <f t="shared" si="0"/>
        <v>1494</v>
      </c>
      <c r="K25" s="226">
        <f t="shared" si="1"/>
        <v>8964</v>
      </c>
      <c r="L25" s="291" t="s">
        <v>4840</v>
      </c>
      <c r="M25" s="77"/>
      <c r="N25" s="77"/>
      <c r="O25" s="77"/>
      <c r="P25" s="77"/>
    </row>
    <row r="26" spans="1:16" ht="30" customHeight="1">
      <c r="A26" s="1">
        <v>8</v>
      </c>
      <c r="B26" s="221" t="s">
        <v>6599</v>
      </c>
      <c r="C26" s="221">
        <v>10046882</v>
      </c>
      <c r="D26" s="222" t="s">
        <v>6393</v>
      </c>
      <c r="E26" s="223" t="s">
        <v>6601</v>
      </c>
      <c r="F26" s="221" t="s">
        <v>57</v>
      </c>
      <c r="G26" s="266">
        <v>210</v>
      </c>
      <c r="H26" s="225">
        <v>180</v>
      </c>
      <c r="I26" s="226">
        <v>37800</v>
      </c>
      <c r="J26" s="226">
        <f t="shared" si="0"/>
        <v>7560</v>
      </c>
      <c r="K26" s="226">
        <f t="shared" si="1"/>
        <v>45360</v>
      </c>
      <c r="L26" s="291" t="s">
        <v>4840</v>
      </c>
      <c r="M26" s="77"/>
      <c r="N26" s="77"/>
      <c r="O26" s="77"/>
      <c r="P26" s="77"/>
    </row>
    <row r="27" spans="1:16" ht="30" customHeight="1">
      <c r="A27" s="1">
        <v>9</v>
      </c>
      <c r="B27" s="221" t="s">
        <v>6600</v>
      </c>
      <c r="C27" s="221">
        <v>10047198</v>
      </c>
      <c r="D27" s="222" t="s">
        <v>6393</v>
      </c>
      <c r="E27" s="223" t="s">
        <v>4115</v>
      </c>
      <c r="F27" s="221" t="s">
        <v>57</v>
      </c>
      <c r="G27" s="266">
        <v>645</v>
      </c>
      <c r="H27" s="225">
        <v>288</v>
      </c>
      <c r="I27" s="226">
        <v>185760</v>
      </c>
      <c r="J27" s="226">
        <f t="shared" si="0"/>
        <v>37152</v>
      </c>
      <c r="K27" s="226">
        <f t="shared" si="1"/>
        <v>222912</v>
      </c>
      <c r="L27" s="291" t="s">
        <v>4840</v>
      </c>
      <c r="M27" s="77"/>
      <c r="N27" s="77"/>
      <c r="O27" s="77"/>
      <c r="P27" s="77"/>
    </row>
    <row r="28" spans="1:16" ht="30" customHeight="1">
      <c r="A28" s="1">
        <v>10</v>
      </c>
      <c r="B28" s="221" t="s">
        <v>6602</v>
      </c>
      <c r="C28" s="221">
        <v>10047388</v>
      </c>
      <c r="D28" s="222" t="s">
        <v>6393</v>
      </c>
      <c r="E28" s="223" t="s">
        <v>4135</v>
      </c>
      <c r="F28" s="221" t="s">
        <v>57</v>
      </c>
      <c r="G28" s="266">
        <v>89</v>
      </c>
      <c r="H28" s="225">
        <v>344</v>
      </c>
      <c r="I28" s="226">
        <v>30616</v>
      </c>
      <c r="J28" s="226">
        <f t="shared" si="0"/>
        <v>6123.2</v>
      </c>
      <c r="K28" s="226">
        <f t="shared" si="1"/>
        <v>36739.199999999997</v>
      </c>
      <c r="L28" s="291" t="s">
        <v>4840</v>
      </c>
      <c r="M28" s="77"/>
      <c r="N28" s="77"/>
      <c r="O28" s="77"/>
      <c r="P28" s="77"/>
    </row>
    <row r="29" spans="1:16" ht="30" customHeight="1">
      <c r="A29" s="1">
        <v>11</v>
      </c>
      <c r="B29" s="221" t="s">
        <v>6603</v>
      </c>
      <c r="C29" s="221">
        <v>10045159</v>
      </c>
      <c r="D29" s="222" t="s">
        <v>6393</v>
      </c>
      <c r="E29" s="223" t="s">
        <v>6608</v>
      </c>
      <c r="F29" s="221" t="s">
        <v>57</v>
      </c>
      <c r="G29" s="266">
        <v>1</v>
      </c>
      <c r="H29" s="225">
        <v>929</v>
      </c>
      <c r="I29" s="226">
        <v>929</v>
      </c>
      <c r="J29" s="226">
        <f t="shared" si="0"/>
        <v>185.8</v>
      </c>
      <c r="K29" s="226">
        <f t="shared" si="1"/>
        <v>1114.8</v>
      </c>
      <c r="L29" s="291" t="s">
        <v>4840</v>
      </c>
      <c r="M29" s="77"/>
      <c r="N29" s="77"/>
      <c r="O29" s="77"/>
      <c r="P29" s="77"/>
    </row>
    <row r="30" spans="1:16" ht="30" customHeight="1">
      <c r="A30" s="1">
        <v>12</v>
      </c>
      <c r="B30" s="221" t="s">
        <v>6604</v>
      </c>
      <c r="C30" s="221">
        <v>10045281</v>
      </c>
      <c r="D30" s="222" t="s">
        <v>6393</v>
      </c>
      <c r="E30" s="223" t="s">
        <v>4195</v>
      </c>
      <c r="F30" s="221" t="s">
        <v>57</v>
      </c>
      <c r="G30" s="266">
        <v>18</v>
      </c>
      <c r="H30" s="225">
        <v>81</v>
      </c>
      <c r="I30" s="226">
        <v>1458</v>
      </c>
      <c r="J30" s="226">
        <f t="shared" si="0"/>
        <v>291.60000000000002</v>
      </c>
      <c r="K30" s="226">
        <f t="shared" si="1"/>
        <v>1749.6</v>
      </c>
      <c r="L30" s="291" t="s">
        <v>4840</v>
      </c>
      <c r="M30" s="77"/>
      <c r="N30" s="77"/>
      <c r="O30" s="77"/>
      <c r="P30" s="77"/>
    </row>
    <row r="31" spans="1:16" ht="30" customHeight="1">
      <c r="A31" s="1">
        <v>13</v>
      </c>
      <c r="B31" s="221" t="s">
        <v>6605</v>
      </c>
      <c r="C31" s="221">
        <v>10046741</v>
      </c>
      <c r="D31" s="222" t="s">
        <v>6393</v>
      </c>
      <c r="E31" s="223" t="s">
        <v>6609</v>
      </c>
      <c r="F31" s="221" t="s">
        <v>57</v>
      </c>
      <c r="G31" s="266">
        <v>2</v>
      </c>
      <c r="H31" s="225">
        <v>76</v>
      </c>
      <c r="I31" s="226">
        <v>152</v>
      </c>
      <c r="J31" s="226">
        <f t="shared" si="0"/>
        <v>30.4</v>
      </c>
      <c r="K31" s="226">
        <f t="shared" si="1"/>
        <v>182.4</v>
      </c>
      <c r="L31" s="291" t="s">
        <v>4840</v>
      </c>
      <c r="M31" s="77"/>
      <c r="N31" s="77"/>
      <c r="O31" s="77"/>
      <c r="P31" s="77"/>
    </row>
    <row r="32" spans="1:16" ht="30" customHeight="1">
      <c r="A32" s="1">
        <v>14</v>
      </c>
      <c r="B32" s="221" t="s">
        <v>6606</v>
      </c>
      <c r="C32" s="221">
        <v>10046783</v>
      </c>
      <c r="D32" s="222" t="s">
        <v>6393</v>
      </c>
      <c r="E32" s="223" t="s">
        <v>6610</v>
      </c>
      <c r="F32" s="221" t="s">
        <v>57</v>
      </c>
      <c r="G32" s="266">
        <v>344</v>
      </c>
      <c r="H32" s="225">
        <v>129</v>
      </c>
      <c r="I32" s="226">
        <v>44376</v>
      </c>
      <c r="J32" s="226">
        <f t="shared" si="0"/>
        <v>8875.2000000000007</v>
      </c>
      <c r="K32" s="226">
        <f t="shared" si="1"/>
        <v>53251.199999999997</v>
      </c>
      <c r="L32" s="291" t="s">
        <v>4840</v>
      </c>
      <c r="M32" s="77"/>
      <c r="N32" s="77"/>
      <c r="O32" s="77"/>
      <c r="P32" s="77"/>
    </row>
    <row r="33" spans="1:16" ht="30" customHeight="1">
      <c r="A33" s="1">
        <v>15</v>
      </c>
      <c r="B33" s="221" t="s">
        <v>6607</v>
      </c>
      <c r="C33" s="221">
        <v>10046875</v>
      </c>
      <c r="D33" s="222" t="s">
        <v>6393</v>
      </c>
      <c r="E33" s="223" t="s">
        <v>6611</v>
      </c>
      <c r="F33" s="221" t="s">
        <v>57</v>
      </c>
      <c r="G33" s="266">
        <v>6</v>
      </c>
      <c r="H33" s="225">
        <v>267</v>
      </c>
      <c r="I33" s="226">
        <v>1602</v>
      </c>
      <c r="J33" s="226">
        <f t="shared" si="0"/>
        <v>320.39999999999998</v>
      </c>
      <c r="K33" s="226">
        <f t="shared" si="1"/>
        <v>1922.4</v>
      </c>
      <c r="L33" s="291" t="s">
        <v>4840</v>
      </c>
      <c r="M33" s="77"/>
      <c r="N33" s="77"/>
      <c r="O33" s="77"/>
      <c r="P33" s="77"/>
    </row>
    <row r="34" spans="1:16" ht="30" customHeight="1">
      <c r="A34" s="1">
        <v>16</v>
      </c>
      <c r="B34" s="221" t="s">
        <v>6612</v>
      </c>
      <c r="C34" s="221">
        <v>10047677</v>
      </c>
      <c r="D34" s="222" t="s">
        <v>6393</v>
      </c>
      <c r="E34" s="223" t="s">
        <v>6613</v>
      </c>
      <c r="F34" s="221" t="s">
        <v>57</v>
      </c>
      <c r="G34" s="266">
        <v>883</v>
      </c>
      <c r="H34" s="225">
        <v>45</v>
      </c>
      <c r="I34" s="226">
        <v>39735</v>
      </c>
      <c r="J34" s="226">
        <f t="shared" si="0"/>
        <v>7947</v>
      </c>
      <c r="K34" s="226">
        <f t="shared" si="1"/>
        <v>47682</v>
      </c>
      <c r="L34" s="291" t="s">
        <v>4840</v>
      </c>
      <c r="M34" s="77"/>
      <c r="N34" s="77"/>
      <c r="O34" s="77"/>
      <c r="P34" s="77"/>
    </row>
    <row r="35" spans="1:16" ht="30" customHeight="1">
      <c r="A35" s="1">
        <v>17</v>
      </c>
      <c r="B35" s="221" t="s">
        <v>6614</v>
      </c>
      <c r="C35" s="221">
        <v>10045097</v>
      </c>
      <c r="D35" s="222" t="s">
        <v>6393</v>
      </c>
      <c r="E35" s="223" t="s">
        <v>6615</v>
      </c>
      <c r="F35" s="221" t="s">
        <v>57</v>
      </c>
      <c r="G35" s="266">
        <v>2</v>
      </c>
      <c r="H35" s="225">
        <v>35</v>
      </c>
      <c r="I35" s="226">
        <v>70</v>
      </c>
      <c r="J35" s="226">
        <f t="shared" si="0"/>
        <v>14</v>
      </c>
      <c r="K35" s="226">
        <f t="shared" si="1"/>
        <v>84</v>
      </c>
      <c r="L35" s="291" t="s">
        <v>4840</v>
      </c>
      <c r="M35" s="77"/>
      <c r="N35" s="77"/>
      <c r="O35" s="77"/>
      <c r="P35" s="77"/>
    </row>
    <row r="36" spans="1:16" ht="30" customHeight="1">
      <c r="A36" s="1">
        <v>18</v>
      </c>
      <c r="B36" s="221" t="s">
        <v>6616</v>
      </c>
      <c r="C36" s="221">
        <v>10006334</v>
      </c>
      <c r="D36" s="222" t="s">
        <v>6393</v>
      </c>
      <c r="E36" s="223" t="s">
        <v>6617</v>
      </c>
      <c r="F36" s="221" t="s">
        <v>57</v>
      </c>
      <c r="G36" s="266">
        <v>2</v>
      </c>
      <c r="H36" s="225">
        <v>9330</v>
      </c>
      <c r="I36" s="226">
        <v>18660</v>
      </c>
      <c r="J36" s="226">
        <f t="shared" si="0"/>
        <v>3732</v>
      </c>
      <c r="K36" s="226">
        <f t="shared" si="1"/>
        <v>22392</v>
      </c>
      <c r="L36" s="291" t="s">
        <v>4840</v>
      </c>
      <c r="M36" s="77"/>
      <c r="N36" s="77"/>
      <c r="O36" s="77"/>
      <c r="P36" s="77"/>
    </row>
    <row r="37" spans="1:16" ht="30" customHeight="1">
      <c r="A37" s="1">
        <v>19</v>
      </c>
      <c r="B37" s="221" t="s">
        <v>6618</v>
      </c>
      <c r="C37" s="221">
        <v>10045091</v>
      </c>
      <c r="D37" s="222" t="s">
        <v>6393</v>
      </c>
      <c r="E37" s="223" t="s">
        <v>6619</v>
      </c>
      <c r="F37" s="221" t="s">
        <v>57</v>
      </c>
      <c r="G37" s="266">
        <v>10</v>
      </c>
      <c r="H37" s="225">
        <v>7924</v>
      </c>
      <c r="I37" s="226">
        <v>79240</v>
      </c>
      <c r="J37" s="226">
        <f t="shared" si="0"/>
        <v>15848</v>
      </c>
      <c r="K37" s="226">
        <f t="shared" si="1"/>
        <v>95088</v>
      </c>
      <c r="L37" s="291" t="s">
        <v>4840</v>
      </c>
      <c r="M37" s="77"/>
      <c r="N37" s="77"/>
      <c r="O37" s="77"/>
      <c r="P37" s="77"/>
    </row>
    <row r="38" spans="1:16" ht="30" customHeight="1">
      <c r="A38" s="1">
        <v>20</v>
      </c>
      <c r="B38" s="221" t="s">
        <v>6620</v>
      </c>
      <c r="C38" s="221">
        <v>10045444</v>
      </c>
      <c r="D38" s="222" t="s">
        <v>6393</v>
      </c>
      <c r="E38" s="223" t="s">
        <v>6623</v>
      </c>
      <c r="F38" s="221" t="s">
        <v>57</v>
      </c>
      <c r="G38" s="266">
        <v>45</v>
      </c>
      <c r="H38" s="225">
        <v>77</v>
      </c>
      <c r="I38" s="226">
        <v>3465</v>
      </c>
      <c r="J38" s="226">
        <f t="shared" si="0"/>
        <v>693</v>
      </c>
      <c r="K38" s="226">
        <f t="shared" si="1"/>
        <v>4158</v>
      </c>
      <c r="L38" s="291" t="s">
        <v>4840</v>
      </c>
      <c r="M38" s="77"/>
      <c r="N38" s="77"/>
      <c r="O38" s="77"/>
      <c r="P38" s="77"/>
    </row>
    <row r="39" spans="1:16" ht="30" customHeight="1">
      <c r="A39" s="1">
        <v>21</v>
      </c>
      <c r="B39" s="221" t="s">
        <v>6621</v>
      </c>
      <c r="C39" s="221">
        <v>10045444</v>
      </c>
      <c r="D39" s="222" t="s">
        <v>6393</v>
      </c>
      <c r="E39" s="223" t="s">
        <v>6623</v>
      </c>
      <c r="F39" s="221" t="s">
        <v>57</v>
      </c>
      <c r="G39" s="266">
        <v>26</v>
      </c>
      <c r="H39" s="225">
        <v>77</v>
      </c>
      <c r="I39" s="226">
        <v>2002</v>
      </c>
      <c r="J39" s="226">
        <f t="shared" si="0"/>
        <v>400.4</v>
      </c>
      <c r="K39" s="226">
        <f t="shared" si="1"/>
        <v>2402.4</v>
      </c>
      <c r="L39" s="291" t="s">
        <v>4840</v>
      </c>
      <c r="M39" s="77"/>
      <c r="N39" s="77"/>
      <c r="O39" s="77"/>
      <c r="P39" s="77"/>
    </row>
    <row r="40" spans="1:16" ht="30" customHeight="1">
      <c r="A40" s="1">
        <v>22</v>
      </c>
      <c r="B40" s="221" t="s">
        <v>6622</v>
      </c>
      <c r="C40" s="221">
        <v>10045451</v>
      </c>
      <c r="D40" s="222" t="s">
        <v>6393</v>
      </c>
      <c r="E40" s="223" t="s">
        <v>6624</v>
      </c>
      <c r="F40" s="221" t="s">
        <v>57</v>
      </c>
      <c r="G40" s="266">
        <v>9</v>
      </c>
      <c r="H40" s="225">
        <v>272</v>
      </c>
      <c r="I40" s="226">
        <v>2448</v>
      </c>
      <c r="J40" s="226">
        <f t="shared" si="0"/>
        <v>489.6</v>
      </c>
      <c r="K40" s="226">
        <f t="shared" si="1"/>
        <v>2937.6</v>
      </c>
      <c r="L40" s="291" t="s">
        <v>4840</v>
      </c>
      <c r="M40" s="77"/>
      <c r="N40" s="77"/>
      <c r="O40" s="77"/>
      <c r="P40" s="77"/>
    </row>
    <row r="41" spans="1:16" ht="30" customHeight="1">
      <c r="A41" s="1">
        <v>23</v>
      </c>
      <c r="B41" s="221" t="s">
        <v>6625</v>
      </c>
      <c r="C41" s="221">
        <v>10045475</v>
      </c>
      <c r="D41" s="222" t="s">
        <v>6393</v>
      </c>
      <c r="E41" s="223" t="s">
        <v>6628</v>
      </c>
      <c r="F41" s="221" t="s">
        <v>57</v>
      </c>
      <c r="G41" s="266">
        <v>104</v>
      </c>
      <c r="H41" s="225">
        <v>202</v>
      </c>
      <c r="I41" s="226">
        <v>21008</v>
      </c>
      <c r="J41" s="226">
        <f t="shared" si="0"/>
        <v>4201.6000000000004</v>
      </c>
      <c r="K41" s="226">
        <f t="shared" si="1"/>
        <v>25209.599999999999</v>
      </c>
      <c r="L41" s="291" t="s">
        <v>4840</v>
      </c>
      <c r="M41" s="77"/>
      <c r="N41" s="77"/>
      <c r="O41" s="77"/>
      <c r="P41" s="77"/>
    </row>
    <row r="42" spans="1:16" ht="30" customHeight="1">
      <c r="A42" s="1">
        <v>24</v>
      </c>
      <c r="B42" s="221" t="s">
        <v>6626</v>
      </c>
      <c r="C42" s="221">
        <v>10045500</v>
      </c>
      <c r="D42" s="222" t="s">
        <v>6393</v>
      </c>
      <c r="E42" s="223" t="s">
        <v>6629</v>
      </c>
      <c r="F42" s="221" t="s">
        <v>57</v>
      </c>
      <c r="G42" s="266">
        <v>88</v>
      </c>
      <c r="H42" s="225">
        <v>233</v>
      </c>
      <c r="I42" s="226">
        <v>20504</v>
      </c>
      <c r="J42" s="226">
        <f t="shared" si="0"/>
        <v>4100.8</v>
      </c>
      <c r="K42" s="226">
        <f t="shared" si="1"/>
        <v>24604.799999999999</v>
      </c>
      <c r="L42" s="291" t="s">
        <v>4840</v>
      </c>
      <c r="M42" s="77"/>
      <c r="N42" s="77"/>
      <c r="O42" s="77"/>
      <c r="P42" s="77"/>
    </row>
    <row r="43" spans="1:16" ht="30" customHeight="1">
      <c r="A43" s="1">
        <v>25</v>
      </c>
      <c r="B43" s="221" t="s">
        <v>6627</v>
      </c>
      <c r="C43" s="221">
        <v>10045500</v>
      </c>
      <c r="D43" s="222" t="s">
        <v>6393</v>
      </c>
      <c r="E43" s="223" t="s">
        <v>6629</v>
      </c>
      <c r="F43" s="221" t="s">
        <v>57</v>
      </c>
      <c r="G43" s="266">
        <v>90</v>
      </c>
      <c r="H43" s="225">
        <v>233</v>
      </c>
      <c r="I43" s="226">
        <v>20970</v>
      </c>
      <c r="J43" s="226">
        <f t="shared" si="0"/>
        <v>4194</v>
      </c>
      <c r="K43" s="226">
        <f t="shared" si="1"/>
        <v>25164</v>
      </c>
      <c r="L43" s="291" t="s">
        <v>4840</v>
      </c>
      <c r="M43" s="77"/>
      <c r="N43" s="77"/>
      <c r="O43" s="77"/>
      <c r="P43" s="77"/>
    </row>
    <row r="44" spans="1:16" ht="30" customHeight="1">
      <c r="A44" s="1">
        <v>26</v>
      </c>
      <c r="B44" s="221" t="s">
        <v>6630</v>
      </c>
      <c r="C44" s="221">
        <v>10046048</v>
      </c>
      <c r="D44" s="222" t="s">
        <v>6393</v>
      </c>
      <c r="E44" s="223" t="s">
        <v>6634</v>
      </c>
      <c r="F44" s="221" t="s">
        <v>57</v>
      </c>
      <c r="G44" s="266">
        <v>16</v>
      </c>
      <c r="H44" s="225">
        <v>8180</v>
      </c>
      <c r="I44" s="226">
        <v>130880</v>
      </c>
      <c r="J44" s="226">
        <f t="shared" si="0"/>
        <v>26176</v>
      </c>
      <c r="K44" s="226">
        <f t="shared" si="1"/>
        <v>157056</v>
      </c>
      <c r="L44" s="291" t="s">
        <v>4840</v>
      </c>
      <c r="M44" s="77"/>
      <c r="N44" s="77"/>
      <c r="O44" s="77"/>
      <c r="P44" s="77"/>
    </row>
    <row r="45" spans="1:16" ht="30" customHeight="1">
      <c r="A45" s="1">
        <v>27</v>
      </c>
      <c r="B45" s="221" t="s">
        <v>6631</v>
      </c>
      <c r="C45" s="221">
        <v>10046048</v>
      </c>
      <c r="D45" s="222" t="s">
        <v>6393</v>
      </c>
      <c r="E45" s="223" t="s">
        <v>6634</v>
      </c>
      <c r="F45" s="221" t="s">
        <v>57</v>
      </c>
      <c r="G45" s="266">
        <v>3</v>
      </c>
      <c r="H45" s="225">
        <v>8180</v>
      </c>
      <c r="I45" s="226">
        <v>24540</v>
      </c>
      <c r="J45" s="226">
        <f t="shared" si="0"/>
        <v>4908</v>
      </c>
      <c r="K45" s="226">
        <f t="shared" si="1"/>
        <v>29448</v>
      </c>
      <c r="L45" s="291" t="s">
        <v>4840</v>
      </c>
      <c r="M45" s="77"/>
      <c r="N45" s="77"/>
      <c r="O45" s="77"/>
      <c r="P45" s="77"/>
    </row>
    <row r="46" spans="1:16" ht="30" customHeight="1">
      <c r="A46" s="1">
        <v>28</v>
      </c>
      <c r="B46" s="221" t="s">
        <v>6632</v>
      </c>
      <c r="C46" s="221">
        <v>10046108</v>
      </c>
      <c r="D46" s="222" t="s">
        <v>6393</v>
      </c>
      <c r="E46" s="223" t="s">
        <v>6635</v>
      </c>
      <c r="F46" s="221" t="s">
        <v>57</v>
      </c>
      <c r="G46" s="266">
        <v>9</v>
      </c>
      <c r="H46" s="225">
        <v>4987</v>
      </c>
      <c r="I46" s="226">
        <v>44883</v>
      </c>
      <c r="J46" s="226">
        <f t="shared" si="0"/>
        <v>8976.6</v>
      </c>
      <c r="K46" s="226">
        <f t="shared" si="1"/>
        <v>53859.6</v>
      </c>
      <c r="L46" s="291" t="s">
        <v>4840</v>
      </c>
      <c r="M46" s="77"/>
      <c r="N46" s="77"/>
      <c r="O46" s="77"/>
      <c r="P46" s="77"/>
    </row>
    <row r="47" spans="1:16" ht="30" customHeight="1">
      <c r="A47" s="1">
        <v>29</v>
      </c>
      <c r="B47" s="221" t="s">
        <v>6633</v>
      </c>
      <c r="C47" s="221">
        <v>10046114</v>
      </c>
      <c r="D47" s="222" t="s">
        <v>6393</v>
      </c>
      <c r="E47" s="223" t="s">
        <v>6636</v>
      </c>
      <c r="F47" s="221" t="s">
        <v>57</v>
      </c>
      <c r="G47" s="266">
        <v>1</v>
      </c>
      <c r="H47" s="225">
        <v>2113</v>
      </c>
      <c r="I47" s="226">
        <v>2113</v>
      </c>
      <c r="J47" s="226">
        <f t="shared" si="0"/>
        <v>422.6</v>
      </c>
      <c r="K47" s="226">
        <f t="shared" si="1"/>
        <v>2535.6</v>
      </c>
      <c r="L47" s="291" t="s">
        <v>4840</v>
      </c>
      <c r="M47" s="77"/>
      <c r="N47" s="77"/>
      <c r="O47" s="77"/>
      <c r="P47" s="77"/>
    </row>
    <row r="48" spans="1:16" ht="30" customHeight="1">
      <c r="A48" s="1">
        <v>30</v>
      </c>
      <c r="B48" s="221" t="s">
        <v>6637</v>
      </c>
      <c r="C48" s="221">
        <v>10046192</v>
      </c>
      <c r="D48" s="222" t="s">
        <v>6393</v>
      </c>
      <c r="E48" s="223" t="s">
        <v>6640</v>
      </c>
      <c r="F48" s="221" t="s">
        <v>57</v>
      </c>
      <c r="G48" s="266">
        <v>50</v>
      </c>
      <c r="H48" s="225">
        <v>3701</v>
      </c>
      <c r="I48" s="226">
        <v>185050</v>
      </c>
      <c r="J48" s="226">
        <f t="shared" si="0"/>
        <v>37010</v>
      </c>
      <c r="K48" s="226">
        <f t="shared" si="1"/>
        <v>222060</v>
      </c>
      <c r="L48" s="291" t="s">
        <v>4840</v>
      </c>
      <c r="M48" s="77"/>
      <c r="N48" s="77"/>
      <c r="O48" s="77"/>
      <c r="P48" s="77"/>
    </row>
    <row r="49" spans="1:16" ht="30" customHeight="1">
      <c r="A49" s="1">
        <v>31</v>
      </c>
      <c r="B49" s="221" t="s">
        <v>6638</v>
      </c>
      <c r="C49" s="221">
        <v>10046199</v>
      </c>
      <c r="D49" s="222" t="s">
        <v>6393</v>
      </c>
      <c r="E49" s="223" t="s">
        <v>6641</v>
      </c>
      <c r="F49" s="221" t="s">
        <v>57</v>
      </c>
      <c r="G49" s="266">
        <v>143</v>
      </c>
      <c r="H49" s="225">
        <v>1361</v>
      </c>
      <c r="I49" s="226">
        <v>194623</v>
      </c>
      <c r="J49" s="226">
        <f t="shared" si="0"/>
        <v>38924.6</v>
      </c>
      <c r="K49" s="226">
        <f t="shared" si="1"/>
        <v>233547.6</v>
      </c>
      <c r="L49" s="291" t="s">
        <v>4840</v>
      </c>
      <c r="M49" s="77"/>
      <c r="N49" s="77"/>
      <c r="O49" s="77"/>
      <c r="P49" s="77"/>
    </row>
    <row r="50" spans="1:16" ht="30" customHeight="1">
      <c r="A50" s="1">
        <v>32</v>
      </c>
      <c r="B50" s="221" t="s">
        <v>6639</v>
      </c>
      <c r="C50" s="221">
        <v>10046217</v>
      </c>
      <c r="D50" s="222" t="s">
        <v>6393</v>
      </c>
      <c r="E50" s="223" t="s">
        <v>6642</v>
      </c>
      <c r="F50" s="221" t="s">
        <v>57</v>
      </c>
      <c r="G50" s="266">
        <v>36</v>
      </c>
      <c r="H50" s="225">
        <v>1025</v>
      </c>
      <c r="I50" s="226">
        <v>36900</v>
      </c>
      <c r="J50" s="226">
        <f t="shared" si="0"/>
        <v>7380</v>
      </c>
      <c r="K50" s="226">
        <f t="shared" si="1"/>
        <v>44280</v>
      </c>
      <c r="L50" s="291" t="s">
        <v>4840</v>
      </c>
      <c r="M50" s="77"/>
      <c r="N50" s="77"/>
      <c r="O50" s="77"/>
      <c r="P50" s="77"/>
    </row>
    <row r="51" spans="1:16" ht="30" customHeight="1">
      <c r="A51" s="1">
        <v>33</v>
      </c>
      <c r="B51" s="221" t="s">
        <v>6643</v>
      </c>
      <c r="C51" s="221">
        <v>10046449</v>
      </c>
      <c r="D51" s="222" t="s">
        <v>6393</v>
      </c>
      <c r="E51" s="223" t="s">
        <v>6644</v>
      </c>
      <c r="F51" s="221" t="s">
        <v>57</v>
      </c>
      <c r="G51" s="266">
        <v>16</v>
      </c>
      <c r="H51" s="225">
        <v>4987</v>
      </c>
      <c r="I51" s="226">
        <v>79792</v>
      </c>
      <c r="J51" s="226">
        <f t="shared" si="0"/>
        <v>15958.4</v>
      </c>
      <c r="K51" s="226">
        <f t="shared" si="1"/>
        <v>95750.399999999994</v>
      </c>
      <c r="L51" s="291" t="s">
        <v>4840</v>
      </c>
      <c r="M51" s="77"/>
      <c r="N51" s="77"/>
      <c r="O51" s="77"/>
      <c r="P51" s="77"/>
    </row>
    <row r="52" spans="1:16" ht="30" customHeight="1">
      <c r="A52" s="1">
        <v>34</v>
      </c>
      <c r="B52" s="221" t="s">
        <v>6645</v>
      </c>
      <c r="C52" s="221">
        <v>10046528</v>
      </c>
      <c r="D52" s="222" t="s">
        <v>6393</v>
      </c>
      <c r="E52" s="223" t="s">
        <v>6646</v>
      </c>
      <c r="F52" s="221" t="s">
        <v>57</v>
      </c>
      <c r="G52" s="266">
        <v>5</v>
      </c>
      <c r="H52" s="225">
        <v>2163</v>
      </c>
      <c r="I52" s="226">
        <v>10815</v>
      </c>
      <c r="J52" s="226">
        <f t="shared" si="0"/>
        <v>2163</v>
      </c>
      <c r="K52" s="226">
        <f t="shared" si="1"/>
        <v>12978</v>
      </c>
      <c r="L52" s="291" t="s">
        <v>4840</v>
      </c>
      <c r="M52" s="77"/>
      <c r="N52" s="77"/>
      <c r="O52" s="77"/>
      <c r="P52" s="77"/>
    </row>
    <row r="53" spans="1:16" ht="30" customHeight="1">
      <c r="A53" s="1">
        <v>35</v>
      </c>
      <c r="B53" s="221" t="s">
        <v>6647</v>
      </c>
      <c r="C53" s="221">
        <v>10046664</v>
      </c>
      <c r="D53" s="222" t="s">
        <v>6393</v>
      </c>
      <c r="E53" s="223" t="s">
        <v>6648</v>
      </c>
      <c r="F53" s="221" t="s">
        <v>57</v>
      </c>
      <c r="G53" s="266">
        <v>63</v>
      </c>
      <c r="H53" s="225">
        <v>4987</v>
      </c>
      <c r="I53" s="226">
        <v>314181</v>
      </c>
      <c r="J53" s="226">
        <f t="shared" si="0"/>
        <v>62836.2</v>
      </c>
      <c r="K53" s="226">
        <f t="shared" si="1"/>
        <v>377017.2</v>
      </c>
      <c r="L53" s="291" t="s">
        <v>4840</v>
      </c>
      <c r="M53" s="77"/>
      <c r="N53" s="77"/>
      <c r="O53" s="77"/>
      <c r="P53" s="77"/>
    </row>
    <row r="54" spans="1:16" ht="30" customHeight="1">
      <c r="A54" s="1">
        <v>36</v>
      </c>
      <c r="B54" s="221" t="s">
        <v>6649</v>
      </c>
      <c r="C54" s="221">
        <v>10046778</v>
      </c>
      <c r="D54" s="222" t="s">
        <v>6393</v>
      </c>
      <c r="E54" s="223" t="s">
        <v>6653</v>
      </c>
      <c r="F54" s="221" t="s">
        <v>57</v>
      </c>
      <c r="G54" s="266">
        <v>218</v>
      </c>
      <c r="H54" s="225">
        <v>1084</v>
      </c>
      <c r="I54" s="226">
        <v>236312</v>
      </c>
      <c r="J54" s="226">
        <f t="shared" si="0"/>
        <v>47262.400000000001</v>
      </c>
      <c r="K54" s="226">
        <f t="shared" si="1"/>
        <v>283574.40000000002</v>
      </c>
      <c r="L54" s="291" t="s">
        <v>4840</v>
      </c>
      <c r="M54" s="77"/>
      <c r="N54" s="77"/>
      <c r="O54" s="77"/>
      <c r="P54" s="77"/>
    </row>
    <row r="55" spans="1:16" ht="30" customHeight="1">
      <c r="A55" s="1">
        <v>37</v>
      </c>
      <c r="B55" s="221" t="s">
        <v>6650</v>
      </c>
      <c r="C55" s="221">
        <v>10046808</v>
      </c>
      <c r="D55" s="222" t="s">
        <v>6393</v>
      </c>
      <c r="E55" s="223" t="s">
        <v>6654</v>
      </c>
      <c r="F55" s="221" t="s">
        <v>57</v>
      </c>
      <c r="G55" s="266">
        <v>1</v>
      </c>
      <c r="H55" s="225">
        <v>2409</v>
      </c>
      <c r="I55" s="226">
        <v>2409</v>
      </c>
      <c r="J55" s="226">
        <f t="shared" si="0"/>
        <v>481.8</v>
      </c>
      <c r="K55" s="226">
        <f t="shared" si="1"/>
        <v>2890.8</v>
      </c>
      <c r="L55" s="291" t="s">
        <v>4840</v>
      </c>
      <c r="M55" s="77"/>
      <c r="N55" s="77"/>
      <c r="O55" s="77"/>
      <c r="P55" s="77"/>
    </row>
    <row r="56" spans="1:16" ht="30" customHeight="1">
      <c r="A56" s="1">
        <v>38</v>
      </c>
      <c r="B56" s="221" t="s">
        <v>6651</v>
      </c>
      <c r="C56" s="221">
        <v>10046827</v>
      </c>
      <c r="D56" s="222" t="s">
        <v>6393</v>
      </c>
      <c r="E56" s="223" t="s">
        <v>6591</v>
      </c>
      <c r="F56" s="221" t="s">
        <v>57</v>
      </c>
      <c r="G56" s="266">
        <v>233</v>
      </c>
      <c r="H56" s="225">
        <v>1052</v>
      </c>
      <c r="I56" s="226">
        <v>245116</v>
      </c>
      <c r="J56" s="226">
        <f t="shared" si="0"/>
        <v>49023.199999999997</v>
      </c>
      <c r="K56" s="226">
        <f t="shared" si="1"/>
        <v>294139.2</v>
      </c>
      <c r="L56" s="291" t="s">
        <v>4840</v>
      </c>
      <c r="M56" s="77"/>
      <c r="N56" s="77"/>
      <c r="O56" s="77"/>
      <c r="P56" s="77"/>
    </row>
    <row r="57" spans="1:16" ht="30" customHeight="1">
      <c r="A57" s="1">
        <v>39</v>
      </c>
      <c r="B57" s="221" t="s">
        <v>6652</v>
      </c>
      <c r="C57" s="221">
        <v>10046827</v>
      </c>
      <c r="D57" s="222" t="s">
        <v>6393</v>
      </c>
      <c r="E57" s="223" t="s">
        <v>6591</v>
      </c>
      <c r="F57" s="221" t="s">
        <v>57</v>
      </c>
      <c r="G57" s="266">
        <v>4</v>
      </c>
      <c r="H57" s="225">
        <v>1052</v>
      </c>
      <c r="I57" s="226">
        <v>4208</v>
      </c>
      <c r="J57" s="226">
        <f t="shared" si="0"/>
        <v>841.6</v>
      </c>
      <c r="K57" s="226">
        <f t="shared" si="1"/>
        <v>5049.6000000000004</v>
      </c>
      <c r="L57" s="291" t="s">
        <v>4840</v>
      </c>
      <c r="M57" s="77"/>
      <c r="N57" s="77"/>
      <c r="O57" s="77"/>
      <c r="P57" s="77"/>
    </row>
    <row r="58" spans="1:16" ht="30" customHeight="1">
      <c r="A58" s="1">
        <v>40</v>
      </c>
      <c r="B58" s="221" t="s">
        <v>6655</v>
      </c>
      <c r="C58" s="221">
        <v>10046985</v>
      </c>
      <c r="D58" s="222" t="s">
        <v>6393</v>
      </c>
      <c r="E58" s="223" t="s">
        <v>4107</v>
      </c>
      <c r="F58" s="221" t="s">
        <v>57</v>
      </c>
      <c r="G58" s="266">
        <v>8</v>
      </c>
      <c r="H58" s="225">
        <v>7929</v>
      </c>
      <c r="I58" s="226">
        <v>63432</v>
      </c>
      <c r="J58" s="226">
        <f t="shared" si="0"/>
        <v>12686.4</v>
      </c>
      <c r="K58" s="226">
        <f t="shared" si="1"/>
        <v>76118.399999999994</v>
      </c>
      <c r="L58" s="291" t="s">
        <v>4840</v>
      </c>
      <c r="M58" s="77"/>
      <c r="N58" s="77"/>
      <c r="O58" s="77"/>
      <c r="P58" s="77"/>
    </row>
    <row r="59" spans="1:16" ht="30" customHeight="1">
      <c r="A59" s="1">
        <v>41</v>
      </c>
      <c r="B59" s="221" t="s">
        <v>6656</v>
      </c>
      <c r="C59" s="221">
        <v>10046991</v>
      </c>
      <c r="D59" s="222" t="s">
        <v>6393</v>
      </c>
      <c r="E59" s="223" t="s">
        <v>6657</v>
      </c>
      <c r="F59" s="221" t="s">
        <v>57</v>
      </c>
      <c r="G59" s="266">
        <v>4</v>
      </c>
      <c r="H59" s="225">
        <v>2698</v>
      </c>
      <c r="I59" s="226">
        <v>10792</v>
      </c>
      <c r="J59" s="226">
        <f t="shared" si="0"/>
        <v>2158.4</v>
      </c>
      <c r="K59" s="226">
        <f t="shared" si="1"/>
        <v>12950.4</v>
      </c>
      <c r="L59" s="291" t="s">
        <v>4840</v>
      </c>
      <c r="M59" s="77"/>
      <c r="N59" s="77"/>
      <c r="O59" s="77"/>
      <c r="P59" s="77"/>
    </row>
    <row r="60" spans="1:16" ht="30" customHeight="1">
      <c r="A60" s="1">
        <v>42</v>
      </c>
      <c r="B60" s="221" t="s">
        <v>6658</v>
      </c>
      <c r="C60" s="221">
        <v>10047131</v>
      </c>
      <c r="D60" s="222" t="s">
        <v>6393</v>
      </c>
      <c r="E60" s="223" t="s">
        <v>6659</v>
      </c>
      <c r="F60" s="221" t="s">
        <v>57</v>
      </c>
      <c r="G60" s="266">
        <v>121</v>
      </c>
      <c r="H60" s="225">
        <v>1820</v>
      </c>
      <c r="I60" s="226">
        <v>220220</v>
      </c>
      <c r="J60" s="226">
        <f t="shared" si="0"/>
        <v>44044</v>
      </c>
      <c r="K60" s="226">
        <f t="shared" si="1"/>
        <v>264264</v>
      </c>
      <c r="L60" s="291" t="s">
        <v>4840</v>
      </c>
      <c r="M60" s="77"/>
      <c r="N60" s="77"/>
      <c r="O60" s="77"/>
      <c r="P60" s="77"/>
    </row>
    <row r="61" spans="1:16" ht="30" customHeight="1">
      <c r="A61" s="1">
        <v>43</v>
      </c>
      <c r="B61" s="221" t="s">
        <v>6660</v>
      </c>
      <c r="C61" s="221">
        <v>10047149</v>
      </c>
      <c r="D61" s="222" t="s">
        <v>6393</v>
      </c>
      <c r="E61" s="223" t="s">
        <v>6661</v>
      </c>
      <c r="F61" s="221" t="s">
        <v>57</v>
      </c>
      <c r="G61" s="266">
        <v>7</v>
      </c>
      <c r="H61" s="225">
        <v>2417</v>
      </c>
      <c r="I61" s="226">
        <v>16919</v>
      </c>
      <c r="J61" s="226">
        <f t="shared" si="0"/>
        <v>3383.8</v>
      </c>
      <c r="K61" s="226">
        <f t="shared" si="1"/>
        <v>20302.8</v>
      </c>
      <c r="L61" s="291" t="s">
        <v>4840</v>
      </c>
      <c r="M61" s="77"/>
      <c r="N61" s="77"/>
      <c r="O61" s="77"/>
      <c r="P61" s="77"/>
    </row>
    <row r="62" spans="1:16" ht="30" customHeight="1">
      <c r="A62" s="1">
        <v>44</v>
      </c>
      <c r="B62" s="221" t="s">
        <v>6662</v>
      </c>
      <c r="C62" s="221">
        <v>10047167</v>
      </c>
      <c r="D62" s="222" t="s">
        <v>6393</v>
      </c>
      <c r="E62" s="223" t="s">
        <v>6673</v>
      </c>
      <c r="F62" s="221" t="s">
        <v>57</v>
      </c>
      <c r="G62" s="266">
        <v>160</v>
      </c>
      <c r="H62" s="225">
        <v>102</v>
      </c>
      <c r="I62" s="226">
        <v>16320</v>
      </c>
      <c r="J62" s="226">
        <f t="shared" si="0"/>
        <v>3264</v>
      </c>
      <c r="K62" s="226">
        <f t="shared" si="1"/>
        <v>19584</v>
      </c>
      <c r="L62" s="291" t="s">
        <v>4840</v>
      </c>
      <c r="M62" s="77"/>
      <c r="N62" s="77"/>
      <c r="O62" s="77"/>
      <c r="P62" s="77"/>
    </row>
    <row r="63" spans="1:16" ht="30" customHeight="1">
      <c r="A63" s="1">
        <v>45</v>
      </c>
      <c r="B63" s="221" t="s">
        <v>6663</v>
      </c>
      <c r="C63" s="221">
        <v>10047186</v>
      </c>
      <c r="D63" s="222" t="s">
        <v>6393</v>
      </c>
      <c r="E63" s="223" t="s">
        <v>6674</v>
      </c>
      <c r="F63" s="221" t="s">
        <v>57</v>
      </c>
      <c r="G63" s="266">
        <v>6</v>
      </c>
      <c r="H63" s="225">
        <v>938</v>
      </c>
      <c r="I63" s="226">
        <v>5628</v>
      </c>
      <c r="J63" s="226">
        <f t="shared" si="0"/>
        <v>1125.5999999999999</v>
      </c>
      <c r="K63" s="226">
        <f t="shared" si="1"/>
        <v>6753.6</v>
      </c>
      <c r="L63" s="291" t="s">
        <v>4840</v>
      </c>
      <c r="M63" s="77"/>
      <c r="N63" s="77"/>
      <c r="O63" s="77"/>
      <c r="P63" s="77"/>
    </row>
    <row r="64" spans="1:16" ht="30" customHeight="1">
      <c r="A64" s="1">
        <v>46</v>
      </c>
      <c r="B64" s="221" t="s">
        <v>6664</v>
      </c>
      <c r="C64" s="221">
        <v>10047186</v>
      </c>
      <c r="D64" s="222" t="s">
        <v>6393</v>
      </c>
      <c r="E64" s="223" t="s">
        <v>6674</v>
      </c>
      <c r="F64" s="221" t="s">
        <v>57</v>
      </c>
      <c r="G64" s="266">
        <v>13</v>
      </c>
      <c r="H64" s="225">
        <v>938</v>
      </c>
      <c r="I64" s="226">
        <v>12194</v>
      </c>
      <c r="J64" s="226">
        <f t="shared" ref="J64:J75" si="2">ROUND(I64*0.2,2)</f>
        <v>2438.8000000000002</v>
      </c>
      <c r="K64" s="226">
        <f t="shared" ref="K64:K75" si="3">ROUND(I64*1.2,2)</f>
        <v>14632.8</v>
      </c>
      <c r="L64" s="291" t="s">
        <v>4840</v>
      </c>
      <c r="M64" s="77"/>
      <c r="N64" s="77"/>
      <c r="O64" s="77"/>
      <c r="P64" s="77"/>
    </row>
    <row r="65" spans="1:16" ht="30" customHeight="1">
      <c r="A65" s="1">
        <v>47</v>
      </c>
      <c r="B65" s="221" t="s">
        <v>6665</v>
      </c>
      <c r="C65" s="221">
        <v>10047192</v>
      </c>
      <c r="D65" s="222" t="s">
        <v>6393</v>
      </c>
      <c r="E65" s="223" t="s">
        <v>6675</v>
      </c>
      <c r="F65" s="221" t="s">
        <v>57</v>
      </c>
      <c r="G65" s="266">
        <v>183</v>
      </c>
      <c r="H65" s="225">
        <v>1331</v>
      </c>
      <c r="I65" s="226">
        <v>243573</v>
      </c>
      <c r="J65" s="226">
        <f t="shared" si="2"/>
        <v>48714.6</v>
      </c>
      <c r="K65" s="226">
        <f t="shared" si="3"/>
        <v>292287.59999999998</v>
      </c>
      <c r="L65" s="291" t="s">
        <v>4840</v>
      </c>
      <c r="M65" s="77"/>
      <c r="N65" s="77"/>
      <c r="O65" s="77"/>
      <c r="P65" s="77"/>
    </row>
    <row r="66" spans="1:16" ht="30" customHeight="1">
      <c r="A66" s="1">
        <v>48</v>
      </c>
      <c r="B66" s="221" t="s">
        <v>6666</v>
      </c>
      <c r="C66" s="221">
        <v>10047198</v>
      </c>
      <c r="D66" s="222" t="s">
        <v>6393</v>
      </c>
      <c r="E66" s="223" t="s">
        <v>4115</v>
      </c>
      <c r="F66" s="221" t="s">
        <v>57</v>
      </c>
      <c r="G66" s="266">
        <v>17</v>
      </c>
      <c r="H66" s="225">
        <v>288</v>
      </c>
      <c r="I66" s="226">
        <v>4896</v>
      </c>
      <c r="J66" s="226">
        <f t="shared" si="2"/>
        <v>979.2</v>
      </c>
      <c r="K66" s="226">
        <f t="shared" si="3"/>
        <v>5875.2</v>
      </c>
      <c r="L66" s="291" t="s">
        <v>4840</v>
      </c>
      <c r="M66" s="77"/>
      <c r="N66" s="77"/>
      <c r="O66" s="77"/>
      <c r="P66" s="77"/>
    </row>
    <row r="67" spans="1:16" ht="30" customHeight="1">
      <c r="A67" s="1">
        <v>49</v>
      </c>
      <c r="B67" s="221" t="s">
        <v>6667</v>
      </c>
      <c r="C67" s="221">
        <v>10047245</v>
      </c>
      <c r="D67" s="222" t="s">
        <v>6393</v>
      </c>
      <c r="E67" s="223" t="s">
        <v>4064</v>
      </c>
      <c r="F67" s="221" t="s">
        <v>57</v>
      </c>
      <c r="G67" s="266">
        <v>7</v>
      </c>
      <c r="H67" s="225">
        <v>1153</v>
      </c>
      <c r="I67" s="226">
        <v>8071</v>
      </c>
      <c r="J67" s="226">
        <f t="shared" si="2"/>
        <v>1614.2</v>
      </c>
      <c r="K67" s="226">
        <f t="shared" si="3"/>
        <v>9685.2000000000007</v>
      </c>
      <c r="L67" s="291" t="s">
        <v>4840</v>
      </c>
      <c r="M67" s="77"/>
      <c r="N67" s="77"/>
      <c r="O67" s="77"/>
      <c r="P67" s="77"/>
    </row>
    <row r="68" spans="1:16" ht="30" customHeight="1">
      <c r="A68" s="1">
        <v>50</v>
      </c>
      <c r="B68" s="221" t="s">
        <v>6668</v>
      </c>
      <c r="C68" s="221">
        <v>10047290</v>
      </c>
      <c r="D68" s="222" t="s">
        <v>6393</v>
      </c>
      <c r="E68" s="223" t="s">
        <v>6595</v>
      </c>
      <c r="F68" s="221" t="s">
        <v>57</v>
      </c>
      <c r="G68" s="266">
        <v>10</v>
      </c>
      <c r="H68" s="225">
        <v>602</v>
      </c>
      <c r="I68" s="226">
        <v>6020</v>
      </c>
      <c r="J68" s="226">
        <f t="shared" si="2"/>
        <v>1204</v>
      </c>
      <c r="K68" s="226">
        <f t="shared" si="3"/>
        <v>7224</v>
      </c>
      <c r="L68" s="291" t="s">
        <v>4840</v>
      </c>
      <c r="M68" s="77"/>
      <c r="N68" s="77"/>
      <c r="O68" s="77"/>
      <c r="P68" s="77"/>
    </row>
    <row r="69" spans="1:16" ht="30" customHeight="1">
      <c r="A69" s="1">
        <v>51</v>
      </c>
      <c r="B69" s="221" t="s">
        <v>6669</v>
      </c>
      <c r="C69" s="221">
        <v>10047296</v>
      </c>
      <c r="D69" s="222" t="s">
        <v>6393</v>
      </c>
      <c r="E69" s="223" t="s">
        <v>6676</v>
      </c>
      <c r="F69" s="221" t="s">
        <v>57</v>
      </c>
      <c r="G69" s="266">
        <v>4</v>
      </c>
      <c r="H69" s="225">
        <v>16873</v>
      </c>
      <c r="I69" s="226">
        <v>67492</v>
      </c>
      <c r="J69" s="226">
        <f t="shared" si="2"/>
        <v>13498.4</v>
      </c>
      <c r="K69" s="226">
        <f t="shared" si="3"/>
        <v>80990.399999999994</v>
      </c>
      <c r="L69" s="291" t="s">
        <v>4840</v>
      </c>
      <c r="M69" s="77"/>
      <c r="N69" s="77"/>
      <c r="O69" s="77"/>
      <c r="P69" s="77"/>
    </row>
    <row r="70" spans="1:16" ht="30" customHeight="1">
      <c r="A70" s="1">
        <v>52</v>
      </c>
      <c r="B70" s="221" t="s">
        <v>6670</v>
      </c>
      <c r="C70" s="221">
        <v>10047314</v>
      </c>
      <c r="D70" s="222" t="s">
        <v>6393</v>
      </c>
      <c r="E70" s="223" t="s">
        <v>6596</v>
      </c>
      <c r="F70" s="221" t="s">
        <v>57</v>
      </c>
      <c r="G70" s="266">
        <v>110</v>
      </c>
      <c r="H70" s="225">
        <v>509</v>
      </c>
      <c r="I70" s="226">
        <v>55990</v>
      </c>
      <c r="J70" s="226">
        <f t="shared" si="2"/>
        <v>11198</v>
      </c>
      <c r="K70" s="226">
        <f t="shared" si="3"/>
        <v>67188</v>
      </c>
      <c r="L70" s="291" t="s">
        <v>4840</v>
      </c>
      <c r="M70" s="77"/>
      <c r="N70" s="77"/>
      <c r="O70" s="77"/>
      <c r="P70" s="77"/>
    </row>
    <row r="71" spans="1:16" ht="30" customHeight="1">
      <c r="A71" s="1">
        <v>53</v>
      </c>
      <c r="B71" s="221" t="s">
        <v>6671</v>
      </c>
      <c r="C71" s="221">
        <v>10047314</v>
      </c>
      <c r="D71" s="222" t="s">
        <v>6393</v>
      </c>
      <c r="E71" s="223" t="s">
        <v>6596</v>
      </c>
      <c r="F71" s="221" t="s">
        <v>57</v>
      </c>
      <c r="G71" s="266">
        <v>6</v>
      </c>
      <c r="H71" s="225">
        <v>509</v>
      </c>
      <c r="I71" s="226">
        <v>3054</v>
      </c>
      <c r="J71" s="226">
        <f t="shared" si="2"/>
        <v>610.79999999999995</v>
      </c>
      <c r="K71" s="226">
        <f t="shared" si="3"/>
        <v>3664.8</v>
      </c>
      <c r="L71" s="291" t="s">
        <v>4840</v>
      </c>
      <c r="M71" s="77"/>
      <c r="N71" s="77"/>
      <c r="O71" s="77"/>
      <c r="P71" s="77"/>
    </row>
    <row r="72" spans="1:16" ht="30" customHeight="1">
      <c r="A72" s="1">
        <v>54</v>
      </c>
      <c r="B72" s="221" t="s">
        <v>6672</v>
      </c>
      <c r="C72" s="221">
        <v>10047333</v>
      </c>
      <c r="D72" s="222" t="s">
        <v>6393</v>
      </c>
      <c r="E72" s="223" t="s">
        <v>6677</v>
      </c>
      <c r="F72" s="221" t="s">
        <v>57</v>
      </c>
      <c r="G72" s="266">
        <v>90</v>
      </c>
      <c r="H72" s="225">
        <v>621</v>
      </c>
      <c r="I72" s="226">
        <v>55890</v>
      </c>
      <c r="J72" s="226">
        <f t="shared" si="2"/>
        <v>11178</v>
      </c>
      <c r="K72" s="226">
        <f t="shared" si="3"/>
        <v>67068</v>
      </c>
      <c r="L72" s="291" t="s">
        <v>4840</v>
      </c>
      <c r="M72" s="77"/>
      <c r="N72" s="77"/>
      <c r="O72" s="77"/>
      <c r="P72" s="77"/>
    </row>
    <row r="73" spans="1:16" ht="30" customHeight="1">
      <c r="A73" s="1">
        <v>55</v>
      </c>
      <c r="B73" s="221" t="s">
        <v>6678</v>
      </c>
      <c r="C73" s="221">
        <v>10047424</v>
      </c>
      <c r="D73" s="222" t="s">
        <v>6393</v>
      </c>
      <c r="E73" s="223" t="s">
        <v>4137</v>
      </c>
      <c r="F73" s="221" t="s">
        <v>57</v>
      </c>
      <c r="G73" s="266">
        <v>3</v>
      </c>
      <c r="H73" s="225">
        <v>2508</v>
      </c>
      <c r="I73" s="226">
        <v>7524</v>
      </c>
      <c r="J73" s="226">
        <f t="shared" si="2"/>
        <v>1504.8</v>
      </c>
      <c r="K73" s="226">
        <f t="shared" si="3"/>
        <v>9028.7999999999993</v>
      </c>
      <c r="L73" s="291" t="s">
        <v>4840</v>
      </c>
      <c r="M73" s="77"/>
      <c r="N73" s="77"/>
      <c r="O73" s="77"/>
      <c r="P73" s="77"/>
    </row>
    <row r="74" spans="1:16" ht="30" customHeight="1">
      <c r="A74" s="1">
        <v>56</v>
      </c>
      <c r="B74" s="221" t="s">
        <v>6679</v>
      </c>
      <c r="C74" s="221">
        <v>10047465</v>
      </c>
      <c r="D74" s="222" t="s">
        <v>6393</v>
      </c>
      <c r="E74" s="223" t="s">
        <v>6680</v>
      </c>
      <c r="F74" s="221" t="s">
        <v>57</v>
      </c>
      <c r="G74" s="266">
        <v>1</v>
      </c>
      <c r="H74" s="225">
        <v>711</v>
      </c>
      <c r="I74" s="226">
        <v>711</v>
      </c>
      <c r="J74" s="226">
        <f t="shared" si="2"/>
        <v>142.19999999999999</v>
      </c>
      <c r="K74" s="226">
        <f t="shared" si="3"/>
        <v>853.2</v>
      </c>
      <c r="L74" s="291" t="s">
        <v>4840</v>
      </c>
      <c r="M74" s="77"/>
      <c r="N74" s="77"/>
      <c r="O74" s="77"/>
      <c r="P74" s="77"/>
    </row>
    <row r="75" spans="1:16" ht="30" customHeight="1">
      <c r="A75" s="1">
        <v>57</v>
      </c>
      <c r="B75" s="221" t="s">
        <v>6681</v>
      </c>
      <c r="C75" s="221">
        <v>10047495</v>
      </c>
      <c r="D75" s="222" t="s">
        <v>6393</v>
      </c>
      <c r="E75" s="223" t="s">
        <v>6685</v>
      </c>
      <c r="F75" s="221" t="s">
        <v>57</v>
      </c>
      <c r="G75" s="266">
        <v>22</v>
      </c>
      <c r="H75" s="225">
        <v>370</v>
      </c>
      <c r="I75" s="226">
        <v>8140</v>
      </c>
      <c r="J75" s="226">
        <f t="shared" si="2"/>
        <v>1628</v>
      </c>
      <c r="K75" s="226">
        <f t="shared" si="3"/>
        <v>9768</v>
      </c>
      <c r="L75" s="291" t="s">
        <v>4840</v>
      </c>
      <c r="M75" s="77"/>
      <c r="N75" s="77"/>
      <c r="O75" s="77"/>
      <c r="P75" s="77"/>
    </row>
    <row r="76" spans="1:16" ht="30" customHeight="1">
      <c r="A76" s="1">
        <v>58</v>
      </c>
      <c r="B76" s="221" t="s">
        <v>6682</v>
      </c>
      <c r="C76" s="221">
        <v>10047507</v>
      </c>
      <c r="D76" s="222" t="s">
        <v>6393</v>
      </c>
      <c r="E76" s="223" t="s">
        <v>6686</v>
      </c>
      <c r="F76" s="221" t="s">
        <v>57</v>
      </c>
      <c r="G76" s="266">
        <v>1</v>
      </c>
      <c r="H76" s="225">
        <v>2086</v>
      </c>
      <c r="I76" s="226">
        <v>2086</v>
      </c>
      <c r="J76" s="226">
        <f t="shared" si="0"/>
        <v>417.2</v>
      </c>
      <c r="K76" s="226">
        <f t="shared" si="1"/>
        <v>2503.1999999999998</v>
      </c>
      <c r="L76" s="291" t="s">
        <v>4840</v>
      </c>
      <c r="M76" s="77"/>
      <c r="N76" s="77"/>
      <c r="O76" s="77"/>
      <c r="P76" s="77"/>
    </row>
    <row r="77" spans="1:16" ht="30" customHeight="1">
      <c r="A77" s="1">
        <v>59</v>
      </c>
      <c r="B77" s="221" t="s">
        <v>6683</v>
      </c>
      <c r="C77" s="221">
        <v>10047507</v>
      </c>
      <c r="D77" s="222" t="s">
        <v>6393</v>
      </c>
      <c r="E77" s="223" t="s">
        <v>6686</v>
      </c>
      <c r="F77" s="221" t="s">
        <v>57</v>
      </c>
      <c r="G77" s="266">
        <v>24</v>
      </c>
      <c r="H77" s="225">
        <v>2086</v>
      </c>
      <c r="I77" s="226">
        <v>50064</v>
      </c>
      <c r="J77" s="226">
        <f t="shared" si="0"/>
        <v>10012.799999999999</v>
      </c>
      <c r="K77" s="226">
        <f t="shared" si="1"/>
        <v>60076.800000000003</v>
      </c>
      <c r="L77" s="291" t="s">
        <v>4840</v>
      </c>
      <c r="M77" s="77"/>
      <c r="N77" s="77"/>
      <c r="O77" s="77"/>
      <c r="P77" s="77"/>
    </row>
    <row r="78" spans="1:16" ht="30" customHeight="1">
      <c r="A78" s="1">
        <v>60</v>
      </c>
      <c r="B78" s="221" t="s">
        <v>6684</v>
      </c>
      <c r="C78" s="221">
        <v>10047519</v>
      </c>
      <c r="D78" s="222" t="s">
        <v>6393</v>
      </c>
      <c r="E78" s="223" t="s">
        <v>6687</v>
      </c>
      <c r="F78" s="221" t="s">
        <v>57</v>
      </c>
      <c r="G78" s="266">
        <v>90</v>
      </c>
      <c r="H78" s="225">
        <v>3637</v>
      </c>
      <c r="I78" s="226">
        <v>327330</v>
      </c>
      <c r="J78" s="226">
        <f t="shared" si="0"/>
        <v>65466</v>
      </c>
      <c r="K78" s="226">
        <f t="shared" si="1"/>
        <v>392796</v>
      </c>
      <c r="L78" s="291" t="s">
        <v>4840</v>
      </c>
      <c r="M78" s="77"/>
      <c r="N78" s="77"/>
      <c r="O78" s="77"/>
      <c r="P78" s="77"/>
    </row>
    <row r="79" spans="1:16" ht="30" customHeight="1">
      <c r="A79" s="1">
        <v>61</v>
      </c>
      <c r="B79" s="221" t="s">
        <v>6688</v>
      </c>
      <c r="C79" s="221">
        <v>10047785</v>
      </c>
      <c r="D79" s="222" t="s">
        <v>6393</v>
      </c>
      <c r="E79" s="223" t="s">
        <v>6689</v>
      </c>
      <c r="F79" s="221" t="s">
        <v>57</v>
      </c>
      <c r="G79" s="266">
        <v>13</v>
      </c>
      <c r="H79" s="225">
        <v>1341</v>
      </c>
      <c r="I79" s="226">
        <v>17433</v>
      </c>
      <c r="J79" s="226">
        <f t="shared" si="0"/>
        <v>3486.6</v>
      </c>
      <c r="K79" s="226">
        <f t="shared" si="1"/>
        <v>20919.599999999999</v>
      </c>
      <c r="L79" s="291" t="s">
        <v>4840</v>
      </c>
      <c r="M79" s="77"/>
      <c r="N79" s="77"/>
      <c r="O79" s="77"/>
      <c r="P79" s="77"/>
    </row>
    <row r="80" spans="1:16" ht="30" customHeight="1">
      <c r="A80" s="1">
        <v>62</v>
      </c>
      <c r="B80" s="221" t="s">
        <v>6690</v>
      </c>
      <c r="C80" s="221">
        <v>10047899</v>
      </c>
      <c r="D80" s="222" t="s">
        <v>6393</v>
      </c>
      <c r="E80" s="223" t="s">
        <v>6691</v>
      </c>
      <c r="F80" s="221" t="s">
        <v>57</v>
      </c>
      <c r="G80" s="266">
        <v>3</v>
      </c>
      <c r="H80" s="225">
        <v>375</v>
      </c>
      <c r="I80" s="226">
        <v>1125</v>
      </c>
      <c r="J80" s="226">
        <f t="shared" si="0"/>
        <v>225</v>
      </c>
      <c r="K80" s="226">
        <f t="shared" si="1"/>
        <v>1350</v>
      </c>
      <c r="L80" s="291" t="s">
        <v>4840</v>
      </c>
      <c r="M80" s="77"/>
      <c r="N80" s="77"/>
      <c r="O80" s="77"/>
      <c r="P80" s="77"/>
    </row>
    <row r="81" spans="1:16" ht="30" customHeight="1">
      <c r="A81" s="1">
        <v>63</v>
      </c>
      <c r="B81" s="221" t="s">
        <v>6692</v>
      </c>
      <c r="C81" s="221">
        <v>10047961</v>
      </c>
      <c r="D81" s="222" t="s">
        <v>6393</v>
      </c>
      <c r="E81" s="223" t="s">
        <v>6693</v>
      </c>
      <c r="F81" s="221" t="s">
        <v>57</v>
      </c>
      <c r="G81" s="266">
        <v>8</v>
      </c>
      <c r="H81" s="225">
        <v>2255</v>
      </c>
      <c r="I81" s="226">
        <v>18040</v>
      </c>
      <c r="J81" s="226">
        <f t="shared" si="0"/>
        <v>3608</v>
      </c>
      <c r="K81" s="226">
        <f t="shared" si="1"/>
        <v>21648</v>
      </c>
      <c r="L81" s="291" t="s">
        <v>4840</v>
      </c>
      <c r="M81" s="77"/>
      <c r="N81" s="77"/>
      <c r="O81" s="77"/>
      <c r="P81" s="77"/>
    </row>
    <row r="82" spans="1:16" ht="30" customHeight="1">
      <c r="A82" s="1">
        <v>64</v>
      </c>
      <c r="B82" s="221" t="s">
        <v>6694</v>
      </c>
      <c r="C82" s="221">
        <v>10051187</v>
      </c>
      <c r="D82" s="222" t="s">
        <v>6393</v>
      </c>
      <c r="E82" s="223" t="s">
        <v>6702</v>
      </c>
      <c r="F82" s="221" t="s">
        <v>57</v>
      </c>
      <c r="G82" s="266">
        <v>1</v>
      </c>
      <c r="H82" s="225">
        <v>368</v>
      </c>
      <c r="I82" s="226">
        <v>368</v>
      </c>
      <c r="J82" s="226">
        <f t="shared" si="0"/>
        <v>73.599999999999994</v>
      </c>
      <c r="K82" s="226">
        <f t="shared" si="1"/>
        <v>441.6</v>
      </c>
      <c r="L82" s="291" t="s">
        <v>4840</v>
      </c>
      <c r="M82" s="77"/>
      <c r="N82" s="77"/>
      <c r="O82" s="77"/>
      <c r="P82" s="77"/>
    </row>
    <row r="83" spans="1:16" ht="30" customHeight="1">
      <c r="A83" s="1">
        <v>65</v>
      </c>
      <c r="B83" s="221" t="s">
        <v>6695</v>
      </c>
      <c r="C83" s="221">
        <v>10051193</v>
      </c>
      <c r="D83" s="222" t="s">
        <v>6393</v>
      </c>
      <c r="E83" s="223" t="s">
        <v>6703</v>
      </c>
      <c r="F83" s="221" t="s">
        <v>57</v>
      </c>
      <c r="G83" s="266">
        <v>12</v>
      </c>
      <c r="H83" s="225">
        <v>14926</v>
      </c>
      <c r="I83" s="226">
        <v>179112</v>
      </c>
      <c r="J83" s="226">
        <f t="shared" si="0"/>
        <v>35822.400000000001</v>
      </c>
      <c r="K83" s="226">
        <f t="shared" si="1"/>
        <v>214934.39999999999</v>
      </c>
      <c r="L83" s="291" t="s">
        <v>4840</v>
      </c>
      <c r="M83" s="77"/>
      <c r="N83" s="77"/>
      <c r="O83" s="77"/>
      <c r="P83" s="77"/>
    </row>
    <row r="84" spans="1:16" ht="30" customHeight="1">
      <c r="A84" s="1">
        <v>66</v>
      </c>
      <c r="B84" s="221" t="s">
        <v>6696</v>
      </c>
      <c r="C84" s="221">
        <v>10051196</v>
      </c>
      <c r="D84" s="222" t="s">
        <v>6393</v>
      </c>
      <c r="E84" s="223" t="s">
        <v>6704</v>
      </c>
      <c r="F84" s="221" t="s">
        <v>57</v>
      </c>
      <c r="G84" s="266">
        <v>16</v>
      </c>
      <c r="H84" s="225">
        <v>370</v>
      </c>
      <c r="I84" s="226">
        <v>5920</v>
      </c>
      <c r="J84" s="226">
        <f t="shared" si="0"/>
        <v>1184</v>
      </c>
      <c r="K84" s="226">
        <f t="shared" si="1"/>
        <v>7104</v>
      </c>
      <c r="L84" s="291" t="s">
        <v>4840</v>
      </c>
      <c r="M84" s="77"/>
      <c r="N84" s="77"/>
      <c r="O84" s="77"/>
      <c r="P84" s="77"/>
    </row>
    <row r="85" spans="1:16" ht="30" customHeight="1">
      <c r="A85" s="1">
        <v>67</v>
      </c>
      <c r="B85" s="221" t="s">
        <v>6697</v>
      </c>
      <c r="C85" s="221">
        <v>10051217</v>
      </c>
      <c r="D85" s="222" t="s">
        <v>6393</v>
      </c>
      <c r="E85" s="223" t="s">
        <v>4528</v>
      </c>
      <c r="F85" s="221" t="s">
        <v>57</v>
      </c>
      <c r="G85" s="266">
        <v>85</v>
      </c>
      <c r="H85" s="225">
        <v>2462</v>
      </c>
      <c r="I85" s="226">
        <v>209270</v>
      </c>
      <c r="J85" s="226">
        <f t="shared" si="0"/>
        <v>41854</v>
      </c>
      <c r="K85" s="226">
        <f t="shared" si="1"/>
        <v>251124</v>
      </c>
      <c r="L85" s="291" t="s">
        <v>4840</v>
      </c>
      <c r="M85" s="77"/>
      <c r="N85" s="77"/>
      <c r="O85" s="77"/>
      <c r="P85" s="77"/>
    </row>
    <row r="86" spans="1:16" ht="30" customHeight="1">
      <c r="A86" s="1">
        <v>68</v>
      </c>
      <c r="B86" s="221" t="s">
        <v>6698</v>
      </c>
      <c r="C86" s="221">
        <v>10051233</v>
      </c>
      <c r="D86" s="222" t="s">
        <v>6393</v>
      </c>
      <c r="E86" s="223" t="s">
        <v>6705</v>
      </c>
      <c r="F86" s="221" t="s">
        <v>57</v>
      </c>
      <c r="G86" s="266">
        <v>170</v>
      </c>
      <c r="H86" s="225">
        <v>437</v>
      </c>
      <c r="I86" s="226">
        <v>74290</v>
      </c>
      <c r="J86" s="226">
        <f>ROUND(I86*0.2,2)</f>
        <v>14858</v>
      </c>
      <c r="K86" s="226">
        <f>ROUND(I86*1.2,2)</f>
        <v>89148</v>
      </c>
      <c r="L86" s="291" t="s">
        <v>4840</v>
      </c>
      <c r="M86" s="77"/>
      <c r="N86" s="77"/>
      <c r="O86" s="77"/>
      <c r="P86" s="77"/>
    </row>
    <row r="87" spans="1:16" ht="30" customHeight="1">
      <c r="A87" s="1">
        <v>69</v>
      </c>
      <c r="B87" s="221" t="s">
        <v>6699</v>
      </c>
      <c r="C87" s="221">
        <v>10051236</v>
      </c>
      <c r="D87" s="222" t="s">
        <v>6393</v>
      </c>
      <c r="E87" s="223" t="s">
        <v>4495</v>
      </c>
      <c r="F87" s="221" t="s">
        <v>57</v>
      </c>
      <c r="G87" s="266">
        <v>105</v>
      </c>
      <c r="H87" s="225">
        <v>900</v>
      </c>
      <c r="I87" s="226">
        <v>94500</v>
      </c>
      <c r="J87" s="226">
        <f>ROUND(I87*0.2,2)</f>
        <v>18900</v>
      </c>
      <c r="K87" s="226">
        <f>ROUND(I87*1.2,2)</f>
        <v>113400</v>
      </c>
      <c r="L87" s="291" t="s">
        <v>4840</v>
      </c>
      <c r="M87" s="77"/>
      <c r="N87" s="77"/>
      <c r="O87" s="77"/>
      <c r="P87" s="77"/>
    </row>
    <row r="88" spans="1:16" ht="30" customHeight="1">
      <c r="A88" s="1">
        <v>70</v>
      </c>
      <c r="B88" s="221" t="s">
        <v>6700</v>
      </c>
      <c r="C88" s="221">
        <v>10051243</v>
      </c>
      <c r="D88" s="222" t="s">
        <v>6393</v>
      </c>
      <c r="E88" s="223" t="s">
        <v>6706</v>
      </c>
      <c r="F88" s="221" t="s">
        <v>57</v>
      </c>
      <c r="G88" s="266">
        <v>10</v>
      </c>
      <c r="H88" s="225">
        <v>436</v>
      </c>
      <c r="I88" s="226">
        <v>4360</v>
      </c>
      <c r="J88" s="226">
        <f t="shared" si="0"/>
        <v>872</v>
      </c>
      <c r="K88" s="226">
        <f t="shared" si="1"/>
        <v>5232</v>
      </c>
      <c r="L88" s="291" t="s">
        <v>4840</v>
      </c>
      <c r="M88" s="77"/>
      <c r="N88" s="77"/>
      <c r="O88" s="77"/>
      <c r="P88" s="77"/>
    </row>
    <row r="89" spans="1:16" ht="30" customHeight="1">
      <c r="A89" s="1">
        <v>71</v>
      </c>
      <c r="B89" s="221" t="s">
        <v>6701</v>
      </c>
      <c r="C89" s="221">
        <v>10051267</v>
      </c>
      <c r="D89" s="222" t="s">
        <v>6393</v>
      </c>
      <c r="E89" s="223" t="s">
        <v>6707</v>
      </c>
      <c r="F89" s="221" t="s">
        <v>57</v>
      </c>
      <c r="G89" s="266">
        <v>35</v>
      </c>
      <c r="H89" s="225">
        <v>1917</v>
      </c>
      <c r="I89" s="226">
        <v>67095</v>
      </c>
      <c r="J89" s="226">
        <f t="shared" si="0"/>
        <v>13419</v>
      </c>
      <c r="K89" s="226">
        <f t="shared" si="1"/>
        <v>80514</v>
      </c>
      <c r="L89" s="291" t="s">
        <v>4840</v>
      </c>
      <c r="M89" s="77"/>
      <c r="N89" s="77"/>
      <c r="O89" s="77"/>
      <c r="P89" s="77"/>
    </row>
    <row r="90" spans="1:16" ht="15.75">
      <c r="A90" s="96"/>
      <c r="B90" s="96"/>
      <c r="C90" s="96"/>
      <c r="D90" s="96"/>
      <c r="E90" s="97"/>
      <c r="F90" s="96"/>
      <c r="G90" s="96"/>
      <c r="H90" s="203"/>
      <c r="I90" s="98">
        <f>SUM(I19:I89)</f>
        <v>4392019</v>
      </c>
      <c r="J90" s="98">
        <f>SUM(J19:J89)</f>
        <v>878403.8</v>
      </c>
      <c r="K90" s="98">
        <f>SUM(K19:K89)</f>
        <v>5270422.7999999989</v>
      </c>
      <c r="L90" s="96"/>
    </row>
    <row r="93" spans="1:16" ht="18.75">
      <c r="A93" s="67" t="s">
        <v>34</v>
      </c>
      <c r="B93" s="220"/>
      <c r="C93" s="220"/>
      <c r="D93" s="127"/>
      <c r="E93" s="128"/>
      <c r="F93" s="128"/>
      <c r="G93" s="128"/>
      <c r="H93" s="129"/>
      <c r="I93" s="128"/>
      <c r="J93" s="67" t="s">
        <v>35</v>
      </c>
      <c r="K93" s="67"/>
      <c r="L93" s="23"/>
    </row>
    <row r="94" spans="1:16" ht="18.75">
      <c r="A94" s="67" t="s">
        <v>36</v>
      </c>
      <c r="B94" s="67"/>
      <c r="C94" s="67"/>
      <c r="D94" s="127"/>
      <c r="E94" s="128"/>
      <c r="F94" s="128"/>
      <c r="G94" s="128"/>
      <c r="H94" s="129"/>
      <c r="I94" s="128"/>
      <c r="J94" s="33" t="s">
        <v>184</v>
      </c>
      <c r="K94" s="67"/>
      <c r="L94" s="67"/>
    </row>
    <row r="95" spans="1:16" ht="18.75">
      <c r="A95" s="67" t="s">
        <v>37</v>
      </c>
      <c r="B95" s="67"/>
      <c r="C95" s="67"/>
      <c r="D95" s="127"/>
      <c r="E95" s="128"/>
      <c r="F95" s="128"/>
      <c r="G95" s="128"/>
      <c r="H95" s="129"/>
      <c r="I95" s="128"/>
      <c r="J95" s="363" t="s">
        <v>38</v>
      </c>
      <c r="K95" s="363"/>
      <c r="L95" s="363"/>
    </row>
    <row r="96" spans="1:16" ht="18.75">
      <c r="A96" s="67" t="s">
        <v>39</v>
      </c>
      <c r="B96" s="23"/>
      <c r="C96" s="23"/>
      <c r="D96" s="127"/>
      <c r="E96" s="128"/>
      <c r="F96" s="128"/>
      <c r="G96" s="128"/>
      <c r="H96" s="129"/>
      <c r="I96" s="128"/>
      <c r="J96" s="128"/>
      <c r="K96" s="118"/>
      <c r="L96" s="38"/>
    </row>
    <row r="97" spans="1:12" ht="18.75">
      <c r="A97" s="23"/>
      <c r="B97" s="23"/>
      <c r="C97" s="23"/>
      <c r="D97" s="127"/>
      <c r="E97" s="128"/>
      <c r="F97" s="128"/>
      <c r="G97" s="128"/>
      <c r="H97" s="129"/>
      <c r="I97" s="128"/>
      <c r="J97" s="128"/>
      <c r="K97" s="118"/>
      <c r="L97" s="23"/>
    </row>
    <row r="98" spans="1:12" ht="18.75">
      <c r="A98" s="67" t="s">
        <v>41</v>
      </c>
      <c r="B98" s="23"/>
      <c r="C98" s="23"/>
      <c r="D98" s="127"/>
      <c r="E98" s="128"/>
      <c r="F98" s="128"/>
      <c r="G98" s="128"/>
      <c r="H98" s="129"/>
      <c r="I98" s="128"/>
      <c r="J98" s="363" t="s">
        <v>182</v>
      </c>
      <c r="K98" s="363"/>
      <c r="L98" s="363"/>
    </row>
    <row r="99" spans="1:12" ht="18.75">
      <c r="A99" s="364"/>
      <c r="B99" s="364"/>
      <c r="C99" s="364"/>
      <c r="D99" s="127"/>
      <c r="E99" s="128"/>
      <c r="F99" s="128"/>
      <c r="G99" s="128"/>
      <c r="H99" s="129"/>
      <c r="I99" s="128"/>
      <c r="J99" s="128"/>
      <c r="K99" s="118"/>
      <c r="L99" s="118"/>
    </row>
    <row r="100" spans="1:12" ht="18.75">
      <c r="A100" s="67" t="s">
        <v>40</v>
      </c>
      <c r="B100" s="67"/>
      <c r="C100" s="118"/>
      <c r="D100" s="127"/>
      <c r="E100" s="128"/>
      <c r="F100" s="128"/>
      <c r="G100" s="128"/>
      <c r="H100" s="129"/>
      <c r="I100" s="128"/>
      <c r="J100" s="128"/>
      <c r="K100" s="67" t="s">
        <v>40</v>
      </c>
      <c r="L100" s="67"/>
    </row>
    <row r="101" spans="1:12">
      <c r="A101" s="3"/>
      <c r="B101" s="3"/>
      <c r="C101" s="3"/>
      <c r="D101" s="5"/>
      <c r="E101" s="3"/>
      <c r="F101" s="3"/>
      <c r="G101" s="3"/>
      <c r="H101" s="11"/>
      <c r="I101" s="3"/>
      <c r="J101" s="3"/>
      <c r="K101" s="3"/>
      <c r="L101" s="3"/>
    </row>
  </sheetData>
  <autoFilter ref="A18:L89" xr:uid="{00000000-0009-0000-0000-00004C000000}"/>
  <mergeCells count="8">
    <mergeCell ref="J98:L98"/>
    <mergeCell ref="A99:C99"/>
    <mergeCell ref="A4:L4"/>
    <mergeCell ref="A5:L5"/>
    <mergeCell ref="A8:I8"/>
    <mergeCell ref="A10:I10"/>
    <mergeCell ref="A14:L14"/>
    <mergeCell ref="J95:L95"/>
  </mergeCells>
  <pageMargins left="0.70866141732283472" right="0.70866141732283472" top="0.74803149606299213" bottom="0.74803149606299213" header="0.31496062992125984" footer="0.31496062992125984"/>
  <pageSetup paperSize="9" scale="71" fitToHeight="0" orientation="landscape" r:id="rId1"/>
  <colBreaks count="1" manualBreakCount="1">
    <brk id="12" max="20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rgb="FF0070C0"/>
    <pageSetUpPr fitToPage="1"/>
  </sheetPr>
  <dimension ref="A1:P143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9.85546875" style="6" customWidth="1"/>
    <col min="3" max="3" width="12.42578125" style="6" customWidth="1"/>
    <col min="4" max="4" width="9.85546875" style="6" customWidth="1"/>
    <col min="5" max="5" width="48.140625" style="59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60" customWidth="1"/>
    <col min="10" max="11" width="14.85546875" style="6" customWidth="1"/>
    <col min="12" max="12" width="20.57031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7457</v>
      </c>
      <c r="K1" s="58"/>
      <c r="L1" s="121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7419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62" t="s">
        <v>183</v>
      </c>
      <c r="B7" s="123"/>
      <c r="C7" s="123"/>
      <c r="D7" s="123"/>
      <c r="E7" s="123"/>
      <c r="F7" s="123"/>
      <c r="G7" s="123"/>
      <c r="H7" s="123"/>
      <c r="I7" s="58"/>
      <c r="J7" s="20"/>
      <c r="K7" s="20"/>
      <c r="L7" s="20"/>
    </row>
    <row r="8" spans="1:12" ht="15.75">
      <c r="A8" s="371" t="s">
        <v>178</v>
      </c>
      <c r="B8" s="371"/>
      <c r="C8" s="371"/>
      <c r="D8" s="371"/>
      <c r="E8" s="371"/>
      <c r="F8" s="371"/>
      <c r="G8" s="371"/>
      <c r="H8" s="371"/>
      <c r="I8" s="371"/>
      <c r="J8" s="20"/>
      <c r="K8" s="20"/>
      <c r="L8" s="20"/>
    </row>
    <row r="9" spans="1:12" ht="15.75">
      <c r="A9" s="62" t="s">
        <v>179</v>
      </c>
      <c r="B9" s="62"/>
      <c r="C9" s="62"/>
      <c r="D9" s="62"/>
      <c r="E9" s="62"/>
      <c r="F9" s="62"/>
      <c r="G9" s="62"/>
      <c r="H9" s="62"/>
      <c r="I9" s="58"/>
      <c r="J9" s="20"/>
      <c r="K9" s="20"/>
      <c r="L9" s="20"/>
    </row>
    <row r="10" spans="1:12" ht="15.75">
      <c r="A10" s="371" t="s">
        <v>180</v>
      </c>
      <c r="B10" s="371"/>
      <c r="C10" s="371"/>
      <c r="D10" s="371"/>
      <c r="E10" s="371"/>
      <c r="F10" s="371"/>
      <c r="G10" s="371"/>
      <c r="H10" s="371"/>
      <c r="I10" s="371"/>
      <c r="J10" s="20"/>
      <c r="K10" s="20"/>
      <c r="L10" s="20"/>
    </row>
    <row r="11" spans="1:12" ht="15.75">
      <c r="A11" s="206"/>
      <c r="B11" s="206"/>
      <c r="C11" s="206"/>
      <c r="D11" s="206"/>
      <c r="E11" s="206"/>
      <c r="F11" s="206"/>
      <c r="G11" s="206"/>
      <c r="H11" s="206"/>
      <c r="I11" s="206"/>
      <c r="J11" s="206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3.5" customHeight="1">
      <c r="A16" s="62"/>
      <c r="B16" s="62"/>
      <c r="C16" s="62"/>
      <c r="D16" s="62"/>
      <c r="E16" s="206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6708</v>
      </c>
      <c r="C19" s="221">
        <v>10048682</v>
      </c>
      <c r="D19" s="222" t="s">
        <v>6393</v>
      </c>
      <c r="E19" s="223" t="s">
        <v>6712</v>
      </c>
      <c r="F19" s="221" t="s">
        <v>57</v>
      </c>
      <c r="G19" s="266">
        <v>13</v>
      </c>
      <c r="H19" s="225">
        <v>3854</v>
      </c>
      <c r="I19" s="226">
        <v>50102</v>
      </c>
      <c r="J19" s="226">
        <f t="shared" ref="J19:J131" si="0">ROUND(I19*0.2,2)</f>
        <v>10020.4</v>
      </c>
      <c r="K19" s="226">
        <f t="shared" ref="K19:K131" si="1">ROUND(I19*1.2,2)</f>
        <v>60122.400000000001</v>
      </c>
      <c r="L19" s="291" t="s">
        <v>4840</v>
      </c>
      <c r="M19" s="77"/>
      <c r="N19" s="77"/>
      <c r="O19" s="77"/>
      <c r="P19" s="77"/>
    </row>
    <row r="20" spans="1:16" ht="30" customHeight="1">
      <c r="A20" s="1">
        <v>2</v>
      </c>
      <c r="B20" s="221" t="s">
        <v>6709</v>
      </c>
      <c r="C20" s="221">
        <v>10050285</v>
      </c>
      <c r="D20" s="222" t="s">
        <v>6393</v>
      </c>
      <c r="E20" s="223" t="s">
        <v>6713</v>
      </c>
      <c r="F20" s="221" t="s">
        <v>57</v>
      </c>
      <c r="G20" s="266">
        <v>4</v>
      </c>
      <c r="H20" s="225">
        <v>758</v>
      </c>
      <c r="I20" s="226">
        <v>3032</v>
      </c>
      <c r="J20" s="226">
        <f t="shared" si="0"/>
        <v>606.4</v>
      </c>
      <c r="K20" s="226">
        <f t="shared" si="1"/>
        <v>3638.4</v>
      </c>
      <c r="L20" s="291" t="s">
        <v>4840</v>
      </c>
      <c r="M20" s="77"/>
      <c r="N20" s="77"/>
      <c r="O20" s="77"/>
      <c r="P20" s="77"/>
    </row>
    <row r="21" spans="1:16" ht="30" customHeight="1">
      <c r="A21" s="1">
        <v>3</v>
      </c>
      <c r="B21" s="221" t="s">
        <v>6710</v>
      </c>
      <c r="C21" s="221">
        <v>10050109</v>
      </c>
      <c r="D21" s="222" t="s">
        <v>6393</v>
      </c>
      <c r="E21" s="223" t="s">
        <v>6714</v>
      </c>
      <c r="F21" s="221" t="s">
        <v>57</v>
      </c>
      <c r="G21" s="266">
        <v>500</v>
      </c>
      <c r="H21" s="225">
        <v>2408</v>
      </c>
      <c r="I21" s="226">
        <v>1204000</v>
      </c>
      <c r="J21" s="226">
        <f t="shared" si="0"/>
        <v>240800</v>
      </c>
      <c r="K21" s="226">
        <f t="shared" si="1"/>
        <v>1444800</v>
      </c>
      <c r="L21" s="291" t="s">
        <v>4840</v>
      </c>
      <c r="M21" s="77"/>
      <c r="N21" s="77"/>
      <c r="O21" s="77"/>
      <c r="P21" s="77"/>
    </row>
    <row r="22" spans="1:16" ht="30" customHeight="1">
      <c r="A22" s="1">
        <v>4</v>
      </c>
      <c r="B22" s="221" t="s">
        <v>6711</v>
      </c>
      <c r="C22" s="221">
        <v>10050326</v>
      </c>
      <c r="D22" s="222" t="s">
        <v>6393</v>
      </c>
      <c r="E22" s="223" t="s">
        <v>6715</v>
      </c>
      <c r="F22" s="221" t="s">
        <v>57</v>
      </c>
      <c r="G22" s="266">
        <v>10</v>
      </c>
      <c r="H22" s="225">
        <v>656</v>
      </c>
      <c r="I22" s="226">
        <v>6560</v>
      </c>
      <c r="J22" s="226">
        <f t="shared" si="0"/>
        <v>1312</v>
      </c>
      <c r="K22" s="226">
        <f t="shared" si="1"/>
        <v>7872</v>
      </c>
      <c r="L22" s="291" t="s">
        <v>4840</v>
      </c>
      <c r="M22" s="77"/>
      <c r="N22" s="77"/>
      <c r="O22" s="77"/>
      <c r="P22" s="77"/>
    </row>
    <row r="23" spans="1:16" ht="30" customHeight="1">
      <c r="A23" s="1">
        <v>5</v>
      </c>
      <c r="B23" s="221" t="s">
        <v>6716</v>
      </c>
      <c r="C23" s="221">
        <v>10050796</v>
      </c>
      <c r="D23" s="222" t="s">
        <v>6393</v>
      </c>
      <c r="E23" s="223" t="s">
        <v>6718</v>
      </c>
      <c r="F23" s="221" t="s">
        <v>57</v>
      </c>
      <c r="G23" s="266">
        <v>40</v>
      </c>
      <c r="H23" s="225">
        <v>19713</v>
      </c>
      <c r="I23" s="226">
        <v>788520</v>
      </c>
      <c r="J23" s="226">
        <f t="shared" si="0"/>
        <v>157704</v>
      </c>
      <c r="K23" s="226">
        <f t="shared" si="1"/>
        <v>946224</v>
      </c>
      <c r="L23" s="291" t="s">
        <v>4840</v>
      </c>
      <c r="M23" s="77"/>
      <c r="N23" s="77"/>
      <c r="O23" s="77"/>
      <c r="P23" s="77"/>
    </row>
    <row r="24" spans="1:16" ht="30" customHeight="1">
      <c r="A24" s="1">
        <v>6</v>
      </c>
      <c r="B24" s="221" t="s">
        <v>6717</v>
      </c>
      <c r="C24" s="221">
        <v>10050969</v>
      </c>
      <c r="D24" s="222" t="s">
        <v>6393</v>
      </c>
      <c r="E24" s="223" t="s">
        <v>6719</v>
      </c>
      <c r="F24" s="221" t="s">
        <v>57</v>
      </c>
      <c r="G24" s="266">
        <v>2</v>
      </c>
      <c r="H24" s="225">
        <v>194265</v>
      </c>
      <c r="I24" s="226">
        <v>388530</v>
      </c>
      <c r="J24" s="226">
        <f t="shared" si="0"/>
        <v>77706</v>
      </c>
      <c r="K24" s="226">
        <f t="shared" si="1"/>
        <v>466236</v>
      </c>
      <c r="L24" s="291" t="s">
        <v>4840</v>
      </c>
      <c r="M24" s="77"/>
      <c r="N24" s="77"/>
      <c r="O24" s="77"/>
      <c r="P24" s="77"/>
    </row>
    <row r="25" spans="1:16" ht="30" customHeight="1">
      <c r="A25" s="1">
        <v>7</v>
      </c>
      <c r="B25" s="221" t="s">
        <v>6720</v>
      </c>
      <c r="C25" s="221">
        <v>10049467</v>
      </c>
      <c r="D25" s="222" t="s">
        <v>6393</v>
      </c>
      <c r="E25" s="223" t="s">
        <v>6721</v>
      </c>
      <c r="F25" s="221" t="s">
        <v>57</v>
      </c>
      <c r="G25" s="266">
        <v>80</v>
      </c>
      <c r="H25" s="225">
        <v>597</v>
      </c>
      <c r="I25" s="226">
        <v>47760</v>
      </c>
      <c r="J25" s="226">
        <f t="shared" si="0"/>
        <v>9552</v>
      </c>
      <c r="K25" s="226">
        <f t="shared" si="1"/>
        <v>57312</v>
      </c>
      <c r="L25" s="291" t="s">
        <v>4840</v>
      </c>
      <c r="M25" s="77"/>
      <c r="N25" s="77"/>
      <c r="O25" s="77"/>
      <c r="P25" s="77"/>
    </row>
    <row r="26" spans="1:16" ht="30" customHeight="1">
      <c r="A26" s="1">
        <v>8</v>
      </c>
      <c r="B26" s="221" t="s">
        <v>6722</v>
      </c>
      <c r="C26" s="221">
        <v>10051125</v>
      </c>
      <c r="D26" s="222" t="s">
        <v>6393</v>
      </c>
      <c r="E26" s="223" t="s">
        <v>4462</v>
      </c>
      <c r="F26" s="221" t="s">
        <v>57</v>
      </c>
      <c r="G26" s="266">
        <v>79</v>
      </c>
      <c r="H26" s="225">
        <v>2367</v>
      </c>
      <c r="I26" s="226">
        <v>186993</v>
      </c>
      <c r="J26" s="226">
        <f t="shared" si="0"/>
        <v>37398.6</v>
      </c>
      <c r="K26" s="226">
        <f t="shared" si="1"/>
        <v>224391.6</v>
      </c>
      <c r="L26" s="291" t="s">
        <v>4840</v>
      </c>
      <c r="M26" s="77"/>
      <c r="N26" s="77"/>
      <c r="O26" s="77"/>
      <c r="P26" s="77"/>
    </row>
    <row r="27" spans="1:16" ht="30" customHeight="1">
      <c r="A27" s="1">
        <v>9</v>
      </c>
      <c r="B27" s="221" t="s">
        <v>6723</v>
      </c>
      <c r="C27" s="221">
        <v>10050011</v>
      </c>
      <c r="D27" s="222" t="s">
        <v>6393</v>
      </c>
      <c r="E27" s="223" t="s">
        <v>6724</v>
      </c>
      <c r="F27" s="221" t="s">
        <v>57</v>
      </c>
      <c r="G27" s="266">
        <v>2</v>
      </c>
      <c r="H27" s="225">
        <v>266</v>
      </c>
      <c r="I27" s="226">
        <v>532</v>
      </c>
      <c r="J27" s="226">
        <f t="shared" si="0"/>
        <v>106.4</v>
      </c>
      <c r="K27" s="226">
        <f t="shared" si="1"/>
        <v>638.4</v>
      </c>
      <c r="L27" s="291" t="s">
        <v>4840</v>
      </c>
      <c r="M27" s="77"/>
      <c r="N27" s="77"/>
      <c r="O27" s="77"/>
      <c r="P27" s="77"/>
    </row>
    <row r="28" spans="1:16" ht="30" customHeight="1">
      <c r="A28" s="1">
        <v>10</v>
      </c>
      <c r="B28" s="221" t="s">
        <v>6725</v>
      </c>
      <c r="C28" s="221">
        <v>10007450</v>
      </c>
      <c r="D28" s="222" t="s">
        <v>6393</v>
      </c>
      <c r="E28" s="223" t="s">
        <v>6731</v>
      </c>
      <c r="F28" s="221" t="s">
        <v>57</v>
      </c>
      <c r="G28" s="266">
        <v>280</v>
      </c>
      <c r="H28" s="225">
        <v>4871</v>
      </c>
      <c r="I28" s="226">
        <v>1363880</v>
      </c>
      <c r="J28" s="226">
        <f t="shared" si="0"/>
        <v>272776</v>
      </c>
      <c r="K28" s="226">
        <f t="shared" si="1"/>
        <v>1636656</v>
      </c>
      <c r="L28" s="291" t="s">
        <v>4840</v>
      </c>
      <c r="M28" s="77"/>
      <c r="N28" s="77"/>
      <c r="O28" s="77"/>
      <c r="P28" s="77"/>
    </row>
    <row r="29" spans="1:16" ht="30" customHeight="1">
      <c r="A29" s="1">
        <v>11</v>
      </c>
      <c r="B29" s="221" t="s">
        <v>6726</v>
      </c>
      <c r="C29" s="221">
        <v>10024699</v>
      </c>
      <c r="D29" s="222" t="s">
        <v>6393</v>
      </c>
      <c r="E29" s="223" t="s">
        <v>4185</v>
      </c>
      <c r="F29" s="221" t="s">
        <v>57</v>
      </c>
      <c r="G29" s="266">
        <v>48</v>
      </c>
      <c r="H29" s="225">
        <v>4350</v>
      </c>
      <c r="I29" s="226">
        <v>208800</v>
      </c>
      <c r="J29" s="226">
        <f t="shared" si="0"/>
        <v>41760</v>
      </c>
      <c r="K29" s="226">
        <f t="shared" si="1"/>
        <v>250560</v>
      </c>
      <c r="L29" s="291" t="s">
        <v>4840</v>
      </c>
      <c r="M29" s="77"/>
      <c r="N29" s="77"/>
      <c r="O29" s="77"/>
      <c r="P29" s="77"/>
    </row>
    <row r="30" spans="1:16" ht="30" customHeight="1">
      <c r="A30" s="1">
        <v>12</v>
      </c>
      <c r="B30" s="221" t="s">
        <v>6727</v>
      </c>
      <c r="C30" s="221">
        <v>10024699</v>
      </c>
      <c r="D30" s="222" t="s">
        <v>6393</v>
      </c>
      <c r="E30" s="223" t="s">
        <v>4185</v>
      </c>
      <c r="F30" s="221" t="s">
        <v>57</v>
      </c>
      <c r="G30" s="266">
        <v>88</v>
      </c>
      <c r="H30" s="225">
        <v>4350</v>
      </c>
      <c r="I30" s="226">
        <v>382800</v>
      </c>
      <c r="J30" s="226">
        <f t="shared" si="0"/>
        <v>76560</v>
      </c>
      <c r="K30" s="226">
        <f t="shared" si="1"/>
        <v>459360</v>
      </c>
      <c r="L30" s="291" t="s">
        <v>4840</v>
      </c>
      <c r="M30" s="77"/>
      <c r="N30" s="77"/>
      <c r="O30" s="77"/>
      <c r="P30" s="77"/>
    </row>
    <row r="31" spans="1:16" ht="30" customHeight="1">
      <c r="A31" s="1">
        <v>13</v>
      </c>
      <c r="B31" s="221" t="s">
        <v>6728</v>
      </c>
      <c r="C31" s="221">
        <v>10024704</v>
      </c>
      <c r="D31" s="222" t="s">
        <v>6393</v>
      </c>
      <c r="E31" s="223" t="s">
        <v>6732</v>
      </c>
      <c r="F31" s="221" t="s">
        <v>57</v>
      </c>
      <c r="G31" s="266">
        <v>50</v>
      </c>
      <c r="H31" s="225">
        <v>4071</v>
      </c>
      <c r="I31" s="226">
        <v>203550</v>
      </c>
      <c r="J31" s="226">
        <f t="shared" si="0"/>
        <v>40710</v>
      </c>
      <c r="K31" s="226">
        <f t="shared" si="1"/>
        <v>244260</v>
      </c>
      <c r="L31" s="291" t="s">
        <v>4840</v>
      </c>
      <c r="M31" s="77"/>
      <c r="N31" s="77"/>
      <c r="O31" s="77"/>
      <c r="P31" s="77"/>
    </row>
    <row r="32" spans="1:16" ht="30" customHeight="1">
      <c r="A32" s="1">
        <v>14</v>
      </c>
      <c r="B32" s="221" t="s">
        <v>6729</v>
      </c>
      <c r="C32" s="221">
        <v>10024704</v>
      </c>
      <c r="D32" s="222" t="s">
        <v>6393</v>
      </c>
      <c r="E32" s="223" t="s">
        <v>6732</v>
      </c>
      <c r="F32" s="221" t="s">
        <v>57</v>
      </c>
      <c r="G32" s="266">
        <v>54</v>
      </c>
      <c r="H32" s="225">
        <v>4071</v>
      </c>
      <c r="I32" s="226">
        <v>219834</v>
      </c>
      <c r="J32" s="226">
        <f t="shared" si="0"/>
        <v>43966.8</v>
      </c>
      <c r="K32" s="226">
        <f t="shared" si="1"/>
        <v>263800.8</v>
      </c>
      <c r="L32" s="291" t="s">
        <v>4840</v>
      </c>
      <c r="M32" s="77"/>
      <c r="N32" s="77"/>
      <c r="O32" s="77"/>
      <c r="P32" s="77"/>
    </row>
    <row r="33" spans="1:16" ht="30" customHeight="1">
      <c r="A33" s="1">
        <v>15</v>
      </c>
      <c r="B33" s="221" t="s">
        <v>6730</v>
      </c>
      <c r="C33" s="221">
        <v>10024709</v>
      </c>
      <c r="D33" s="222" t="s">
        <v>6393</v>
      </c>
      <c r="E33" s="223" t="s">
        <v>6733</v>
      </c>
      <c r="F33" s="221" t="s">
        <v>57</v>
      </c>
      <c r="G33" s="266">
        <v>1</v>
      </c>
      <c r="H33" s="225">
        <v>357</v>
      </c>
      <c r="I33" s="226">
        <v>357</v>
      </c>
      <c r="J33" s="226">
        <f t="shared" si="0"/>
        <v>71.400000000000006</v>
      </c>
      <c r="K33" s="226">
        <f t="shared" si="1"/>
        <v>428.4</v>
      </c>
      <c r="L33" s="291" t="s">
        <v>4840</v>
      </c>
      <c r="M33" s="77"/>
      <c r="N33" s="77"/>
      <c r="O33" s="77"/>
      <c r="P33" s="77"/>
    </row>
    <row r="34" spans="1:16" ht="30" customHeight="1">
      <c r="A34" s="1">
        <v>16</v>
      </c>
      <c r="B34" s="221" t="s">
        <v>6734</v>
      </c>
      <c r="C34" s="221">
        <v>10044963</v>
      </c>
      <c r="D34" s="222" t="s">
        <v>6393</v>
      </c>
      <c r="E34" s="223" t="s">
        <v>6736</v>
      </c>
      <c r="F34" s="221" t="s">
        <v>57</v>
      </c>
      <c r="G34" s="266">
        <v>6</v>
      </c>
      <c r="H34" s="225">
        <v>1068</v>
      </c>
      <c r="I34" s="226">
        <v>6408</v>
      </c>
      <c r="J34" s="226">
        <f t="shared" si="0"/>
        <v>1281.5999999999999</v>
      </c>
      <c r="K34" s="226">
        <f t="shared" si="1"/>
        <v>7689.6</v>
      </c>
      <c r="L34" s="291" t="s">
        <v>4840</v>
      </c>
      <c r="M34" s="77"/>
      <c r="N34" s="77"/>
      <c r="O34" s="77"/>
      <c r="P34" s="77"/>
    </row>
    <row r="35" spans="1:16" ht="30" customHeight="1">
      <c r="A35" s="1">
        <v>17</v>
      </c>
      <c r="B35" s="221" t="s">
        <v>6735</v>
      </c>
      <c r="C35" s="221">
        <v>10044967</v>
      </c>
      <c r="D35" s="222" t="s">
        <v>6393</v>
      </c>
      <c r="E35" s="223" t="s">
        <v>6737</v>
      </c>
      <c r="F35" s="221" t="s">
        <v>57</v>
      </c>
      <c r="G35" s="266">
        <v>34</v>
      </c>
      <c r="H35" s="225">
        <v>151</v>
      </c>
      <c r="I35" s="226">
        <v>5134</v>
      </c>
      <c r="J35" s="226">
        <f t="shared" si="0"/>
        <v>1026.8</v>
      </c>
      <c r="K35" s="226">
        <f t="shared" si="1"/>
        <v>6160.8</v>
      </c>
      <c r="L35" s="291" t="s">
        <v>4840</v>
      </c>
      <c r="M35" s="77"/>
      <c r="N35" s="77"/>
      <c r="O35" s="77"/>
      <c r="P35" s="77"/>
    </row>
    <row r="36" spans="1:16" ht="30" customHeight="1">
      <c r="A36" s="1">
        <v>18</v>
      </c>
      <c r="B36" s="221" t="s">
        <v>6738</v>
      </c>
      <c r="C36" s="221">
        <v>10045963</v>
      </c>
      <c r="D36" s="222" t="s">
        <v>6393</v>
      </c>
      <c r="E36" s="223" t="s">
        <v>6739</v>
      </c>
      <c r="F36" s="221" t="s">
        <v>57</v>
      </c>
      <c r="G36" s="266">
        <v>1</v>
      </c>
      <c r="H36" s="225">
        <v>892</v>
      </c>
      <c r="I36" s="226">
        <v>892</v>
      </c>
      <c r="J36" s="226">
        <f t="shared" si="0"/>
        <v>178.4</v>
      </c>
      <c r="K36" s="226">
        <f t="shared" si="1"/>
        <v>1070.4000000000001</v>
      </c>
      <c r="L36" s="291" t="s">
        <v>4840</v>
      </c>
      <c r="M36" s="77"/>
      <c r="N36" s="77"/>
      <c r="O36" s="77"/>
      <c r="P36" s="77"/>
    </row>
    <row r="37" spans="1:16" ht="30" customHeight="1">
      <c r="A37" s="1">
        <v>19</v>
      </c>
      <c r="B37" s="221" t="s">
        <v>6740</v>
      </c>
      <c r="C37" s="221">
        <v>10046029</v>
      </c>
      <c r="D37" s="222" t="s">
        <v>6393</v>
      </c>
      <c r="E37" s="223" t="s">
        <v>6742</v>
      </c>
      <c r="F37" s="221" t="s">
        <v>57</v>
      </c>
      <c r="G37" s="266">
        <v>162</v>
      </c>
      <c r="H37" s="225">
        <v>2879</v>
      </c>
      <c r="I37" s="226">
        <v>466398</v>
      </c>
      <c r="J37" s="226">
        <f t="shared" si="0"/>
        <v>93279.6</v>
      </c>
      <c r="K37" s="226">
        <f t="shared" si="1"/>
        <v>559677.6</v>
      </c>
      <c r="L37" s="291" t="s">
        <v>4840</v>
      </c>
      <c r="M37" s="77"/>
      <c r="N37" s="77"/>
      <c r="O37" s="77"/>
      <c r="P37" s="77"/>
    </row>
    <row r="38" spans="1:16" ht="30" customHeight="1">
      <c r="A38" s="1">
        <v>20</v>
      </c>
      <c r="B38" s="221" t="s">
        <v>6741</v>
      </c>
      <c r="C38" s="221">
        <v>10046041</v>
      </c>
      <c r="D38" s="222" t="s">
        <v>6393</v>
      </c>
      <c r="E38" s="223" t="s">
        <v>6743</v>
      </c>
      <c r="F38" s="221" t="s">
        <v>57</v>
      </c>
      <c r="G38" s="266">
        <v>2</v>
      </c>
      <c r="H38" s="225">
        <v>107</v>
      </c>
      <c r="I38" s="226">
        <v>214</v>
      </c>
      <c r="J38" s="226">
        <f t="shared" si="0"/>
        <v>42.8</v>
      </c>
      <c r="K38" s="226">
        <f t="shared" si="1"/>
        <v>256.8</v>
      </c>
      <c r="L38" s="291" t="s">
        <v>4840</v>
      </c>
      <c r="M38" s="77"/>
      <c r="N38" s="77"/>
      <c r="O38" s="77"/>
      <c r="P38" s="77"/>
    </row>
    <row r="39" spans="1:16" ht="30" customHeight="1">
      <c r="A39" s="1">
        <v>21</v>
      </c>
      <c r="B39" s="221" t="s">
        <v>6744</v>
      </c>
      <c r="C39" s="221">
        <v>10048216</v>
      </c>
      <c r="D39" s="222" t="s">
        <v>6393</v>
      </c>
      <c r="E39" s="223" t="s">
        <v>6745</v>
      </c>
      <c r="F39" s="221" t="s">
        <v>57</v>
      </c>
      <c r="G39" s="266">
        <v>14</v>
      </c>
      <c r="H39" s="225">
        <v>462</v>
      </c>
      <c r="I39" s="226">
        <v>6468</v>
      </c>
      <c r="J39" s="226">
        <f t="shared" si="0"/>
        <v>1293.5999999999999</v>
      </c>
      <c r="K39" s="226">
        <f t="shared" si="1"/>
        <v>7761.6</v>
      </c>
      <c r="L39" s="291" t="s">
        <v>4840</v>
      </c>
      <c r="M39" s="77"/>
      <c r="N39" s="77"/>
      <c r="O39" s="77"/>
      <c r="P39" s="77"/>
    </row>
    <row r="40" spans="1:16" ht="30" customHeight="1">
      <c r="A40" s="1">
        <v>22</v>
      </c>
      <c r="B40" s="221" t="s">
        <v>6746</v>
      </c>
      <c r="C40" s="221">
        <v>10048267</v>
      </c>
      <c r="D40" s="222" t="s">
        <v>6393</v>
      </c>
      <c r="E40" s="223" t="s">
        <v>6754</v>
      </c>
      <c r="F40" s="221" t="s">
        <v>57</v>
      </c>
      <c r="G40" s="266">
        <v>3</v>
      </c>
      <c r="H40" s="225">
        <v>108</v>
      </c>
      <c r="I40" s="226">
        <v>324</v>
      </c>
      <c r="J40" s="226">
        <f t="shared" si="0"/>
        <v>64.8</v>
      </c>
      <c r="K40" s="226">
        <f t="shared" si="1"/>
        <v>388.8</v>
      </c>
      <c r="L40" s="291" t="s">
        <v>4840</v>
      </c>
      <c r="M40" s="77"/>
      <c r="N40" s="77"/>
      <c r="O40" s="77"/>
      <c r="P40" s="77"/>
    </row>
    <row r="41" spans="1:16" ht="30" customHeight="1">
      <c r="A41" s="1">
        <v>23</v>
      </c>
      <c r="B41" s="221" t="s">
        <v>6747</v>
      </c>
      <c r="C41" s="221">
        <v>10048273</v>
      </c>
      <c r="D41" s="222" t="s">
        <v>6393</v>
      </c>
      <c r="E41" s="223" t="s">
        <v>6755</v>
      </c>
      <c r="F41" s="221" t="s">
        <v>57</v>
      </c>
      <c r="G41" s="266">
        <v>26</v>
      </c>
      <c r="H41" s="225">
        <v>82</v>
      </c>
      <c r="I41" s="226">
        <v>2132</v>
      </c>
      <c r="J41" s="226">
        <f t="shared" si="0"/>
        <v>426.4</v>
      </c>
      <c r="K41" s="226">
        <f t="shared" si="1"/>
        <v>2558.4</v>
      </c>
      <c r="L41" s="291" t="s">
        <v>4840</v>
      </c>
      <c r="M41" s="77"/>
      <c r="N41" s="77"/>
      <c r="O41" s="77"/>
      <c r="P41" s="77"/>
    </row>
    <row r="42" spans="1:16" ht="30" customHeight="1">
      <c r="A42" s="1">
        <v>24</v>
      </c>
      <c r="B42" s="221" t="s">
        <v>6748</v>
      </c>
      <c r="C42" s="221">
        <v>10048279</v>
      </c>
      <c r="D42" s="222" t="s">
        <v>6393</v>
      </c>
      <c r="E42" s="223" t="s">
        <v>6756</v>
      </c>
      <c r="F42" s="221" t="s">
        <v>57</v>
      </c>
      <c r="G42" s="266">
        <v>12</v>
      </c>
      <c r="H42" s="225">
        <v>93</v>
      </c>
      <c r="I42" s="226">
        <v>1116</v>
      </c>
      <c r="J42" s="226">
        <f t="shared" si="0"/>
        <v>223.2</v>
      </c>
      <c r="K42" s="226">
        <f t="shared" si="1"/>
        <v>1339.2</v>
      </c>
      <c r="L42" s="291" t="s">
        <v>4840</v>
      </c>
      <c r="M42" s="77"/>
      <c r="N42" s="77"/>
      <c r="O42" s="77"/>
      <c r="P42" s="77"/>
    </row>
    <row r="43" spans="1:16" ht="30" customHeight="1">
      <c r="A43" s="1">
        <v>25</v>
      </c>
      <c r="B43" s="221" t="s">
        <v>6749</v>
      </c>
      <c r="C43" s="221">
        <v>10048297</v>
      </c>
      <c r="D43" s="222" t="s">
        <v>6393</v>
      </c>
      <c r="E43" s="223" t="s">
        <v>6757</v>
      </c>
      <c r="F43" s="221" t="s">
        <v>57</v>
      </c>
      <c r="G43" s="266">
        <v>46</v>
      </c>
      <c r="H43" s="225">
        <v>106</v>
      </c>
      <c r="I43" s="226">
        <v>4876</v>
      </c>
      <c r="J43" s="226">
        <f t="shared" si="0"/>
        <v>975.2</v>
      </c>
      <c r="K43" s="226">
        <f t="shared" si="1"/>
        <v>5851.2</v>
      </c>
      <c r="L43" s="291" t="s">
        <v>4840</v>
      </c>
      <c r="M43" s="77"/>
      <c r="N43" s="77"/>
      <c r="O43" s="77"/>
      <c r="P43" s="77"/>
    </row>
    <row r="44" spans="1:16" ht="30" customHeight="1">
      <c r="A44" s="1">
        <v>26</v>
      </c>
      <c r="B44" s="221" t="s">
        <v>6750</v>
      </c>
      <c r="C44" s="221">
        <v>10048329</v>
      </c>
      <c r="D44" s="222" t="s">
        <v>6393</v>
      </c>
      <c r="E44" s="223" t="s">
        <v>6758</v>
      </c>
      <c r="F44" s="221" t="s">
        <v>57</v>
      </c>
      <c r="G44" s="266">
        <v>366</v>
      </c>
      <c r="H44" s="225">
        <v>2101</v>
      </c>
      <c r="I44" s="226">
        <v>768966</v>
      </c>
      <c r="J44" s="226">
        <f t="shared" si="0"/>
        <v>153793.20000000001</v>
      </c>
      <c r="K44" s="226">
        <f t="shared" si="1"/>
        <v>922759.2</v>
      </c>
      <c r="L44" s="291" t="s">
        <v>4840</v>
      </c>
      <c r="M44" s="77"/>
      <c r="N44" s="77"/>
      <c r="O44" s="77"/>
      <c r="P44" s="77"/>
    </row>
    <row r="45" spans="1:16" ht="30" customHeight="1">
      <c r="A45" s="1">
        <v>27</v>
      </c>
      <c r="B45" s="221" t="s">
        <v>6751</v>
      </c>
      <c r="C45" s="221">
        <v>10048348</v>
      </c>
      <c r="D45" s="222" t="s">
        <v>6393</v>
      </c>
      <c r="E45" s="223" t="s">
        <v>6759</v>
      </c>
      <c r="F45" s="221" t="s">
        <v>57</v>
      </c>
      <c r="G45" s="266">
        <v>2</v>
      </c>
      <c r="H45" s="225">
        <v>159</v>
      </c>
      <c r="I45" s="226">
        <v>318</v>
      </c>
      <c r="J45" s="226">
        <f t="shared" si="0"/>
        <v>63.6</v>
      </c>
      <c r="K45" s="226">
        <f t="shared" si="1"/>
        <v>381.6</v>
      </c>
      <c r="L45" s="291" t="s">
        <v>4840</v>
      </c>
      <c r="M45" s="77"/>
      <c r="N45" s="77"/>
      <c r="O45" s="77"/>
      <c r="P45" s="77"/>
    </row>
    <row r="46" spans="1:16" ht="30" customHeight="1">
      <c r="A46" s="1">
        <v>28</v>
      </c>
      <c r="B46" s="221" t="s">
        <v>6752</v>
      </c>
      <c r="C46" s="221">
        <v>10048348</v>
      </c>
      <c r="D46" s="222" t="s">
        <v>6393</v>
      </c>
      <c r="E46" s="223" t="s">
        <v>6759</v>
      </c>
      <c r="F46" s="221" t="s">
        <v>57</v>
      </c>
      <c r="G46" s="266">
        <v>7</v>
      </c>
      <c r="H46" s="225">
        <v>159</v>
      </c>
      <c r="I46" s="226">
        <v>1113</v>
      </c>
      <c r="J46" s="226">
        <f t="shared" si="0"/>
        <v>222.6</v>
      </c>
      <c r="K46" s="226">
        <f t="shared" si="1"/>
        <v>1335.6</v>
      </c>
      <c r="L46" s="291" t="s">
        <v>4840</v>
      </c>
      <c r="M46" s="77"/>
      <c r="N46" s="77"/>
      <c r="O46" s="77"/>
      <c r="P46" s="77"/>
    </row>
    <row r="47" spans="1:16" ht="30" customHeight="1">
      <c r="A47" s="1">
        <v>29</v>
      </c>
      <c r="B47" s="221" t="s">
        <v>6753</v>
      </c>
      <c r="C47" s="221">
        <v>10048364</v>
      </c>
      <c r="D47" s="222" t="s">
        <v>6393</v>
      </c>
      <c r="E47" s="223" t="s">
        <v>6760</v>
      </c>
      <c r="F47" s="221" t="s">
        <v>57</v>
      </c>
      <c r="G47" s="266">
        <v>374</v>
      </c>
      <c r="H47" s="225">
        <v>986</v>
      </c>
      <c r="I47" s="226">
        <v>368764</v>
      </c>
      <c r="J47" s="226">
        <f t="shared" si="0"/>
        <v>73752.800000000003</v>
      </c>
      <c r="K47" s="226">
        <f t="shared" si="1"/>
        <v>442516.8</v>
      </c>
      <c r="L47" s="291" t="s">
        <v>4840</v>
      </c>
      <c r="M47" s="77"/>
      <c r="N47" s="77"/>
      <c r="O47" s="77"/>
      <c r="P47" s="77"/>
    </row>
    <row r="48" spans="1:16" ht="30" customHeight="1">
      <c r="A48" s="1">
        <v>30</v>
      </c>
      <c r="B48" s="221" t="s">
        <v>6761</v>
      </c>
      <c r="C48" s="221">
        <v>10048385</v>
      </c>
      <c r="D48" s="222" t="s">
        <v>6393</v>
      </c>
      <c r="E48" s="223" t="s">
        <v>4228</v>
      </c>
      <c r="F48" s="221" t="s">
        <v>57</v>
      </c>
      <c r="G48" s="266">
        <v>163</v>
      </c>
      <c r="H48" s="225">
        <v>319</v>
      </c>
      <c r="I48" s="226">
        <v>51997</v>
      </c>
      <c r="J48" s="226">
        <f t="shared" si="0"/>
        <v>10399.4</v>
      </c>
      <c r="K48" s="226">
        <f t="shared" si="1"/>
        <v>62396.4</v>
      </c>
      <c r="L48" s="291" t="s">
        <v>4840</v>
      </c>
      <c r="M48" s="77"/>
      <c r="N48" s="77"/>
      <c r="O48" s="77"/>
      <c r="P48" s="77"/>
    </row>
    <row r="49" spans="1:16" ht="30" customHeight="1">
      <c r="A49" s="1">
        <v>31</v>
      </c>
      <c r="B49" s="221" t="s">
        <v>6762</v>
      </c>
      <c r="C49" s="221">
        <v>10048499</v>
      </c>
      <c r="D49" s="222" t="s">
        <v>6393</v>
      </c>
      <c r="E49" s="223" t="s">
        <v>6768</v>
      </c>
      <c r="F49" s="221" t="s">
        <v>57</v>
      </c>
      <c r="G49" s="266">
        <v>1</v>
      </c>
      <c r="H49" s="225">
        <v>304</v>
      </c>
      <c r="I49" s="226">
        <v>304</v>
      </c>
      <c r="J49" s="226">
        <f t="shared" si="0"/>
        <v>60.8</v>
      </c>
      <c r="K49" s="226">
        <f t="shared" si="1"/>
        <v>364.8</v>
      </c>
      <c r="L49" s="291" t="s">
        <v>4840</v>
      </c>
      <c r="M49" s="77"/>
      <c r="N49" s="77"/>
      <c r="O49" s="77"/>
      <c r="P49" s="77"/>
    </row>
    <row r="50" spans="1:16" ht="30" customHeight="1">
      <c r="A50" s="1">
        <v>32</v>
      </c>
      <c r="B50" s="221" t="s">
        <v>6763</v>
      </c>
      <c r="C50" s="221">
        <v>10048545</v>
      </c>
      <c r="D50" s="222" t="s">
        <v>6393</v>
      </c>
      <c r="E50" s="223" t="s">
        <v>6769</v>
      </c>
      <c r="F50" s="221" t="s">
        <v>57</v>
      </c>
      <c r="G50" s="266">
        <v>188</v>
      </c>
      <c r="H50" s="225">
        <v>606</v>
      </c>
      <c r="I50" s="226">
        <v>113928</v>
      </c>
      <c r="J50" s="226">
        <f t="shared" si="0"/>
        <v>22785.599999999999</v>
      </c>
      <c r="K50" s="226">
        <f t="shared" si="1"/>
        <v>136713.60000000001</v>
      </c>
      <c r="L50" s="291" t="s">
        <v>4840</v>
      </c>
      <c r="M50" s="77"/>
      <c r="N50" s="77"/>
      <c r="O50" s="77"/>
      <c r="P50" s="77"/>
    </row>
    <row r="51" spans="1:16" ht="30" customHeight="1">
      <c r="A51" s="1">
        <v>33</v>
      </c>
      <c r="B51" s="221" t="s">
        <v>6764</v>
      </c>
      <c r="C51" s="221">
        <v>10048555</v>
      </c>
      <c r="D51" s="222" t="s">
        <v>6393</v>
      </c>
      <c r="E51" s="223" t="s">
        <v>6770</v>
      </c>
      <c r="F51" s="221" t="s">
        <v>57</v>
      </c>
      <c r="G51" s="266">
        <v>15</v>
      </c>
      <c r="H51" s="225">
        <v>672</v>
      </c>
      <c r="I51" s="226">
        <v>10080</v>
      </c>
      <c r="J51" s="226">
        <f t="shared" si="0"/>
        <v>2016</v>
      </c>
      <c r="K51" s="226">
        <f t="shared" si="1"/>
        <v>12096</v>
      </c>
      <c r="L51" s="291" t="s">
        <v>4840</v>
      </c>
      <c r="M51" s="77"/>
      <c r="N51" s="77"/>
      <c r="O51" s="77"/>
      <c r="P51" s="77"/>
    </row>
    <row r="52" spans="1:16" ht="30" customHeight="1">
      <c r="A52" s="1">
        <v>34</v>
      </c>
      <c r="B52" s="221" t="s">
        <v>6765</v>
      </c>
      <c r="C52" s="221">
        <v>10048640</v>
      </c>
      <c r="D52" s="222" t="s">
        <v>6393</v>
      </c>
      <c r="E52" s="223" t="s">
        <v>6771</v>
      </c>
      <c r="F52" s="221" t="s">
        <v>57</v>
      </c>
      <c r="G52" s="266">
        <v>62</v>
      </c>
      <c r="H52" s="225">
        <v>4594</v>
      </c>
      <c r="I52" s="226">
        <v>284828</v>
      </c>
      <c r="J52" s="226">
        <f t="shared" si="0"/>
        <v>56965.599999999999</v>
      </c>
      <c r="K52" s="226">
        <f t="shared" si="1"/>
        <v>341793.6</v>
      </c>
      <c r="L52" s="291" t="s">
        <v>4840</v>
      </c>
      <c r="M52" s="77"/>
      <c r="N52" s="77"/>
      <c r="O52" s="77"/>
      <c r="P52" s="77"/>
    </row>
    <row r="53" spans="1:16" ht="30" customHeight="1">
      <c r="A53" s="1">
        <v>35</v>
      </c>
      <c r="B53" s="221" t="s">
        <v>6766</v>
      </c>
      <c r="C53" s="221">
        <v>10048701</v>
      </c>
      <c r="D53" s="222" t="s">
        <v>6393</v>
      </c>
      <c r="E53" s="223" t="s">
        <v>6772</v>
      </c>
      <c r="F53" s="221" t="s">
        <v>57</v>
      </c>
      <c r="G53" s="266">
        <v>8</v>
      </c>
      <c r="H53" s="225">
        <v>956</v>
      </c>
      <c r="I53" s="226">
        <v>7648</v>
      </c>
      <c r="J53" s="226">
        <f t="shared" si="0"/>
        <v>1529.6</v>
      </c>
      <c r="K53" s="226">
        <f t="shared" si="1"/>
        <v>9177.6</v>
      </c>
      <c r="L53" s="291" t="s">
        <v>4840</v>
      </c>
      <c r="M53" s="77"/>
      <c r="N53" s="77"/>
      <c r="O53" s="77"/>
      <c r="P53" s="77"/>
    </row>
    <row r="54" spans="1:16" ht="30" customHeight="1">
      <c r="A54" s="1">
        <v>36</v>
      </c>
      <c r="B54" s="221" t="s">
        <v>6767</v>
      </c>
      <c r="C54" s="221">
        <v>10048701</v>
      </c>
      <c r="D54" s="222" t="s">
        <v>6393</v>
      </c>
      <c r="E54" s="223" t="s">
        <v>6772</v>
      </c>
      <c r="F54" s="221" t="s">
        <v>57</v>
      </c>
      <c r="G54" s="266">
        <v>45</v>
      </c>
      <c r="H54" s="225">
        <v>956</v>
      </c>
      <c r="I54" s="226">
        <v>43020</v>
      </c>
      <c r="J54" s="226">
        <f t="shared" si="0"/>
        <v>8604</v>
      </c>
      <c r="K54" s="226">
        <f t="shared" si="1"/>
        <v>51624</v>
      </c>
      <c r="L54" s="291" t="s">
        <v>4840</v>
      </c>
      <c r="M54" s="77"/>
      <c r="N54" s="77"/>
      <c r="O54" s="77"/>
      <c r="P54" s="77"/>
    </row>
    <row r="55" spans="1:16" ht="30" customHeight="1">
      <c r="A55" s="1">
        <v>37</v>
      </c>
      <c r="B55" s="221" t="s">
        <v>6773</v>
      </c>
      <c r="C55" s="221">
        <v>10048834</v>
      </c>
      <c r="D55" s="222" t="s">
        <v>6393</v>
      </c>
      <c r="E55" s="223" t="s">
        <v>6777</v>
      </c>
      <c r="F55" s="221" t="s">
        <v>57</v>
      </c>
      <c r="G55" s="266">
        <v>1</v>
      </c>
      <c r="H55" s="225">
        <v>1055</v>
      </c>
      <c r="I55" s="226">
        <v>1055</v>
      </c>
      <c r="J55" s="226">
        <f t="shared" si="0"/>
        <v>211</v>
      </c>
      <c r="K55" s="226">
        <f t="shared" si="1"/>
        <v>1266</v>
      </c>
      <c r="L55" s="291" t="s">
        <v>4840</v>
      </c>
      <c r="M55" s="77"/>
      <c r="N55" s="77"/>
      <c r="O55" s="77"/>
      <c r="P55" s="77"/>
    </row>
    <row r="56" spans="1:16" ht="30" customHeight="1">
      <c r="A56" s="1">
        <v>38</v>
      </c>
      <c r="B56" s="221" t="s">
        <v>6774</v>
      </c>
      <c r="C56" s="221">
        <v>10048846</v>
      </c>
      <c r="D56" s="222" t="s">
        <v>6393</v>
      </c>
      <c r="E56" s="223" t="s">
        <v>6778</v>
      </c>
      <c r="F56" s="221" t="s">
        <v>57</v>
      </c>
      <c r="G56" s="266">
        <v>2</v>
      </c>
      <c r="H56" s="225">
        <v>1741</v>
      </c>
      <c r="I56" s="226">
        <v>3482</v>
      </c>
      <c r="J56" s="226">
        <f t="shared" si="0"/>
        <v>696.4</v>
      </c>
      <c r="K56" s="226">
        <f t="shared" si="1"/>
        <v>4178.3999999999996</v>
      </c>
      <c r="L56" s="291" t="s">
        <v>4840</v>
      </c>
      <c r="M56" s="77"/>
      <c r="N56" s="77"/>
      <c r="O56" s="77"/>
      <c r="P56" s="77"/>
    </row>
    <row r="57" spans="1:16" ht="30" customHeight="1">
      <c r="A57" s="1">
        <v>39</v>
      </c>
      <c r="B57" s="221" t="s">
        <v>6775</v>
      </c>
      <c r="C57" s="221">
        <v>10048852</v>
      </c>
      <c r="D57" s="222" t="s">
        <v>6393</v>
      </c>
      <c r="E57" s="223" t="s">
        <v>6779</v>
      </c>
      <c r="F57" s="221" t="s">
        <v>57</v>
      </c>
      <c r="G57" s="266">
        <v>1</v>
      </c>
      <c r="H57" s="225">
        <v>1208</v>
      </c>
      <c r="I57" s="226">
        <v>1208</v>
      </c>
      <c r="J57" s="226">
        <f t="shared" si="0"/>
        <v>241.6</v>
      </c>
      <c r="K57" s="226">
        <f t="shared" si="1"/>
        <v>1449.6</v>
      </c>
      <c r="L57" s="291" t="s">
        <v>4840</v>
      </c>
      <c r="M57" s="77"/>
      <c r="N57" s="77"/>
      <c r="O57" s="77"/>
      <c r="P57" s="77"/>
    </row>
    <row r="58" spans="1:16" ht="30" customHeight="1">
      <c r="A58" s="1">
        <v>40</v>
      </c>
      <c r="B58" s="221" t="s">
        <v>6776</v>
      </c>
      <c r="C58" s="221">
        <v>10048864</v>
      </c>
      <c r="D58" s="222" t="s">
        <v>6393</v>
      </c>
      <c r="E58" s="223" t="s">
        <v>6780</v>
      </c>
      <c r="F58" s="221" t="s">
        <v>57</v>
      </c>
      <c r="G58" s="266">
        <v>5</v>
      </c>
      <c r="H58" s="225">
        <v>1006</v>
      </c>
      <c r="I58" s="226">
        <v>5030</v>
      </c>
      <c r="J58" s="226">
        <f t="shared" si="0"/>
        <v>1006</v>
      </c>
      <c r="K58" s="226">
        <f t="shared" si="1"/>
        <v>6036</v>
      </c>
      <c r="L58" s="291" t="s">
        <v>4840</v>
      </c>
      <c r="M58" s="77"/>
      <c r="N58" s="77"/>
      <c r="O58" s="77"/>
      <c r="P58" s="77"/>
    </row>
    <row r="59" spans="1:16" ht="30" customHeight="1">
      <c r="A59" s="1">
        <v>41</v>
      </c>
      <c r="B59" s="221" t="s">
        <v>6781</v>
      </c>
      <c r="C59" s="221">
        <v>10048895</v>
      </c>
      <c r="D59" s="222" t="s">
        <v>6393</v>
      </c>
      <c r="E59" s="223" t="s">
        <v>6784</v>
      </c>
      <c r="F59" s="221" t="s">
        <v>57</v>
      </c>
      <c r="G59" s="266">
        <v>22</v>
      </c>
      <c r="H59" s="225">
        <v>1058</v>
      </c>
      <c r="I59" s="226">
        <v>23276</v>
      </c>
      <c r="J59" s="226">
        <f t="shared" si="0"/>
        <v>4655.2</v>
      </c>
      <c r="K59" s="226">
        <f t="shared" si="1"/>
        <v>27931.200000000001</v>
      </c>
      <c r="L59" s="291" t="s">
        <v>4840</v>
      </c>
      <c r="M59" s="77"/>
      <c r="N59" s="77"/>
      <c r="O59" s="77"/>
      <c r="P59" s="77"/>
    </row>
    <row r="60" spans="1:16" ht="30" customHeight="1">
      <c r="A60" s="1">
        <v>42</v>
      </c>
      <c r="B60" s="221" t="s">
        <v>6782</v>
      </c>
      <c r="C60" s="221">
        <v>10048914</v>
      </c>
      <c r="D60" s="222" t="s">
        <v>6393</v>
      </c>
      <c r="E60" s="223" t="s">
        <v>6785</v>
      </c>
      <c r="F60" s="221" t="s">
        <v>57</v>
      </c>
      <c r="G60" s="266">
        <v>9</v>
      </c>
      <c r="H60" s="225">
        <v>1221</v>
      </c>
      <c r="I60" s="226">
        <v>10989</v>
      </c>
      <c r="J60" s="226">
        <f t="shared" si="0"/>
        <v>2197.8000000000002</v>
      </c>
      <c r="K60" s="226">
        <f t="shared" si="1"/>
        <v>13186.8</v>
      </c>
      <c r="L60" s="291" t="s">
        <v>4840</v>
      </c>
      <c r="M60" s="77"/>
      <c r="N60" s="77"/>
      <c r="O60" s="77"/>
      <c r="P60" s="77"/>
    </row>
    <row r="61" spans="1:16" ht="30" customHeight="1">
      <c r="A61" s="1">
        <v>43</v>
      </c>
      <c r="B61" s="221" t="s">
        <v>6783</v>
      </c>
      <c r="C61" s="221">
        <v>10048920</v>
      </c>
      <c r="D61" s="222" t="s">
        <v>6393</v>
      </c>
      <c r="E61" s="223" t="s">
        <v>6786</v>
      </c>
      <c r="F61" s="221" t="s">
        <v>57</v>
      </c>
      <c r="G61" s="266">
        <v>1</v>
      </c>
      <c r="H61" s="225">
        <v>1059</v>
      </c>
      <c r="I61" s="226">
        <v>1059</v>
      </c>
      <c r="J61" s="226">
        <f t="shared" si="0"/>
        <v>211.8</v>
      </c>
      <c r="K61" s="226">
        <f t="shared" si="1"/>
        <v>1270.8</v>
      </c>
      <c r="L61" s="291" t="s">
        <v>4840</v>
      </c>
      <c r="M61" s="77"/>
      <c r="N61" s="77"/>
      <c r="O61" s="77"/>
      <c r="P61" s="77"/>
    </row>
    <row r="62" spans="1:16" ht="30" customHeight="1">
      <c r="A62" s="1">
        <v>44</v>
      </c>
      <c r="B62" s="221" t="s">
        <v>6787</v>
      </c>
      <c r="C62" s="221">
        <v>10049047</v>
      </c>
      <c r="D62" s="222" t="s">
        <v>6393</v>
      </c>
      <c r="E62" s="223" t="s">
        <v>6790</v>
      </c>
      <c r="F62" s="221" t="s">
        <v>57</v>
      </c>
      <c r="G62" s="266">
        <v>1</v>
      </c>
      <c r="H62" s="225">
        <v>167</v>
      </c>
      <c r="I62" s="226">
        <v>167</v>
      </c>
      <c r="J62" s="226">
        <f t="shared" si="0"/>
        <v>33.4</v>
      </c>
      <c r="K62" s="226">
        <f t="shared" si="1"/>
        <v>200.4</v>
      </c>
      <c r="L62" s="291" t="s">
        <v>4840</v>
      </c>
      <c r="M62" s="77"/>
      <c r="N62" s="77"/>
      <c r="O62" s="77"/>
      <c r="P62" s="77"/>
    </row>
    <row r="63" spans="1:16" ht="30" customHeight="1">
      <c r="A63" s="1">
        <v>45</v>
      </c>
      <c r="B63" s="221" t="s">
        <v>6788</v>
      </c>
      <c r="C63" s="221">
        <v>10049144</v>
      </c>
      <c r="D63" s="222" t="s">
        <v>6393</v>
      </c>
      <c r="E63" s="223" t="s">
        <v>6791</v>
      </c>
      <c r="F63" s="221" t="s">
        <v>57</v>
      </c>
      <c r="G63" s="266">
        <v>12</v>
      </c>
      <c r="H63" s="225">
        <v>574</v>
      </c>
      <c r="I63" s="226">
        <v>6888</v>
      </c>
      <c r="J63" s="226">
        <f t="shared" si="0"/>
        <v>1377.6</v>
      </c>
      <c r="K63" s="226">
        <f t="shared" si="1"/>
        <v>8265.6</v>
      </c>
      <c r="L63" s="291" t="s">
        <v>4840</v>
      </c>
      <c r="M63" s="77"/>
      <c r="N63" s="77"/>
      <c r="O63" s="77"/>
      <c r="P63" s="77"/>
    </row>
    <row r="64" spans="1:16" ht="30" customHeight="1">
      <c r="A64" s="1">
        <v>46</v>
      </c>
      <c r="B64" s="221" t="s">
        <v>6789</v>
      </c>
      <c r="C64" s="221">
        <v>10049162</v>
      </c>
      <c r="D64" s="222" t="s">
        <v>6393</v>
      </c>
      <c r="E64" s="223" t="s">
        <v>4515</v>
      </c>
      <c r="F64" s="221" t="s">
        <v>57</v>
      </c>
      <c r="G64" s="266">
        <v>2</v>
      </c>
      <c r="H64" s="225">
        <v>1351</v>
      </c>
      <c r="I64" s="226">
        <v>2702</v>
      </c>
      <c r="J64" s="226">
        <f t="shared" si="0"/>
        <v>540.4</v>
      </c>
      <c r="K64" s="226">
        <f t="shared" si="1"/>
        <v>3242.4</v>
      </c>
      <c r="L64" s="291" t="s">
        <v>4840</v>
      </c>
      <c r="M64" s="77"/>
      <c r="N64" s="77"/>
      <c r="O64" s="77"/>
      <c r="P64" s="77"/>
    </row>
    <row r="65" spans="1:16" ht="30" customHeight="1">
      <c r="A65" s="1">
        <v>47</v>
      </c>
      <c r="B65" s="221" t="s">
        <v>6792</v>
      </c>
      <c r="C65" s="221">
        <v>10049197</v>
      </c>
      <c r="D65" s="222" t="s">
        <v>6393</v>
      </c>
      <c r="E65" s="223" t="s">
        <v>6794</v>
      </c>
      <c r="F65" s="221" t="s">
        <v>57</v>
      </c>
      <c r="G65" s="266">
        <v>166</v>
      </c>
      <c r="H65" s="225">
        <v>255</v>
      </c>
      <c r="I65" s="226">
        <v>42330</v>
      </c>
      <c r="J65" s="226">
        <f t="shared" si="0"/>
        <v>8466</v>
      </c>
      <c r="K65" s="226">
        <f t="shared" si="1"/>
        <v>50796</v>
      </c>
      <c r="L65" s="291" t="s">
        <v>4840</v>
      </c>
      <c r="M65" s="77"/>
      <c r="N65" s="77"/>
      <c r="O65" s="77"/>
      <c r="P65" s="77"/>
    </row>
    <row r="66" spans="1:16" ht="30" customHeight="1">
      <c r="A66" s="1">
        <v>48</v>
      </c>
      <c r="B66" s="221" t="s">
        <v>6793</v>
      </c>
      <c r="C66" s="221">
        <v>10049222</v>
      </c>
      <c r="D66" s="222" t="s">
        <v>6393</v>
      </c>
      <c r="E66" s="223" t="s">
        <v>6795</v>
      </c>
      <c r="F66" s="221" t="s">
        <v>57</v>
      </c>
      <c r="G66" s="266">
        <v>34</v>
      </c>
      <c r="H66" s="225">
        <v>115</v>
      </c>
      <c r="I66" s="226">
        <v>3910</v>
      </c>
      <c r="J66" s="226">
        <f t="shared" si="0"/>
        <v>782</v>
      </c>
      <c r="K66" s="226">
        <f t="shared" si="1"/>
        <v>4692</v>
      </c>
      <c r="L66" s="291" t="s">
        <v>4840</v>
      </c>
      <c r="M66" s="77"/>
      <c r="N66" s="77"/>
      <c r="O66" s="77"/>
      <c r="P66" s="77"/>
    </row>
    <row r="67" spans="1:16" ht="30" customHeight="1">
      <c r="A67" s="1">
        <v>49</v>
      </c>
      <c r="B67" s="221" t="s">
        <v>6796</v>
      </c>
      <c r="C67" s="221">
        <v>10049240</v>
      </c>
      <c r="D67" s="222" t="s">
        <v>6393</v>
      </c>
      <c r="E67" s="223" t="s">
        <v>6801</v>
      </c>
      <c r="F67" s="221" t="s">
        <v>57</v>
      </c>
      <c r="G67" s="266">
        <v>25</v>
      </c>
      <c r="H67" s="225">
        <v>571</v>
      </c>
      <c r="I67" s="226">
        <v>14275</v>
      </c>
      <c r="J67" s="226">
        <f t="shared" si="0"/>
        <v>2855</v>
      </c>
      <c r="K67" s="226">
        <f t="shared" si="1"/>
        <v>17130</v>
      </c>
      <c r="L67" s="291" t="s">
        <v>4840</v>
      </c>
      <c r="M67" s="77"/>
      <c r="N67" s="77"/>
      <c r="O67" s="77"/>
      <c r="P67" s="77"/>
    </row>
    <row r="68" spans="1:16" ht="30" customHeight="1">
      <c r="A68" s="1">
        <v>50</v>
      </c>
      <c r="B68" s="221" t="s">
        <v>6797</v>
      </c>
      <c r="C68" s="221">
        <v>10049288</v>
      </c>
      <c r="D68" s="222" t="s">
        <v>6393</v>
      </c>
      <c r="E68" s="223" t="s">
        <v>6802</v>
      </c>
      <c r="F68" s="221" t="s">
        <v>57</v>
      </c>
      <c r="G68" s="266">
        <v>261</v>
      </c>
      <c r="H68" s="225">
        <v>383</v>
      </c>
      <c r="I68" s="226">
        <v>99963</v>
      </c>
      <c r="J68" s="226">
        <f t="shared" si="0"/>
        <v>19992.599999999999</v>
      </c>
      <c r="K68" s="226">
        <f t="shared" si="1"/>
        <v>119955.6</v>
      </c>
      <c r="L68" s="291" t="s">
        <v>4840</v>
      </c>
      <c r="M68" s="77"/>
      <c r="N68" s="77"/>
      <c r="O68" s="77"/>
      <c r="P68" s="77"/>
    </row>
    <row r="69" spans="1:16" ht="30" customHeight="1">
      <c r="A69" s="1">
        <v>51</v>
      </c>
      <c r="B69" s="221" t="s">
        <v>6798</v>
      </c>
      <c r="C69" s="221">
        <v>10049294</v>
      </c>
      <c r="D69" s="222" t="s">
        <v>6393</v>
      </c>
      <c r="E69" s="223" t="s">
        <v>4318</v>
      </c>
      <c r="F69" s="221" t="s">
        <v>57</v>
      </c>
      <c r="G69" s="266">
        <v>180</v>
      </c>
      <c r="H69" s="225">
        <v>258</v>
      </c>
      <c r="I69" s="226">
        <v>46440</v>
      </c>
      <c r="J69" s="226">
        <f t="shared" si="0"/>
        <v>9288</v>
      </c>
      <c r="K69" s="226">
        <f t="shared" si="1"/>
        <v>55728</v>
      </c>
      <c r="L69" s="291" t="s">
        <v>4840</v>
      </c>
      <c r="M69" s="77"/>
      <c r="N69" s="77"/>
      <c r="O69" s="77"/>
      <c r="P69" s="77"/>
    </row>
    <row r="70" spans="1:16" ht="30" customHeight="1">
      <c r="A70" s="1">
        <v>52</v>
      </c>
      <c r="B70" s="221" t="s">
        <v>6799</v>
      </c>
      <c r="C70" s="221">
        <v>10049330</v>
      </c>
      <c r="D70" s="222" t="s">
        <v>6393</v>
      </c>
      <c r="E70" s="223" t="s">
        <v>6803</v>
      </c>
      <c r="F70" s="221" t="s">
        <v>57</v>
      </c>
      <c r="G70" s="266">
        <v>35</v>
      </c>
      <c r="H70" s="225">
        <v>49</v>
      </c>
      <c r="I70" s="226">
        <v>1715</v>
      </c>
      <c r="J70" s="226">
        <f t="shared" si="0"/>
        <v>343</v>
      </c>
      <c r="K70" s="226">
        <f t="shared" si="1"/>
        <v>2058</v>
      </c>
      <c r="L70" s="291" t="s">
        <v>4840</v>
      </c>
      <c r="M70" s="77"/>
      <c r="N70" s="77"/>
      <c r="O70" s="77"/>
      <c r="P70" s="77"/>
    </row>
    <row r="71" spans="1:16" ht="30" customHeight="1">
      <c r="A71" s="1">
        <v>53</v>
      </c>
      <c r="B71" s="221" t="s">
        <v>6800</v>
      </c>
      <c r="C71" s="221">
        <v>10049335</v>
      </c>
      <c r="D71" s="222" t="s">
        <v>6393</v>
      </c>
      <c r="E71" s="223" t="s">
        <v>6804</v>
      </c>
      <c r="F71" s="221" t="s">
        <v>57</v>
      </c>
      <c r="G71" s="266">
        <v>5</v>
      </c>
      <c r="H71" s="225">
        <v>1795</v>
      </c>
      <c r="I71" s="226">
        <v>8975</v>
      </c>
      <c r="J71" s="226">
        <f t="shared" si="0"/>
        <v>1795</v>
      </c>
      <c r="K71" s="226">
        <f t="shared" si="1"/>
        <v>10770</v>
      </c>
      <c r="L71" s="291" t="s">
        <v>4840</v>
      </c>
      <c r="M71" s="77"/>
      <c r="N71" s="77"/>
      <c r="O71" s="77"/>
      <c r="P71" s="77"/>
    </row>
    <row r="72" spans="1:16" ht="30" customHeight="1">
      <c r="A72" s="1">
        <v>54</v>
      </c>
      <c r="B72" s="221" t="s">
        <v>6805</v>
      </c>
      <c r="C72" s="221">
        <v>10049447</v>
      </c>
      <c r="D72" s="222" t="s">
        <v>6393</v>
      </c>
      <c r="E72" s="223" t="s">
        <v>4333</v>
      </c>
      <c r="F72" s="221" t="s">
        <v>57</v>
      </c>
      <c r="G72" s="266">
        <v>207</v>
      </c>
      <c r="H72" s="225">
        <v>608</v>
      </c>
      <c r="I72" s="226">
        <v>125856</v>
      </c>
      <c r="J72" s="226">
        <f t="shared" si="0"/>
        <v>25171.200000000001</v>
      </c>
      <c r="K72" s="226">
        <f t="shared" si="1"/>
        <v>151027.20000000001</v>
      </c>
      <c r="L72" s="291" t="s">
        <v>4840</v>
      </c>
      <c r="M72" s="77"/>
      <c r="N72" s="77"/>
      <c r="O72" s="77"/>
      <c r="P72" s="77"/>
    </row>
    <row r="73" spans="1:16" ht="30" customHeight="1">
      <c r="A73" s="1">
        <v>55</v>
      </c>
      <c r="B73" s="221" t="s">
        <v>6806</v>
      </c>
      <c r="C73" s="221">
        <v>10049467</v>
      </c>
      <c r="D73" s="222" t="s">
        <v>6393</v>
      </c>
      <c r="E73" s="223" t="s">
        <v>6721</v>
      </c>
      <c r="F73" s="221" t="s">
        <v>57</v>
      </c>
      <c r="G73" s="266">
        <v>56</v>
      </c>
      <c r="H73" s="225">
        <v>597</v>
      </c>
      <c r="I73" s="226">
        <v>33432</v>
      </c>
      <c r="J73" s="226">
        <f t="shared" si="0"/>
        <v>6686.4</v>
      </c>
      <c r="K73" s="226">
        <f t="shared" si="1"/>
        <v>40118.400000000001</v>
      </c>
      <c r="L73" s="291" t="s">
        <v>4840</v>
      </c>
      <c r="M73" s="77"/>
      <c r="N73" s="77"/>
      <c r="O73" s="77"/>
      <c r="P73" s="77"/>
    </row>
    <row r="74" spans="1:16" ht="30" customHeight="1">
      <c r="A74" s="1">
        <v>56</v>
      </c>
      <c r="B74" s="221" t="s">
        <v>6807</v>
      </c>
      <c r="C74" s="221">
        <v>10049694</v>
      </c>
      <c r="D74" s="222" t="s">
        <v>6393</v>
      </c>
      <c r="E74" s="223" t="s">
        <v>4352</v>
      </c>
      <c r="F74" s="221" t="s">
        <v>57</v>
      </c>
      <c r="G74" s="266">
        <v>1</v>
      </c>
      <c r="H74" s="225">
        <v>1608</v>
      </c>
      <c r="I74" s="226">
        <v>1608</v>
      </c>
      <c r="J74" s="226">
        <f t="shared" si="0"/>
        <v>321.60000000000002</v>
      </c>
      <c r="K74" s="226">
        <f t="shared" si="1"/>
        <v>1929.6</v>
      </c>
      <c r="L74" s="291" t="s">
        <v>4840</v>
      </c>
      <c r="M74" s="77"/>
      <c r="N74" s="77"/>
      <c r="O74" s="77"/>
      <c r="P74" s="77"/>
    </row>
    <row r="75" spans="1:16" ht="30" customHeight="1">
      <c r="A75" s="1">
        <v>57</v>
      </c>
      <c r="B75" s="221" t="s">
        <v>6808</v>
      </c>
      <c r="C75" s="221">
        <v>10049699</v>
      </c>
      <c r="D75" s="222" t="s">
        <v>6393</v>
      </c>
      <c r="E75" s="223" t="s">
        <v>4353</v>
      </c>
      <c r="F75" s="221" t="s">
        <v>57</v>
      </c>
      <c r="G75" s="266">
        <v>72</v>
      </c>
      <c r="H75" s="225">
        <v>266</v>
      </c>
      <c r="I75" s="226">
        <v>19152</v>
      </c>
      <c r="J75" s="226">
        <f t="shared" ref="J75:J130" si="2">ROUND(I75*0.2,2)</f>
        <v>3830.4</v>
      </c>
      <c r="K75" s="226">
        <f t="shared" ref="K75:K130" si="3">ROUND(I75*1.2,2)</f>
        <v>22982.400000000001</v>
      </c>
      <c r="L75" s="291" t="s">
        <v>4840</v>
      </c>
      <c r="M75" s="77"/>
      <c r="N75" s="77"/>
      <c r="O75" s="77"/>
      <c r="P75" s="77"/>
    </row>
    <row r="76" spans="1:16" ht="30" customHeight="1">
      <c r="A76" s="1">
        <v>58</v>
      </c>
      <c r="B76" s="221" t="s">
        <v>6809</v>
      </c>
      <c r="C76" s="221">
        <v>10049940</v>
      </c>
      <c r="D76" s="222" t="s">
        <v>6393</v>
      </c>
      <c r="E76" s="223" t="s">
        <v>6810</v>
      </c>
      <c r="F76" s="221" t="s">
        <v>57</v>
      </c>
      <c r="G76" s="266">
        <v>1</v>
      </c>
      <c r="H76" s="225">
        <v>6359</v>
      </c>
      <c r="I76" s="226">
        <v>6359</v>
      </c>
      <c r="J76" s="226">
        <f t="shared" si="2"/>
        <v>1271.8</v>
      </c>
      <c r="K76" s="226">
        <f t="shared" si="3"/>
        <v>7630.8</v>
      </c>
      <c r="L76" s="291" t="s">
        <v>4840</v>
      </c>
      <c r="M76" s="77"/>
      <c r="N76" s="77"/>
      <c r="O76" s="77"/>
      <c r="P76" s="77"/>
    </row>
    <row r="77" spans="1:16" ht="30" customHeight="1">
      <c r="A77" s="1">
        <v>59</v>
      </c>
      <c r="B77" s="221" t="s">
        <v>6811</v>
      </c>
      <c r="C77" s="221">
        <v>10050150</v>
      </c>
      <c r="D77" s="222" t="s">
        <v>6393</v>
      </c>
      <c r="E77" s="223" t="s">
        <v>6832</v>
      </c>
      <c r="F77" s="221" t="s">
        <v>57</v>
      </c>
      <c r="G77" s="266">
        <v>2</v>
      </c>
      <c r="H77" s="225">
        <v>6358</v>
      </c>
      <c r="I77" s="226">
        <v>12716</v>
      </c>
      <c r="J77" s="226">
        <f t="shared" si="2"/>
        <v>2543.1999999999998</v>
      </c>
      <c r="K77" s="226">
        <f t="shared" si="3"/>
        <v>15259.2</v>
      </c>
      <c r="L77" s="291" t="s">
        <v>4840</v>
      </c>
      <c r="M77" s="77"/>
      <c r="N77" s="77"/>
      <c r="O77" s="77"/>
      <c r="P77" s="77"/>
    </row>
    <row r="78" spans="1:16" ht="30" customHeight="1">
      <c r="A78" s="1">
        <v>60</v>
      </c>
      <c r="B78" s="221" t="s">
        <v>6812</v>
      </c>
      <c r="C78" s="221">
        <v>10050150</v>
      </c>
      <c r="D78" s="222" t="s">
        <v>6393</v>
      </c>
      <c r="E78" s="223" t="s">
        <v>6832</v>
      </c>
      <c r="F78" s="221" t="s">
        <v>57</v>
      </c>
      <c r="G78" s="266">
        <v>10</v>
      </c>
      <c r="H78" s="225">
        <v>6358</v>
      </c>
      <c r="I78" s="226">
        <v>63580</v>
      </c>
      <c r="J78" s="226">
        <f t="shared" si="2"/>
        <v>12716</v>
      </c>
      <c r="K78" s="226">
        <f t="shared" si="3"/>
        <v>76296</v>
      </c>
      <c r="L78" s="291" t="s">
        <v>4840</v>
      </c>
      <c r="M78" s="77"/>
      <c r="N78" s="77"/>
      <c r="O78" s="77"/>
      <c r="P78" s="77"/>
    </row>
    <row r="79" spans="1:16" ht="30" customHeight="1">
      <c r="A79" s="1">
        <v>61</v>
      </c>
      <c r="B79" s="221" t="s">
        <v>6813</v>
      </c>
      <c r="C79" s="221">
        <v>10050155</v>
      </c>
      <c r="D79" s="222" t="s">
        <v>6393</v>
      </c>
      <c r="E79" s="223" t="s">
        <v>6833</v>
      </c>
      <c r="F79" s="221" t="s">
        <v>57</v>
      </c>
      <c r="G79" s="266">
        <v>4</v>
      </c>
      <c r="H79" s="225">
        <v>4980</v>
      </c>
      <c r="I79" s="226">
        <v>19920</v>
      </c>
      <c r="J79" s="226">
        <f t="shared" si="2"/>
        <v>3984</v>
      </c>
      <c r="K79" s="226">
        <f t="shared" si="3"/>
        <v>23904</v>
      </c>
      <c r="L79" s="291" t="s">
        <v>4840</v>
      </c>
      <c r="M79" s="77"/>
      <c r="N79" s="77"/>
      <c r="O79" s="77"/>
      <c r="P79" s="77"/>
    </row>
    <row r="80" spans="1:16" ht="30" customHeight="1">
      <c r="A80" s="1">
        <v>62</v>
      </c>
      <c r="B80" s="221" t="s">
        <v>6814</v>
      </c>
      <c r="C80" s="221">
        <v>10050155</v>
      </c>
      <c r="D80" s="222" t="s">
        <v>6393</v>
      </c>
      <c r="E80" s="223" t="s">
        <v>6833</v>
      </c>
      <c r="F80" s="221" t="s">
        <v>57</v>
      </c>
      <c r="G80" s="266">
        <v>39</v>
      </c>
      <c r="H80" s="225">
        <v>4980</v>
      </c>
      <c r="I80" s="226">
        <v>194220</v>
      </c>
      <c r="J80" s="226">
        <f t="shared" si="2"/>
        <v>38844</v>
      </c>
      <c r="K80" s="226">
        <f t="shared" si="3"/>
        <v>233064</v>
      </c>
      <c r="L80" s="291" t="s">
        <v>4840</v>
      </c>
      <c r="M80" s="77"/>
      <c r="N80" s="77"/>
      <c r="O80" s="77"/>
      <c r="P80" s="77"/>
    </row>
    <row r="81" spans="1:16" ht="30" customHeight="1">
      <c r="A81" s="1">
        <v>63</v>
      </c>
      <c r="B81" s="221" t="s">
        <v>6815</v>
      </c>
      <c r="C81" s="221">
        <v>10050165</v>
      </c>
      <c r="D81" s="222" t="s">
        <v>6393</v>
      </c>
      <c r="E81" s="223" t="s">
        <v>6834</v>
      </c>
      <c r="F81" s="221" t="s">
        <v>57</v>
      </c>
      <c r="G81" s="266">
        <v>57</v>
      </c>
      <c r="H81" s="225">
        <v>3174</v>
      </c>
      <c r="I81" s="226">
        <v>180918</v>
      </c>
      <c r="J81" s="226">
        <f t="shared" si="2"/>
        <v>36183.599999999999</v>
      </c>
      <c r="K81" s="226">
        <f t="shared" si="3"/>
        <v>217101.6</v>
      </c>
      <c r="L81" s="291" t="s">
        <v>4840</v>
      </c>
      <c r="M81" s="77"/>
      <c r="N81" s="77"/>
      <c r="O81" s="77"/>
      <c r="P81" s="77"/>
    </row>
    <row r="82" spans="1:16" ht="30" customHeight="1">
      <c r="A82" s="1">
        <v>64</v>
      </c>
      <c r="B82" s="221" t="s">
        <v>6816</v>
      </c>
      <c r="C82" s="221">
        <v>10050180</v>
      </c>
      <c r="D82" s="222" t="s">
        <v>6393</v>
      </c>
      <c r="E82" s="223" t="s">
        <v>6835</v>
      </c>
      <c r="F82" s="221" t="s">
        <v>57</v>
      </c>
      <c r="G82" s="266">
        <v>2</v>
      </c>
      <c r="H82" s="225">
        <v>4071</v>
      </c>
      <c r="I82" s="226">
        <v>8142</v>
      </c>
      <c r="J82" s="226">
        <f t="shared" si="2"/>
        <v>1628.4</v>
      </c>
      <c r="K82" s="226">
        <f t="shared" si="3"/>
        <v>9770.4</v>
      </c>
      <c r="L82" s="291" t="s">
        <v>4840</v>
      </c>
      <c r="M82" s="77"/>
      <c r="N82" s="77"/>
      <c r="O82" s="77"/>
      <c r="P82" s="77"/>
    </row>
    <row r="83" spans="1:16" ht="30" customHeight="1">
      <c r="A83" s="1">
        <v>65</v>
      </c>
      <c r="B83" s="221" t="s">
        <v>6817</v>
      </c>
      <c r="C83" s="221">
        <v>10050189</v>
      </c>
      <c r="D83" s="222" t="s">
        <v>6393</v>
      </c>
      <c r="E83" s="223" t="s">
        <v>6836</v>
      </c>
      <c r="F83" s="221" t="s">
        <v>57</v>
      </c>
      <c r="G83" s="266">
        <v>3</v>
      </c>
      <c r="H83" s="225">
        <v>252</v>
      </c>
      <c r="I83" s="226">
        <v>756</v>
      </c>
      <c r="J83" s="226">
        <f t="shared" si="2"/>
        <v>151.19999999999999</v>
      </c>
      <c r="K83" s="226">
        <f t="shared" si="3"/>
        <v>907.2</v>
      </c>
      <c r="L83" s="291" t="s">
        <v>4840</v>
      </c>
      <c r="M83" s="77"/>
      <c r="N83" s="77"/>
      <c r="O83" s="77"/>
      <c r="P83" s="77"/>
    </row>
    <row r="84" spans="1:16" ht="30" customHeight="1">
      <c r="A84" s="1">
        <v>66</v>
      </c>
      <c r="B84" s="221" t="s">
        <v>6818</v>
      </c>
      <c r="C84" s="221">
        <v>10050194</v>
      </c>
      <c r="D84" s="222" t="s">
        <v>6393</v>
      </c>
      <c r="E84" s="223" t="s">
        <v>6837</v>
      </c>
      <c r="F84" s="221" t="s">
        <v>57</v>
      </c>
      <c r="G84" s="266">
        <v>58</v>
      </c>
      <c r="H84" s="225">
        <v>2342</v>
      </c>
      <c r="I84" s="226">
        <v>135836</v>
      </c>
      <c r="J84" s="226">
        <f t="shared" si="2"/>
        <v>27167.200000000001</v>
      </c>
      <c r="K84" s="226">
        <f t="shared" si="3"/>
        <v>163003.20000000001</v>
      </c>
      <c r="L84" s="291" t="s">
        <v>4840</v>
      </c>
      <c r="M84" s="77"/>
      <c r="N84" s="77"/>
      <c r="O84" s="77"/>
      <c r="P84" s="77"/>
    </row>
    <row r="85" spans="1:16" ht="30" customHeight="1">
      <c r="A85" s="1">
        <v>67</v>
      </c>
      <c r="B85" s="221" t="s">
        <v>6819</v>
      </c>
      <c r="C85" s="221">
        <v>10050199</v>
      </c>
      <c r="D85" s="222" t="s">
        <v>6393</v>
      </c>
      <c r="E85" s="223" t="s">
        <v>6838</v>
      </c>
      <c r="F85" s="221" t="s">
        <v>57</v>
      </c>
      <c r="G85" s="266">
        <v>2</v>
      </c>
      <c r="H85" s="225">
        <v>2806</v>
      </c>
      <c r="I85" s="226">
        <v>5612</v>
      </c>
      <c r="J85" s="226">
        <f t="shared" si="2"/>
        <v>1122.4000000000001</v>
      </c>
      <c r="K85" s="226">
        <f t="shared" si="3"/>
        <v>6734.4</v>
      </c>
      <c r="L85" s="291" t="s">
        <v>4840</v>
      </c>
      <c r="M85" s="77"/>
      <c r="N85" s="77"/>
      <c r="O85" s="77"/>
      <c r="P85" s="77"/>
    </row>
    <row r="86" spans="1:16" ht="30" customHeight="1">
      <c r="A86" s="1">
        <v>68</v>
      </c>
      <c r="B86" s="221" t="s">
        <v>6820</v>
      </c>
      <c r="C86" s="221">
        <v>10050204</v>
      </c>
      <c r="D86" s="222" t="s">
        <v>6393</v>
      </c>
      <c r="E86" s="223" t="s">
        <v>6839</v>
      </c>
      <c r="F86" s="221" t="s">
        <v>57</v>
      </c>
      <c r="G86" s="266">
        <v>284</v>
      </c>
      <c r="H86" s="225">
        <v>4506</v>
      </c>
      <c r="I86" s="226">
        <v>1279704</v>
      </c>
      <c r="J86" s="226">
        <f t="shared" si="2"/>
        <v>255940.8</v>
      </c>
      <c r="K86" s="226">
        <f t="shared" si="3"/>
        <v>1535644.8</v>
      </c>
      <c r="L86" s="291" t="s">
        <v>4840</v>
      </c>
      <c r="M86" s="77"/>
      <c r="N86" s="77"/>
      <c r="O86" s="77"/>
      <c r="P86" s="77"/>
    </row>
    <row r="87" spans="1:16" ht="30" customHeight="1">
      <c r="A87" s="1">
        <v>69</v>
      </c>
      <c r="B87" s="221" t="s">
        <v>6821</v>
      </c>
      <c r="C87" s="221">
        <v>10050209</v>
      </c>
      <c r="D87" s="222" t="s">
        <v>6393</v>
      </c>
      <c r="E87" s="223" t="s">
        <v>6840</v>
      </c>
      <c r="F87" s="221" t="s">
        <v>57</v>
      </c>
      <c r="G87" s="266">
        <v>145</v>
      </c>
      <c r="H87" s="225">
        <v>4536</v>
      </c>
      <c r="I87" s="226">
        <v>657720</v>
      </c>
      <c r="J87" s="226">
        <f t="shared" si="2"/>
        <v>131544</v>
      </c>
      <c r="K87" s="226">
        <f t="shared" si="3"/>
        <v>789264</v>
      </c>
      <c r="L87" s="291" t="s">
        <v>4840</v>
      </c>
      <c r="M87" s="77"/>
      <c r="N87" s="77"/>
      <c r="O87" s="77"/>
      <c r="P87" s="77"/>
    </row>
    <row r="88" spans="1:16" ht="30" customHeight="1">
      <c r="A88" s="1">
        <v>70</v>
      </c>
      <c r="B88" s="221" t="s">
        <v>6822</v>
      </c>
      <c r="C88" s="221">
        <v>10050214</v>
      </c>
      <c r="D88" s="222" t="s">
        <v>6393</v>
      </c>
      <c r="E88" s="223" t="s">
        <v>6841</v>
      </c>
      <c r="F88" s="221" t="s">
        <v>57</v>
      </c>
      <c r="G88" s="266">
        <v>100</v>
      </c>
      <c r="H88" s="225">
        <v>1845</v>
      </c>
      <c r="I88" s="226">
        <v>184500</v>
      </c>
      <c r="J88" s="226">
        <f t="shared" si="2"/>
        <v>36900</v>
      </c>
      <c r="K88" s="226">
        <f t="shared" si="3"/>
        <v>221400</v>
      </c>
      <c r="L88" s="291" t="s">
        <v>4840</v>
      </c>
      <c r="M88" s="77"/>
      <c r="N88" s="77"/>
      <c r="O88" s="77"/>
      <c r="P88" s="77"/>
    </row>
    <row r="89" spans="1:16" ht="30" customHeight="1">
      <c r="A89" s="1">
        <v>71</v>
      </c>
      <c r="B89" s="221" t="s">
        <v>6823</v>
      </c>
      <c r="C89" s="221">
        <v>10050244</v>
      </c>
      <c r="D89" s="222" t="s">
        <v>6393</v>
      </c>
      <c r="E89" s="223" t="s">
        <v>6842</v>
      </c>
      <c r="F89" s="221" t="s">
        <v>57</v>
      </c>
      <c r="G89" s="266">
        <v>2</v>
      </c>
      <c r="H89" s="225">
        <v>3917</v>
      </c>
      <c r="I89" s="226">
        <v>7834</v>
      </c>
      <c r="J89" s="226">
        <f t="shared" si="2"/>
        <v>1566.8</v>
      </c>
      <c r="K89" s="226">
        <f t="shared" si="3"/>
        <v>9400.7999999999993</v>
      </c>
      <c r="L89" s="291" t="s">
        <v>4840</v>
      </c>
      <c r="M89" s="77"/>
      <c r="N89" s="77"/>
      <c r="O89" s="77"/>
      <c r="P89" s="77"/>
    </row>
    <row r="90" spans="1:16" ht="30" customHeight="1">
      <c r="A90" s="1">
        <v>72</v>
      </c>
      <c r="B90" s="221" t="s">
        <v>6824</v>
      </c>
      <c r="C90" s="221">
        <v>10050265</v>
      </c>
      <c r="D90" s="222" t="s">
        <v>6393</v>
      </c>
      <c r="E90" s="223" t="s">
        <v>6843</v>
      </c>
      <c r="F90" s="221" t="s">
        <v>57</v>
      </c>
      <c r="G90" s="266">
        <v>8</v>
      </c>
      <c r="H90" s="225">
        <v>3376</v>
      </c>
      <c r="I90" s="226">
        <v>27008</v>
      </c>
      <c r="J90" s="226">
        <f t="shared" si="2"/>
        <v>5401.6</v>
      </c>
      <c r="K90" s="226">
        <f t="shared" si="3"/>
        <v>32409.599999999999</v>
      </c>
      <c r="L90" s="291" t="s">
        <v>4840</v>
      </c>
      <c r="M90" s="77"/>
      <c r="N90" s="77"/>
      <c r="O90" s="77"/>
      <c r="P90" s="77"/>
    </row>
    <row r="91" spans="1:16" ht="30" customHeight="1">
      <c r="A91" s="1">
        <v>73</v>
      </c>
      <c r="B91" s="221" t="s">
        <v>6825</v>
      </c>
      <c r="C91" s="221">
        <v>10050275</v>
      </c>
      <c r="D91" s="222" t="s">
        <v>6393</v>
      </c>
      <c r="E91" s="223" t="s">
        <v>6844</v>
      </c>
      <c r="F91" s="221" t="s">
        <v>57</v>
      </c>
      <c r="G91" s="266">
        <v>1</v>
      </c>
      <c r="H91" s="225">
        <v>1622</v>
      </c>
      <c r="I91" s="226">
        <v>1622</v>
      </c>
      <c r="J91" s="226">
        <f t="shared" si="2"/>
        <v>324.39999999999998</v>
      </c>
      <c r="K91" s="226">
        <f t="shared" si="3"/>
        <v>1946.4</v>
      </c>
      <c r="L91" s="291" t="s">
        <v>4840</v>
      </c>
      <c r="M91" s="77"/>
      <c r="N91" s="77"/>
      <c r="O91" s="77"/>
      <c r="P91" s="77"/>
    </row>
    <row r="92" spans="1:16" ht="30" customHeight="1">
      <c r="A92" s="1">
        <v>74</v>
      </c>
      <c r="B92" s="221" t="s">
        <v>6826</v>
      </c>
      <c r="C92" s="221">
        <v>10050280</v>
      </c>
      <c r="D92" s="222" t="s">
        <v>6393</v>
      </c>
      <c r="E92" s="223" t="s">
        <v>4391</v>
      </c>
      <c r="F92" s="221" t="s">
        <v>57</v>
      </c>
      <c r="G92" s="266">
        <v>15</v>
      </c>
      <c r="H92" s="225">
        <v>5704</v>
      </c>
      <c r="I92" s="226">
        <v>85560</v>
      </c>
      <c r="J92" s="226">
        <f t="shared" si="2"/>
        <v>17112</v>
      </c>
      <c r="K92" s="226">
        <f t="shared" si="3"/>
        <v>102672</v>
      </c>
      <c r="L92" s="291" t="s">
        <v>4840</v>
      </c>
      <c r="M92" s="77"/>
      <c r="N92" s="77"/>
      <c r="O92" s="77"/>
      <c r="P92" s="77"/>
    </row>
    <row r="93" spans="1:16" ht="30" customHeight="1">
      <c r="A93" s="1">
        <v>75</v>
      </c>
      <c r="B93" s="221" t="s">
        <v>6827</v>
      </c>
      <c r="C93" s="221">
        <v>10050285</v>
      </c>
      <c r="D93" s="222" t="s">
        <v>6393</v>
      </c>
      <c r="E93" s="223" t="s">
        <v>6713</v>
      </c>
      <c r="F93" s="221" t="s">
        <v>57</v>
      </c>
      <c r="G93" s="266">
        <v>1</v>
      </c>
      <c r="H93" s="225">
        <v>758</v>
      </c>
      <c r="I93" s="226">
        <v>758</v>
      </c>
      <c r="J93" s="226">
        <f t="shared" si="2"/>
        <v>151.6</v>
      </c>
      <c r="K93" s="226">
        <f t="shared" si="3"/>
        <v>909.6</v>
      </c>
      <c r="L93" s="291" t="s">
        <v>4840</v>
      </c>
      <c r="M93" s="77"/>
      <c r="N93" s="77"/>
      <c r="O93" s="77"/>
      <c r="P93" s="77"/>
    </row>
    <row r="94" spans="1:16" ht="30" customHeight="1">
      <c r="A94" s="1">
        <v>76</v>
      </c>
      <c r="B94" s="221" t="s">
        <v>6828</v>
      </c>
      <c r="C94" s="221">
        <v>10050315</v>
      </c>
      <c r="D94" s="222" t="s">
        <v>6393</v>
      </c>
      <c r="E94" s="223" t="s">
        <v>4395</v>
      </c>
      <c r="F94" s="221" t="s">
        <v>57</v>
      </c>
      <c r="G94" s="266">
        <v>4</v>
      </c>
      <c r="H94" s="225">
        <v>746</v>
      </c>
      <c r="I94" s="226">
        <v>2984</v>
      </c>
      <c r="J94" s="226">
        <f t="shared" si="2"/>
        <v>596.79999999999995</v>
      </c>
      <c r="K94" s="226">
        <f t="shared" si="3"/>
        <v>3580.8</v>
      </c>
      <c r="L94" s="291" t="s">
        <v>4840</v>
      </c>
      <c r="M94" s="77"/>
      <c r="N94" s="77"/>
      <c r="O94" s="77"/>
      <c r="P94" s="77"/>
    </row>
    <row r="95" spans="1:16" ht="30" customHeight="1">
      <c r="A95" s="1">
        <v>77</v>
      </c>
      <c r="B95" s="221" t="s">
        <v>6829</v>
      </c>
      <c r="C95" s="221">
        <v>10050331</v>
      </c>
      <c r="D95" s="222" t="s">
        <v>6393</v>
      </c>
      <c r="E95" s="223" t="s">
        <v>6845</v>
      </c>
      <c r="F95" s="221" t="s">
        <v>57</v>
      </c>
      <c r="G95" s="266">
        <v>12</v>
      </c>
      <c r="H95" s="225">
        <v>4656</v>
      </c>
      <c r="I95" s="226">
        <v>55872</v>
      </c>
      <c r="J95" s="226">
        <f t="shared" si="2"/>
        <v>11174.4</v>
      </c>
      <c r="K95" s="226">
        <f t="shared" si="3"/>
        <v>67046.399999999994</v>
      </c>
      <c r="L95" s="291" t="s">
        <v>4840</v>
      </c>
      <c r="M95" s="77"/>
      <c r="N95" s="77"/>
      <c r="O95" s="77"/>
      <c r="P95" s="77"/>
    </row>
    <row r="96" spans="1:16" ht="30" customHeight="1">
      <c r="A96" s="1">
        <v>78</v>
      </c>
      <c r="B96" s="221" t="s">
        <v>6830</v>
      </c>
      <c r="C96" s="221">
        <v>10050352</v>
      </c>
      <c r="D96" s="222" t="s">
        <v>6393</v>
      </c>
      <c r="E96" s="223" t="s">
        <v>4521</v>
      </c>
      <c r="F96" s="221" t="s">
        <v>57</v>
      </c>
      <c r="G96" s="266">
        <v>6</v>
      </c>
      <c r="H96" s="225">
        <v>11159</v>
      </c>
      <c r="I96" s="226">
        <v>66954</v>
      </c>
      <c r="J96" s="226">
        <f t="shared" si="2"/>
        <v>13390.8</v>
      </c>
      <c r="K96" s="226">
        <f t="shared" si="3"/>
        <v>80344.800000000003</v>
      </c>
      <c r="L96" s="291" t="s">
        <v>4840</v>
      </c>
      <c r="M96" s="77"/>
      <c r="N96" s="77"/>
      <c r="O96" s="77"/>
      <c r="P96" s="77"/>
    </row>
    <row r="97" spans="1:16" ht="30" customHeight="1">
      <c r="A97" s="1">
        <v>79</v>
      </c>
      <c r="B97" s="221" t="s">
        <v>6831</v>
      </c>
      <c r="C97" s="221">
        <v>10050362</v>
      </c>
      <c r="D97" s="222" t="s">
        <v>6393</v>
      </c>
      <c r="E97" s="223" t="s">
        <v>6846</v>
      </c>
      <c r="F97" s="221" t="s">
        <v>57</v>
      </c>
      <c r="G97" s="266">
        <v>2</v>
      </c>
      <c r="H97" s="225">
        <v>9365</v>
      </c>
      <c r="I97" s="226">
        <v>18730</v>
      </c>
      <c r="J97" s="226">
        <f t="shared" si="2"/>
        <v>3746</v>
      </c>
      <c r="K97" s="226">
        <f t="shared" si="3"/>
        <v>22476</v>
      </c>
      <c r="L97" s="291" t="s">
        <v>4840</v>
      </c>
      <c r="M97" s="77"/>
      <c r="N97" s="77"/>
      <c r="O97" s="77"/>
      <c r="P97" s="77"/>
    </row>
    <row r="98" spans="1:16" ht="30" customHeight="1">
      <c r="A98" s="1">
        <v>80</v>
      </c>
      <c r="B98" s="221" t="s">
        <v>6847</v>
      </c>
      <c r="C98" s="221">
        <v>10050418</v>
      </c>
      <c r="D98" s="222" t="s">
        <v>6393</v>
      </c>
      <c r="E98" s="223" t="s">
        <v>4522</v>
      </c>
      <c r="F98" s="221" t="s">
        <v>57</v>
      </c>
      <c r="G98" s="266">
        <v>4</v>
      </c>
      <c r="H98" s="225">
        <v>2840</v>
      </c>
      <c r="I98" s="226">
        <v>11360</v>
      </c>
      <c r="J98" s="226">
        <f t="shared" si="2"/>
        <v>2272</v>
      </c>
      <c r="K98" s="226">
        <f t="shared" si="3"/>
        <v>13632</v>
      </c>
      <c r="L98" s="291" t="s">
        <v>4840</v>
      </c>
      <c r="M98" s="77"/>
      <c r="N98" s="77"/>
      <c r="O98" s="77"/>
      <c r="P98" s="77"/>
    </row>
    <row r="99" spans="1:16" ht="30" customHeight="1">
      <c r="A99" s="1">
        <v>81</v>
      </c>
      <c r="B99" s="221" t="s">
        <v>6848</v>
      </c>
      <c r="C99" s="221">
        <v>10050428</v>
      </c>
      <c r="D99" s="222" t="s">
        <v>6393</v>
      </c>
      <c r="E99" s="223" t="s">
        <v>6850</v>
      </c>
      <c r="F99" s="221" t="s">
        <v>57</v>
      </c>
      <c r="G99" s="266">
        <v>5</v>
      </c>
      <c r="H99" s="225">
        <v>194</v>
      </c>
      <c r="I99" s="226">
        <v>970</v>
      </c>
      <c r="J99" s="226">
        <f t="shared" si="2"/>
        <v>194</v>
      </c>
      <c r="K99" s="226">
        <f t="shared" si="3"/>
        <v>1164</v>
      </c>
      <c r="L99" s="291" t="s">
        <v>4840</v>
      </c>
      <c r="M99" s="77"/>
      <c r="N99" s="77"/>
      <c r="O99" s="77"/>
      <c r="P99" s="77"/>
    </row>
    <row r="100" spans="1:16" ht="30" customHeight="1">
      <c r="A100" s="1">
        <v>82</v>
      </c>
      <c r="B100" s="221" t="s">
        <v>6849</v>
      </c>
      <c r="C100" s="221">
        <v>10050478</v>
      </c>
      <c r="D100" s="222" t="s">
        <v>6393</v>
      </c>
      <c r="E100" s="223" t="s">
        <v>6851</v>
      </c>
      <c r="F100" s="221" t="s">
        <v>57</v>
      </c>
      <c r="G100" s="266">
        <v>8</v>
      </c>
      <c r="H100" s="225">
        <v>95669</v>
      </c>
      <c r="I100" s="226">
        <v>765352</v>
      </c>
      <c r="J100" s="226">
        <f t="shared" si="2"/>
        <v>153070.39999999999</v>
      </c>
      <c r="K100" s="226">
        <f t="shared" si="3"/>
        <v>918422.4</v>
      </c>
      <c r="L100" s="291" t="s">
        <v>4840</v>
      </c>
      <c r="M100" s="77"/>
      <c r="N100" s="77"/>
      <c r="O100" s="77"/>
      <c r="P100" s="77"/>
    </row>
    <row r="101" spans="1:16" ht="30" customHeight="1">
      <c r="A101" s="1">
        <v>83</v>
      </c>
      <c r="B101" s="221" t="s">
        <v>6852</v>
      </c>
      <c r="C101" s="221">
        <v>10050583</v>
      </c>
      <c r="D101" s="222" t="s">
        <v>6393</v>
      </c>
      <c r="E101" s="223" t="s">
        <v>6867</v>
      </c>
      <c r="F101" s="221" t="s">
        <v>57</v>
      </c>
      <c r="G101" s="266">
        <v>1</v>
      </c>
      <c r="H101" s="225">
        <v>558</v>
      </c>
      <c r="I101" s="226">
        <v>558</v>
      </c>
      <c r="J101" s="226">
        <f t="shared" si="2"/>
        <v>111.6</v>
      </c>
      <c r="K101" s="226">
        <f t="shared" si="3"/>
        <v>669.6</v>
      </c>
      <c r="L101" s="291" t="s">
        <v>4840</v>
      </c>
      <c r="M101" s="77"/>
      <c r="N101" s="77"/>
      <c r="O101" s="77"/>
      <c r="P101" s="77"/>
    </row>
    <row r="102" spans="1:16" ht="30" customHeight="1">
      <c r="A102" s="1">
        <v>84</v>
      </c>
      <c r="B102" s="221" t="s">
        <v>6853</v>
      </c>
      <c r="C102" s="221">
        <v>10050686</v>
      </c>
      <c r="D102" s="222" t="s">
        <v>6393</v>
      </c>
      <c r="E102" s="223" t="s">
        <v>6743</v>
      </c>
      <c r="F102" s="221" t="s">
        <v>57</v>
      </c>
      <c r="G102" s="266">
        <v>6</v>
      </c>
      <c r="H102" s="225">
        <v>7083</v>
      </c>
      <c r="I102" s="226">
        <v>42498</v>
      </c>
      <c r="J102" s="226">
        <f t="shared" si="2"/>
        <v>8499.6</v>
      </c>
      <c r="K102" s="226">
        <f t="shared" si="3"/>
        <v>50997.599999999999</v>
      </c>
      <c r="L102" s="291" t="s">
        <v>4840</v>
      </c>
      <c r="M102" s="77"/>
      <c r="N102" s="77"/>
      <c r="O102" s="77"/>
      <c r="P102" s="77"/>
    </row>
    <row r="103" spans="1:16" ht="30" customHeight="1">
      <c r="A103" s="1">
        <v>85</v>
      </c>
      <c r="B103" s="221" t="s">
        <v>6854</v>
      </c>
      <c r="C103" s="221">
        <v>10050704</v>
      </c>
      <c r="D103" s="222" t="s">
        <v>6393</v>
      </c>
      <c r="E103" s="223" t="s">
        <v>6868</v>
      </c>
      <c r="F103" s="221" t="s">
        <v>57</v>
      </c>
      <c r="G103" s="266">
        <v>39</v>
      </c>
      <c r="H103" s="225">
        <v>1530</v>
      </c>
      <c r="I103" s="226">
        <v>59670</v>
      </c>
      <c r="J103" s="226">
        <f t="shared" si="2"/>
        <v>11934</v>
      </c>
      <c r="K103" s="226">
        <f t="shared" si="3"/>
        <v>71604</v>
      </c>
      <c r="L103" s="291" t="s">
        <v>4840</v>
      </c>
      <c r="M103" s="77"/>
      <c r="N103" s="77"/>
      <c r="O103" s="77"/>
      <c r="P103" s="77"/>
    </row>
    <row r="104" spans="1:16" ht="30" customHeight="1">
      <c r="A104" s="1">
        <v>86</v>
      </c>
      <c r="B104" s="221" t="s">
        <v>6855</v>
      </c>
      <c r="C104" s="221">
        <v>10050710</v>
      </c>
      <c r="D104" s="222" t="s">
        <v>6393</v>
      </c>
      <c r="E104" s="223" t="s">
        <v>4437</v>
      </c>
      <c r="F104" s="221" t="s">
        <v>57</v>
      </c>
      <c r="G104" s="266">
        <v>43</v>
      </c>
      <c r="H104" s="225">
        <v>1535</v>
      </c>
      <c r="I104" s="226">
        <v>66005</v>
      </c>
      <c r="J104" s="226">
        <f t="shared" si="2"/>
        <v>13201</v>
      </c>
      <c r="K104" s="226">
        <f t="shared" si="3"/>
        <v>79206</v>
      </c>
      <c r="L104" s="291" t="s">
        <v>4840</v>
      </c>
      <c r="M104" s="77"/>
      <c r="N104" s="77"/>
      <c r="O104" s="77"/>
      <c r="P104" s="77"/>
    </row>
    <row r="105" spans="1:16" ht="30" customHeight="1">
      <c r="A105" s="1">
        <v>87</v>
      </c>
      <c r="B105" s="221" t="s">
        <v>6856</v>
      </c>
      <c r="C105" s="221">
        <v>10050713</v>
      </c>
      <c r="D105" s="222" t="s">
        <v>6393</v>
      </c>
      <c r="E105" s="223" t="s">
        <v>6869</v>
      </c>
      <c r="F105" s="221" t="s">
        <v>57</v>
      </c>
      <c r="G105" s="266">
        <v>1</v>
      </c>
      <c r="H105" s="225">
        <v>1634</v>
      </c>
      <c r="I105" s="226">
        <v>1634</v>
      </c>
      <c r="J105" s="226">
        <f t="shared" si="2"/>
        <v>326.8</v>
      </c>
      <c r="K105" s="226">
        <f t="shared" si="3"/>
        <v>1960.8</v>
      </c>
      <c r="L105" s="291" t="s">
        <v>4840</v>
      </c>
      <c r="M105" s="77"/>
      <c r="N105" s="77"/>
      <c r="O105" s="77"/>
      <c r="P105" s="77"/>
    </row>
    <row r="106" spans="1:16" ht="30" customHeight="1">
      <c r="A106" s="1">
        <v>88</v>
      </c>
      <c r="B106" s="221" t="s">
        <v>6857</v>
      </c>
      <c r="C106" s="221">
        <v>10050719</v>
      </c>
      <c r="D106" s="222" t="s">
        <v>6393</v>
      </c>
      <c r="E106" s="223" t="s">
        <v>6870</v>
      </c>
      <c r="F106" s="221" t="s">
        <v>57</v>
      </c>
      <c r="G106" s="266">
        <v>26</v>
      </c>
      <c r="H106" s="225">
        <v>17627</v>
      </c>
      <c r="I106" s="226">
        <v>458302</v>
      </c>
      <c r="J106" s="226">
        <f t="shared" si="2"/>
        <v>91660.4</v>
      </c>
      <c r="K106" s="226">
        <f t="shared" si="3"/>
        <v>549962.4</v>
      </c>
      <c r="L106" s="291" t="s">
        <v>4840</v>
      </c>
      <c r="M106" s="77"/>
      <c r="N106" s="77"/>
      <c r="O106" s="77"/>
      <c r="P106" s="77"/>
    </row>
    <row r="107" spans="1:16" ht="30" customHeight="1">
      <c r="A107" s="1">
        <v>89</v>
      </c>
      <c r="B107" s="221" t="s">
        <v>6858</v>
      </c>
      <c r="C107" s="221">
        <v>10050792</v>
      </c>
      <c r="D107" s="222" t="s">
        <v>6393</v>
      </c>
      <c r="E107" s="223" t="s">
        <v>6871</v>
      </c>
      <c r="F107" s="221" t="s">
        <v>57</v>
      </c>
      <c r="G107" s="266">
        <v>1</v>
      </c>
      <c r="H107" s="225">
        <v>392</v>
      </c>
      <c r="I107" s="226">
        <v>392</v>
      </c>
      <c r="J107" s="226">
        <f t="shared" si="2"/>
        <v>78.400000000000006</v>
      </c>
      <c r="K107" s="226">
        <f t="shared" si="3"/>
        <v>470.4</v>
      </c>
      <c r="L107" s="291" t="s">
        <v>4840</v>
      </c>
      <c r="M107" s="77"/>
      <c r="N107" s="77"/>
      <c r="O107" s="77"/>
      <c r="P107" s="77"/>
    </row>
    <row r="108" spans="1:16" ht="30" customHeight="1">
      <c r="A108" s="1">
        <v>90</v>
      </c>
      <c r="B108" s="221" t="s">
        <v>6859</v>
      </c>
      <c r="C108" s="221">
        <v>10050807</v>
      </c>
      <c r="D108" s="222" t="s">
        <v>6393</v>
      </c>
      <c r="E108" s="223" t="s">
        <v>6872</v>
      </c>
      <c r="F108" s="221" t="s">
        <v>57</v>
      </c>
      <c r="G108" s="266">
        <v>91</v>
      </c>
      <c r="H108" s="225">
        <v>8469</v>
      </c>
      <c r="I108" s="226">
        <v>770679</v>
      </c>
      <c r="J108" s="226">
        <f t="shared" si="2"/>
        <v>154135.79999999999</v>
      </c>
      <c r="K108" s="226">
        <f t="shared" si="3"/>
        <v>924814.8</v>
      </c>
      <c r="L108" s="291" t="s">
        <v>4840</v>
      </c>
      <c r="M108" s="77"/>
      <c r="N108" s="77"/>
      <c r="O108" s="77"/>
      <c r="P108" s="77"/>
    </row>
    <row r="109" spans="1:16" ht="30" customHeight="1">
      <c r="A109" s="1">
        <v>91</v>
      </c>
      <c r="B109" s="221" t="s">
        <v>6860</v>
      </c>
      <c r="C109" s="221">
        <v>10050814</v>
      </c>
      <c r="D109" s="222" t="s">
        <v>6393</v>
      </c>
      <c r="E109" s="223" t="s">
        <v>6873</v>
      </c>
      <c r="F109" s="221" t="s">
        <v>57</v>
      </c>
      <c r="G109" s="266">
        <v>4</v>
      </c>
      <c r="H109" s="225">
        <v>1808</v>
      </c>
      <c r="I109" s="226">
        <v>7232</v>
      </c>
      <c r="J109" s="226">
        <f t="shared" si="2"/>
        <v>1446.4</v>
      </c>
      <c r="K109" s="226">
        <f t="shared" si="3"/>
        <v>8678.4</v>
      </c>
      <c r="L109" s="291" t="s">
        <v>4840</v>
      </c>
      <c r="M109" s="77"/>
      <c r="N109" s="77"/>
      <c r="O109" s="77"/>
      <c r="P109" s="77"/>
    </row>
    <row r="110" spans="1:16" ht="30" customHeight="1">
      <c r="A110" s="1">
        <v>92</v>
      </c>
      <c r="B110" s="221" t="s">
        <v>6861</v>
      </c>
      <c r="C110" s="221">
        <v>10050839</v>
      </c>
      <c r="D110" s="222" t="s">
        <v>6393</v>
      </c>
      <c r="E110" s="223" t="s">
        <v>6874</v>
      </c>
      <c r="F110" s="221" t="s">
        <v>57</v>
      </c>
      <c r="G110" s="266">
        <v>20</v>
      </c>
      <c r="H110" s="225">
        <v>3069</v>
      </c>
      <c r="I110" s="226">
        <v>61380</v>
      </c>
      <c r="J110" s="226">
        <f t="shared" si="2"/>
        <v>12276</v>
      </c>
      <c r="K110" s="226">
        <f t="shared" si="3"/>
        <v>73656</v>
      </c>
      <c r="L110" s="291" t="s">
        <v>4840</v>
      </c>
      <c r="M110" s="77"/>
      <c r="N110" s="77"/>
      <c r="O110" s="77"/>
      <c r="P110" s="77"/>
    </row>
    <row r="111" spans="1:16" ht="30" customHeight="1">
      <c r="A111" s="1">
        <v>93</v>
      </c>
      <c r="B111" s="221" t="s">
        <v>6862</v>
      </c>
      <c r="C111" s="221">
        <v>10050843</v>
      </c>
      <c r="D111" s="222" t="s">
        <v>6393</v>
      </c>
      <c r="E111" s="223" t="s">
        <v>6875</v>
      </c>
      <c r="F111" s="221" t="s">
        <v>57</v>
      </c>
      <c r="G111" s="266">
        <v>17</v>
      </c>
      <c r="H111" s="225">
        <v>11740</v>
      </c>
      <c r="I111" s="226">
        <v>199580</v>
      </c>
      <c r="J111" s="226">
        <f t="shared" si="2"/>
        <v>39916</v>
      </c>
      <c r="K111" s="226">
        <f t="shared" si="3"/>
        <v>239496</v>
      </c>
      <c r="L111" s="291" t="s">
        <v>4840</v>
      </c>
      <c r="M111" s="77"/>
      <c r="N111" s="77"/>
      <c r="O111" s="77"/>
      <c r="P111" s="77"/>
    </row>
    <row r="112" spans="1:16" ht="30" customHeight="1">
      <c r="A112" s="1">
        <v>94</v>
      </c>
      <c r="B112" s="221" t="s">
        <v>6863</v>
      </c>
      <c r="C112" s="221">
        <v>10050847</v>
      </c>
      <c r="D112" s="222" t="s">
        <v>6393</v>
      </c>
      <c r="E112" s="223" t="s">
        <v>6876</v>
      </c>
      <c r="F112" s="221" t="s">
        <v>57</v>
      </c>
      <c r="G112" s="266">
        <v>25</v>
      </c>
      <c r="H112" s="225">
        <v>4091</v>
      </c>
      <c r="I112" s="226">
        <v>102275</v>
      </c>
      <c r="J112" s="226">
        <f t="shared" si="2"/>
        <v>20455</v>
      </c>
      <c r="K112" s="226">
        <f t="shared" si="3"/>
        <v>122730</v>
      </c>
      <c r="L112" s="291" t="s">
        <v>4840</v>
      </c>
      <c r="M112" s="77"/>
      <c r="N112" s="77"/>
      <c r="O112" s="77"/>
      <c r="P112" s="77"/>
    </row>
    <row r="113" spans="1:16" ht="30" customHeight="1">
      <c r="A113" s="1">
        <v>95</v>
      </c>
      <c r="B113" s="221" t="s">
        <v>6864</v>
      </c>
      <c r="C113" s="221">
        <v>10050855</v>
      </c>
      <c r="D113" s="222" t="s">
        <v>6393</v>
      </c>
      <c r="E113" s="223" t="s">
        <v>4449</v>
      </c>
      <c r="F113" s="221" t="s">
        <v>57</v>
      </c>
      <c r="G113" s="266">
        <v>6</v>
      </c>
      <c r="H113" s="225">
        <v>4691</v>
      </c>
      <c r="I113" s="226">
        <v>28146</v>
      </c>
      <c r="J113" s="226">
        <f t="shared" si="2"/>
        <v>5629.2</v>
      </c>
      <c r="K113" s="226">
        <f t="shared" si="3"/>
        <v>33775.199999999997</v>
      </c>
      <c r="L113" s="291" t="s">
        <v>4840</v>
      </c>
      <c r="M113" s="77"/>
      <c r="N113" s="77"/>
      <c r="O113" s="77"/>
      <c r="P113" s="77"/>
    </row>
    <row r="114" spans="1:16" ht="30" customHeight="1">
      <c r="A114" s="1">
        <v>96</v>
      </c>
      <c r="B114" s="221" t="s">
        <v>6865</v>
      </c>
      <c r="C114" s="221">
        <v>10050895</v>
      </c>
      <c r="D114" s="222" t="s">
        <v>6393</v>
      </c>
      <c r="E114" s="223" t="s">
        <v>6877</v>
      </c>
      <c r="F114" s="221" t="s">
        <v>57</v>
      </c>
      <c r="G114" s="266">
        <v>1</v>
      </c>
      <c r="H114" s="225">
        <v>1750</v>
      </c>
      <c r="I114" s="226">
        <v>1750</v>
      </c>
      <c r="J114" s="226">
        <f t="shared" si="2"/>
        <v>350</v>
      </c>
      <c r="K114" s="226">
        <f t="shared" si="3"/>
        <v>2100</v>
      </c>
      <c r="L114" s="291" t="s">
        <v>4840</v>
      </c>
      <c r="M114" s="77"/>
      <c r="N114" s="77"/>
      <c r="O114" s="77"/>
      <c r="P114" s="77"/>
    </row>
    <row r="115" spans="1:16" ht="30" customHeight="1">
      <c r="A115" s="1">
        <v>97</v>
      </c>
      <c r="B115" s="221" t="s">
        <v>6866</v>
      </c>
      <c r="C115" s="221">
        <v>10050910</v>
      </c>
      <c r="D115" s="222" t="s">
        <v>6393</v>
      </c>
      <c r="E115" s="223" t="s">
        <v>6878</v>
      </c>
      <c r="F115" s="221" t="s">
        <v>57</v>
      </c>
      <c r="G115" s="266">
        <v>13</v>
      </c>
      <c r="H115" s="225">
        <v>3174</v>
      </c>
      <c r="I115" s="226">
        <v>41262</v>
      </c>
      <c r="J115" s="226">
        <f t="shared" si="2"/>
        <v>8252.4</v>
      </c>
      <c r="K115" s="226">
        <f t="shared" si="3"/>
        <v>49514.400000000001</v>
      </c>
      <c r="L115" s="291" t="s">
        <v>4840</v>
      </c>
      <c r="M115" s="77"/>
      <c r="N115" s="77"/>
      <c r="O115" s="77"/>
      <c r="P115" s="77"/>
    </row>
    <row r="116" spans="1:16" ht="30" customHeight="1">
      <c r="A116" s="1">
        <v>98</v>
      </c>
      <c r="B116" s="221" t="s">
        <v>6879</v>
      </c>
      <c r="C116" s="221">
        <v>10050926</v>
      </c>
      <c r="D116" s="222" t="s">
        <v>6393</v>
      </c>
      <c r="E116" s="223" t="s">
        <v>6880</v>
      </c>
      <c r="F116" s="221" t="s">
        <v>57</v>
      </c>
      <c r="G116" s="266">
        <v>3</v>
      </c>
      <c r="H116" s="225">
        <v>11169</v>
      </c>
      <c r="I116" s="226">
        <v>33507</v>
      </c>
      <c r="J116" s="226">
        <f t="shared" si="2"/>
        <v>6701.4</v>
      </c>
      <c r="K116" s="226">
        <f t="shared" si="3"/>
        <v>40208.400000000001</v>
      </c>
      <c r="L116" s="291" t="s">
        <v>4840</v>
      </c>
      <c r="M116" s="77"/>
      <c r="N116" s="77"/>
      <c r="O116" s="77"/>
      <c r="P116" s="77"/>
    </row>
    <row r="117" spans="1:16" ht="30" customHeight="1">
      <c r="A117" s="1">
        <v>99</v>
      </c>
      <c r="B117" s="221" t="s">
        <v>6881</v>
      </c>
      <c r="C117" s="221">
        <v>10050935</v>
      </c>
      <c r="D117" s="222" t="s">
        <v>6393</v>
      </c>
      <c r="E117" s="223" t="s">
        <v>6882</v>
      </c>
      <c r="F117" s="221" t="s">
        <v>57</v>
      </c>
      <c r="G117" s="266">
        <v>31</v>
      </c>
      <c r="H117" s="225">
        <v>4455</v>
      </c>
      <c r="I117" s="226">
        <v>138105</v>
      </c>
      <c r="J117" s="226">
        <f t="shared" si="2"/>
        <v>27621</v>
      </c>
      <c r="K117" s="226">
        <f t="shared" si="3"/>
        <v>165726</v>
      </c>
      <c r="L117" s="291" t="s">
        <v>4840</v>
      </c>
      <c r="M117" s="77"/>
      <c r="N117" s="77"/>
      <c r="O117" s="77"/>
      <c r="P117" s="77"/>
    </row>
    <row r="118" spans="1:16" ht="30" customHeight="1">
      <c r="A118" s="1">
        <v>100</v>
      </c>
      <c r="B118" s="221" t="s">
        <v>6883</v>
      </c>
      <c r="C118" s="221">
        <v>10050975</v>
      </c>
      <c r="D118" s="222" t="s">
        <v>6393</v>
      </c>
      <c r="E118" s="223" t="s">
        <v>6889</v>
      </c>
      <c r="F118" s="221" t="s">
        <v>57</v>
      </c>
      <c r="G118" s="266">
        <v>22</v>
      </c>
      <c r="H118" s="225">
        <v>12992</v>
      </c>
      <c r="I118" s="226">
        <v>285824</v>
      </c>
      <c r="J118" s="226">
        <f t="shared" si="2"/>
        <v>57164.800000000003</v>
      </c>
      <c r="K118" s="226">
        <f t="shared" si="3"/>
        <v>342988.79999999999</v>
      </c>
      <c r="L118" s="291" t="s">
        <v>4840</v>
      </c>
      <c r="M118" s="77"/>
      <c r="N118" s="77"/>
      <c r="O118" s="77"/>
      <c r="P118" s="77"/>
    </row>
    <row r="119" spans="1:16" ht="30" customHeight="1">
      <c r="A119" s="1">
        <v>101</v>
      </c>
      <c r="B119" s="221" t="s">
        <v>6884</v>
      </c>
      <c r="C119" s="221">
        <v>10050978</v>
      </c>
      <c r="D119" s="222" t="s">
        <v>6393</v>
      </c>
      <c r="E119" s="223" t="s">
        <v>6890</v>
      </c>
      <c r="F119" s="221" t="s">
        <v>57</v>
      </c>
      <c r="G119" s="266">
        <v>2</v>
      </c>
      <c r="H119" s="225">
        <v>9325</v>
      </c>
      <c r="I119" s="226">
        <v>18650</v>
      </c>
      <c r="J119" s="226">
        <f t="shared" si="2"/>
        <v>3730</v>
      </c>
      <c r="K119" s="226">
        <f t="shared" si="3"/>
        <v>22380</v>
      </c>
      <c r="L119" s="291" t="s">
        <v>4840</v>
      </c>
      <c r="M119" s="77"/>
      <c r="N119" s="77"/>
      <c r="O119" s="77"/>
      <c r="P119" s="77"/>
    </row>
    <row r="120" spans="1:16" ht="30" customHeight="1">
      <c r="A120" s="1">
        <v>102</v>
      </c>
      <c r="B120" s="221" t="s">
        <v>6885</v>
      </c>
      <c r="C120" s="221">
        <v>10050981</v>
      </c>
      <c r="D120" s="222" t="s">
        <v>6393</v>
      </c>
      <c r="E120" s="223" t="s">
        <v>6891</v>
      </c>
      <c r="F120" s="221" t="s">
        <v>57</v>
      </c>
      <c r="G120" s="266">
        <v>8</v>
      </c>
      <c r="H120" s="225">
        <v>3151</v>
      </c>
      <c r="I120" s="226">
        <v>25208</v>
      </c>
      <c r="J120" s="226">
        <f t="shared" si="2"/>
        <v>5041.6000000000004</v>
      </c>
      <c r="K120" s="226">
        <f t="shared" si="3"/>
        <v>30249.599999999999</v>
      </c>
      <c r="L120" s="291" t="s">
        <v>4840</v>
      </c>
      <c r="M120" s="77"/>
      <c r="N120" s="77"/>
      <c r="O120" s="77"/>
      <c r="P120" s="77"/>
    </row>
    <row r="121" spans="1:16" ht="30" customHeight="1">
      <c r="A121" s="1">
        <v>103</v>
      </c>
      <c r="B121" s="221" t="s">
        <v>6886</v>
      </c>
      <c r="C121" s="221">
        <v>10050984</v>
      </c>
      <c r="D121" s="222" t="s">
        <v>6393</v>
      </c>
      <c r="E121" s="223" t="s">
        <v>6892</v>
      </c>
      <c r="F121" s="221" t="s">
        <v>57</v>
      </c>
      <c r="G121" s="266">
        <v>1</v>
      </c>
      <c r="H121" s="225">
        <v>3037</v>
      </c>
      <c r="I121" s="226">
        <v>3037</v>
      </c>
      <c r="J121" s="226">
        <f t="shared" si="2"/>
        <v>607.4</v>
      </c>
      <c r="K121" s="226">
        <f t="shared" si="3"/>
        <v>3644.4</v>
      </c>
      <c r="L121" s="291" t="s">
        <v>4840</v>
      </c>
      <c r="M121" s="77"/>
      <c r="N121" s="77"/>
      <c r="O121" s="77"/>
      <c r="P121" s="77"/>
    </row>
    <row r="122" spans="1:16" ht="30" customHeight="1">
      <c r="A122" s="1">
        <v>104</v>
      </c>
      <c r="B122" s="221" t="s">
        <v>6887</v>
      </c>
      <c r="C122" s="221">
        <v>10050984</v>
      </c>
      <c r="D122" s="222" t="s">
        <v>6393</v>
      </c>
      <c r="E122" s="223" t="s">
        <v>6892</v>
      </c>
      <c r="F122" s="221" t="s">
        <v>57</v>
      </c>
      <c r="G122" s="266">
        <v>1</v>
      </c>
      <c r="H122" s="225">
        <v>3037</v>
      </c>
      <c r="I122" s="226">
        <v>3037</v>
      </c>
      <c r="J122" s="226">
        <f t="shared" si="2"/>
        <v>607.4</v>
      </c>
      <c r="K122" s="226">
        <f t="shared" si="3"/>
        <v>3644.4</v>
      </c>
      <c r="L122" s="291" t="s">
        <v>4840</v>
      </c>
      <c r="M122" s="77"/>
      <c r="N122" s="77"/>
      <c r="O122" s="77"/>
      <c r="P122" s="77"/>
    </row>
    <row r="123" spans="1:16" ht="30" customHeight="1">
      <c r="A123" s="1">
        <v>105</v>
      </c>
      <c r="B123" s="221" t="s">
        <v>6888</v>
      </c>
      <c r="C123" s="221">
        <v>10050993</v>
      </c>
      <c r="D123" s="222" t="s">
        <v>6393</v>
      </c>
      <c r="E123" s="223" t="s">
        <v>6893</v>
      </c>
      <c r="F123" s="221" t="s">
        <v>57</v>
      </c>
      <c r="G123" s="266">
        <v>15</v>
      </c>
      <c r="H123" s="225">
        <v>16021</v>
      </c>
      <c r="I123" s="226">
        <v>240315</v>
      </c>
      <c r="J123" s="226">
        <f t="shared" si="2"/>
        <v>48063</v>
      </c>
      <c r="K123" s="226">
        <f t="shared" si="3"/>
        <v>288378</v>
      </c>
      <c r="L123" s="291" t="s">
        <v>4840</v>
      </c>
      <c r="M123" s="77"/>
      <c r="N123" s="77"/>
      <c r="O123" s="77"/>
      <c r="P123" s="77"/>
    </row>
    <row r="124" spans="1:16" ht="30" customHeight="1">
      <c r="A124" s="1">
        <v>106</v>
      </c>
      <c r="B124" s="221" t="s">
        <v>6894</v>
      </c>
      <c r="C124" s="221">
        <v>10051110</v>
      </c>
      <c r="D124" s="222" t="s">
        <v>6393</v>
      </c>
      <c r="E124" s="223" t="s">
        <v>6900</v>
      </c>
      <c r="F124" s="221" t="s">
        <v>57</v>
      </c>
      <c r="G124" s="266">
        <v>478</v>
      </c>
      <c r="H124" s="225">
        <v>2998</v>
      </c>
      <c r="I124" s="226">
        <v>1433044</v>
      </c>
      <c r="J124" s="226">
        <f t="shared" si="2"/>
        <v>286608.8</v>
      </c>
      <c r="K124" s="226">
        <f t="shared" si="3"/>
        <v>1719652.8</v>
      </c>
      <c r="L124" s="291" t="s">
        <v>4840</v>
      </c>
      <c r="M124" s="77"/>
      <c r="N124" s="77"/>
      <c r="O124" s="77"/>
      <c r="P124" s="77"/>
    </row>
    <row r="125" spans="1:16" ht="30" customHeight="1">
      <c r="A125" s="1">
        <v>107</v>
      </c>
      <c r="B125" s="221" t="s">
        <v>6895</v>
      </c>
      <c r="C125" s="221">
        <v>10051125</v>
      </c>
      <c r="D125" s="222" t="s">
        <v>6393</v>
      </c>
      <c r="E125" s="223" t="s">
        <v>4462</v>
      </c>
      <c r="F125" s="221" t="s">
        <v>57</v>
      </c>
      <c r="G125" s="266">
        <v>12</v>
      </c>
      <c r="H125" s="225">
        <v>2367</v>
      </c>
      <c r="I125" s="226">
        <v>28404</v>
      </c>
      <c r="J125" s="226">
        <f t="shared" si="2"/>
        <v>5680.8</v>
      </c>
      <c r="K125" s="226">
        <f t="shared" si="3"/>
        <v>34084.800000000003</v>
      </c>
      <c r="L125" s="291" t="s">
        <v>4840</v>
      </c>
      <c r="M125" s="77"/>
      <c r="N125" s="77"/>
      <c r="O125" s="77"/>
      <c r="P125" s="77"/>
    </row>
    <row r="126" spans="1:16" ht="30" customHeight="1">
      <c r="A126" s="1">
        <v>108</v>
      </c>
      <c r="B126" s="221" t="s">
        <v>6896</v>
      </c>
      <c r="C126" s="221">
        <v>10051128</v>
      </c>
      <c r="D126" s="222" t="s">
        <v>6393</v>
      </c>
      <c r="E126" s="223" t="s">
        <v>6901</v>
      </c>
      <c r="F126" s="221" t="s">
        <v>57</v>
      </c>
      <c r="G126" s="266">
        <v>52</v>
      </c>
      <c r="H126" s="225">
        <v>9342</v>
      </c>
      <c r="I126" s="226">
        <v>485784</v>
      </c>
      <c r="J126" s="226">
        <f t="shared" si="2"/>
        <v>97156.800000000003</v>
      </c>
      <c r="K126" s="226">
        <f t="shared" si="3"/>
        <v>582940.80000000005</v>
      </c>
      <c r="L126" s="291" t="s">
        <v>4840</v>
      </c>
      <c r="M126" s="77"/>
      <c r="N126" s="77"/>
      <c r="O126" s="77"/>
      <c r="P126" s="77"/>
    </row>
    <row r="127" spans="1:16" ht="30" customHeight="1">
      <c r="A127" s="1">
        <v>109</v>
      </c>
      <c r="B127" s="221" t="s">
        <v>6897</v>
      </c>
      <c r="C127" s="221">
        <v>10051128</v>
      </c>
      <c r="D127" s="222" t="s">
        <v>6393</v>
      </c>
      <c r="E127" s="223" t="s">
        <v>6901</v>
      </c>
      <c r="F127" s="221" t="s">
        <v>57</v>
      </c>
      <c r="G127" s="266">
        <v>72</v>
      </c>
      <c r="H127" s="225">
        <v>9342</v>
      </c>
      <c r="I127" s="226">
        <v>672624</v>
      </c>
      <c r="J127" s="226">
        <f t="shared" si="2"/>
        <v>134524.79999999999</v>
      </c>
      <c r="K127" s="226">
        <f t="shared" si="3"/>
        <v>807148.8</v>
      </c>
      <c r="L127" s="291" t="s">
        <v>4840</v>
      </c>
      <c r="M127" s="77"/>
      <c r="N127" s="77"/>
      <c r="O127" s="77"/>
      <c r="P127" s="77"/>
    </row>
    <row r="128" spans="1:16" ht="30" customHeight="1">
      <c r="A128" s="1">
        <v>110</v>
      </c>
      <c r="B128" s="221" t="s">
        <v>6898</v>
      </c>
      <c r="C128" s="221">
        <v>10051137</v>
      </c>
      <c r="D128" s="222" t="s">
        <v>6393</v>
      </c>
      <c r="E128" s="223" t="s">
        <v>6902</v>
      </c>
      <c r="F128" s="221" t="s">
        <v>57</v>
      </c>
      <c r="G128" s="266">
        <v>45</v>
      </c>
      <c r="H128" s="225">
        <v>3533</v>
      </c>
      <c r="I128" s="226">
        <v>158985</v>
      </c>
      <c r="J128" s="226">
        <f t="shared" si="2"/>
        <v>31797</v>
      </c>
      <c r="K128" s="226">
        <f t="shared" si="3"/>
        <v>190782</v>
      </c>
      <c r="L128" s="291" t="s">
        <v>4840</v>
      </c>
      <c r="M128" s="77"/>
      <c r="N128" s="77"/>
      <c r="O128" s="77"/>
      <c r="P128" s="77"/>
    </row>
    <row r="129" spans="1:16" ht="30" customHeight="1">
      <c r="A129" s="1">
        <v>111</v>
      </c>
      <c r="B129" s="221" t="s">
        <v>6899</v>
      </c>
      <c r="C129" s="221">
        <v>10051137</v>
      </c>
      <c r="D129" s="222" t="s">
        <v>6393</v>
      </c>
      <c r="E129" s="223" t="s">
        <v>6902</v>
      </c>
      <c r="F129" s="221" t="s">
        <v>57</v>
      </c>
      <c r="G129" s="266">
        <v>45</v>
      </c>
      <c r="H129" s="225">
        <v>3533</v>
      </c>
      <c r="I129" s="226">
        <v>158985</v>
      </c>
      <c r="J129" s="226">
        <f t="shared" si="2"/>
        <v>31797</v>
      </c>
      <c r="K129" s="226">
        <f t="shared" si="3"/>
        <v>190782</v>
      </c>
      <c r="L129" s="291" t="s">
        <v>4840</v>
      </c>
      <c r="M129" s="77"/>
      <c r="N129" s="77"/>
      <c r="O129" s="77"/>
      <c r="P129" s="77"/>
    </row>
    <row r="130" spans="1:16" ht="30" customHeight="1">
      <c r="A130" s="1">
        <v>112</v>
      </c>
      <c r="B130" s="221" t="s">
        <v>6903</v>
      </c>
      <c r="C130" s="221">
        <v>10051295</v>
      </c>
      <c r="D130" s="222" t="s">
        <v>6393</v>
      </c>
      <c r="E130" s="223" t="s">
        <v>6905</v>
      </c>
      <c r="F130" s="221" t="s">
        <v>57</v>
      </c>
      <c r="G130" s="266">
        <v>1</v>
      </c>
      <c r="H130" s="225">
        <v>314</v>
      </c>
      <c r="I130" s="226">
        <v>314</v>
      </c>
      <c r="J130" s="226">
        <f t="shared" si="2"/>
        <v>62.8</v>
      </c>
      <c r="K130" s="226">
        <f t="shared" si="3"/>
        <v>376.8</v>
      </c>
      <c r="L130" s="291" t="s">
        <v>4840</v>
      </c>
      <c r="M130" s="77"/>
      <c r="N130" s="77"/>
      <c r="O130" s="77"/>
      <c r="P130" s="77"/>
    </row>
    <row r="131" spans="1:16" ht="30" customHeight="1">
      <c r="A131" s="1">
        <v>113</v>
      </c>
      <c r="B131" s="221" t="s">
        <v>6904</v>
      </c>
      <c r="C131" s="221">
        <v>10051295</v>
      </c>
      <c r="D131" s="222" t="s">
        <v>6393</v>
      </c>
      <c r="E131" s="223" t="s">
        <v>6905</v>
      </c>
      <c r="F131" s="221" t="s">
        <v>57</v>
      </c>
      <c r="G131" s="266">
        <v>21</v>
      </c>
      <c r="H131" s="225">
        <v>314</v>
      </c>
      <c r="I131" s="226">
        <v>6594</v>
      </c>
      <c r="J131" s="226">
        <f t="shared" si="0"/>
        <v>1318.8</v>
      </c>
      <c r="K131" s="226">
        <f t="shared" si="1"/>
        <v>7912.8</v>
      </c>
      <c r="L131" s="291" t="s">
        <v>4840</v>
      </c>
      <c r="M131" s="77"/>
      <c r="N131" s="77"/>
      <c r="O131" s="77"/>
      <c r="P131" s="77"/>
    </row>
    <row r="132" spans="1:16" ht="15.75">
      <c r="A132" s="96"/>
      <c r="B132" s="96"/>
      <c r="C132" s="96"/>
      <c r="D132" s="96"/>
      <c r="E132" s="97"/>
      <c r="F132" s="96"/>
      <c r="G132" s="96"/>
      <c r="H132" s="203"/>
      <c r="I132" s="98">
        <f>SUM(I19:I131)</f>
        <v>16982457</v>
      </c>
      <c r="J132" s="98">
        <f>SUM(J19:J131)</f>
        <v>3396491.399999998</v>
      </c>
      <c r="K132" s="98">
        <f>SUM(K19:K131)</f>
        <v>20378948.400000006</v>
      </c>
      <c r="L132" s="96"/>
    </row>
    <row r="135" spans="1:16" ht="18.75">
      <c r="A135" s="67" t="s">
        <v>34</v>
      </c>
      <c r="B135" s="220"/>
      <c r="C135" s="220"/>
      <c r="D135" s="127"/>
      <c r="E135" s="128"/>
      <c r="F135" s="128"/>
      <c r="G135" s="128"/>
      <c r="H135" s="129"/>
      <c r="I135" s="128"/>
      <c r="J135" s="67" t="s">
        <v>35</v>
      </c>
      <c r="K135" s="67"/>
      <c r="L135" s="23"/>
    </row>
    <row r="136" spans="1:16" ht="18.75">
      <c r="A136" s="67" t="s">
        <v>36</v>
      </c>
      <c r="B136" s="67"/>
      <c r="C136" s="67"/>
      <c r="D136" s="127"/>
      <c r="E136" s="128"/>
      <c r="F136" s="128"/>
      <c r="G136" s="128"/>
      <c r="H136" s="129"/>
      <c r="I136" s="128"/>
      <c r="J136" s="33" t="s">
        <v>184</v>
      </c>
      <c r="K136" s="67"/>
      <c r="L136" s="67"/>
    </row>
    <row r="137" spans="1:16" ht="18.75">
      <c r="A137" s="67" t="s">
        <v>37</v>
      </c>
      <c r="B137" s="67"/>
      <c r="C137" s="67"/>
      <c r="D137" s="127"/>
      <c r="E137" s="128"/>
      <c r="F137" s="128"/>
      <c r="G137" s="128"/>
      <c r="H137" s="129"/>
      <c r="I137" s="128"/>
      <c r="J137" s="363" t="s">
        <v>38</v>
      </c>
      <c r="K137" s="363"/>
      <c r="L137" s="363"/>
    </row>
    <row r="138" spans="1:16" ht="18.75">
      <c r="A138" s="67" t="s">
        <v>39</v>
      </c>
      <c r="B138" s="23"/>
      <c r="C138" s="23"/>
      <c r="D138" s="127"/>
      <c r="E138" s="128"/>
      <c r="F138" s="128"/>
      <c r="G138" s="128"/>
      <c r="H138" s="129"/>
      <c r="I138" s="128"/>
      <c r="J138" s="128"/>
      <c r="K138" s="118"/>
      <c r="L138" s="38"/>
    </row>
    <row r="139" spans="1:16" ht="18.75">
      <c r="A139" s="23"/>
      <c r="B139" s="23"/>
      <c r="C139" s="23"/>
      <c r="D139" s="127"/>
      <c r="E139" s="128"/>
      <c r="F139" s="128"/>
      <c r="G139" s="128"/>
      <c r="H139" s="129"/>
      <c r="I139" s="128"/>
      <c r="J139" s="128"/>
      <c r="K139" s="118"/>
      <c r="L139" s="23"/>
    </row>
    <row r="140" spans="1:16" ht="18.75">
      <c r="A140" s="67" t="s">
        <v>41</v>
      </c>
      <c r="B140" s="23"/>
      <c r="C140" s="23"/>
      <c r="D140" s="127"/>
      <c r="E140" s="128"/>
      <c r="F140" s="128"/>
      <c r="G140" s="128"/>
      <c r="H140" s="129"/>
      <c r="I140" s="128"/>
      <c r="J140" s="363" t="s">
        <v>182</v>
      </c>
      <c r="K140" s="363"/>
      <c r="L140" s="363"/>
    </row>
    <row r="141" spans="1:16" ht="18.75">
      <c r="A141" s="364"/>
      <c r="B141" s="364"/>
      <c r="C141" s="364"/>
      <c r="D141" s="127"/>
      <c r="E141" s="128"/>
      <c r="F141" s="128"/>
      <c r="G141" s="128"/>
      <c r="H141" s="129"/>
      <c r="I141" s="128"/>
      <c r="J141" s="128"/>
      <c r="K141" s="118"/>
      <c r="L141" s="118"/>
    </row>
    <row r="142" spans="1:16" ht="18.75">
      <c r="A142" s="67" t="s">
        <v>40</v>
      </c>
      <c r="B142" s="67"/>
      <c r="C142" s="118"/>
      <c r="D142" s="127"/>
      <c r="E142" s="128"/>
      <c r="F142" s="128"/>
      <c r="G142" s="128"/>
      <c r="H142" s="129"/>
      <c r="I142" s="128"/>
      <c r="J142" s="128"/>
      <c r="K142" s="67" t="s">
        <v>40</v>
      </c>
      <c r="L142" s="67"/>
    </row>
    <row r="143" spans="1:16">
      <c r="A143" s="3"/>
      <c r="B143" s="3"/>
      <c r="C143" s="3"/>
      <c r="D143" s="5"/>
      <c r="E143" s="3"/>
      <c r="F143" s="3"/>
      <c r="G143" s="3"/>
      <c r="H143" s="11"/>
      <c r="I143" s="3"/>
      <c r="J143" s="3"/>
      <c r="K143" s="3"/>
      <c r="L143" s="3"/>
    </row>
  </sheetData>
  <autoFilter ref="A18:L131" xr:uid="{00000000-0009-0000-0000-00004D000000}"/>
  <mergeCells count="8">
    <mergeCell ref="J140:L140"/>
    <mergeCell ref="A141:C141"/>
    <mergeCell ref="A4:L4"/>
    <mergeCell ref="A5:L5"/>
    <mergeCell ref="A8:I8"/>
    <mergeCell ref="A10:I10"/>
    <mergeCell ref="A14:L14"/>
    <mergeCell ref="J137:L137"/>
  </mergeCells>
  <pageMargins left="0.70866141732283472" right="0.70866141732283472" top="0.74803149606299213" bottom="0.74803149606299213" header="0.31496062992125984" footer="0.31496062992125984"/>
  <pageSetup paperSize="9" scale="71" fitToHeight="0" orientation="landscape" r:id="rId1"/>
  <colBreaks count="1" manualBreakCount="1">
    <brk id="12" max="20" man="1"/>
  </col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0070C0"/>
    <pageSetUpPr fitToPage="1"/>
  </sheetPr>
  <dimension ref="A1:P177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9.85546875" style="6" customWidth="1"/>
    <col min="3" max="3" width="12.42578125" style="6" customWidth="1"/>
    <col min="4" max="4" width="9.85546875" style="6" customWidth="1"/>
    <col min="5" max="5" width="48.140625" style="59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60" customWidth="1"/>
    <col min="10" max="11" width="14.85546875" style="6" customWidth="1"/>
    <col min="12" max="12" width="20.57031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7458</v>
      </c>
      <c r="K1" s="58"/>
      <c r="L1" s="121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7420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62" t="s">
        <v>183</v>
      </c>
      <c r="B7" s="123"/>
      <c r="C7" s="123"/>
      <c r="D7" s="123"/>
      <c r="E7" s="123"/>
      <c r="F7" s="123"/>
      <c r="G7" s="123"/>
      <c r="H7" s="123"/>
      <c r="I7" s="58"/>
      <c r="J7" s="20"/>
      <c r="K7" s="20"/>
      <c r="L7" s="20"/>
    </row>
    <row r="8" spans="1:12" ht="15.75">
      <c r="A8" s="371" t="s">
        <v>178</v>
      </c>
      <c r="B8" s="371"/>
      <c r="C8" s="371"/>
      <c r="D8" s="371"/>
      <c r="E8" s="371"/>
      <c r="F8" s="371"/>
      <c r="G8" s="371"/>
      <c r="H8" s="371"/>
      <c r="I8" s="371"/>
      <c r="J8" s="20"/>
      <c r="K8" s="20"/>
      <c r="L8" s="20"/>
    </row>
    <row r="9" spans="1:12" ht="15.75">
      <c r="A9" s="62" t="s">
        <v>179</v>
      </c>
      <c r="B9" s="62"/>
      <c r="C9" s="62"/>
      <c r="D9" s="62"/>
      <c r="E9" s="62"/>
      <c r="F9" s="62"/>
      <c r="G9" s="62"/>
      <c r="H9" s="62"/>
      <c r="I9" s="58"/>
      <c r="J9" s="20"/>
      <c r="K9" s="20"/>
      <c r="L9" s="20"/>
    </row>
    <row r="10" spans="1:12" ht="15.75">
      <c r="A10" s="371" t="s">
        <v>180</v>
      </c>
      <c r="B10" s="371"/>
      <c r="C10" s="371"/>
      <c r="D10" s="371"/>
      <c r="E10" s="371"/>
      <c r="F10" s="371"/>
      <c r="G10" s="371"/>
      <c r="H10" s="371"/>
      <c r="I10" s="371"/>
      <c r="J10" s="20"/>
      <c r="K10" s="20"/>
      <c r="L10" s="20"/>
    </row>
    <row r="11" spans="1:12" ht="15.75">
      <c r="A11" s="206"/>
      <c r="B11" s="206"/>
      <c r="C11" s="206"/>
      <c r="D11" s="206"/>
      <c r="E11" s="206"/>
      <c r="F11" s="206"/>
      <c r="G11" s="206"/>
      <c r="H11" s="206"/>
      <c r="I11" s="206"/>
      <c r="J11" s="206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3.5" customHeight="1">
      <c r="A16" s="62"/>
      <c r="B16" s="62"/>
      <c r="C16" s="62"/>
      <c r="D16" s="62"/>
      <c r="E16" s="206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6906</v>
      </c>
      <c r="C19" s="221">
        <v>10029926</v>
      </c>
      <c r="D19" s="222" t="s">
        <v>6908</v>
      </c>
      <c r="E19" s="223" t="s">
        <v>6909</v>
      </c>
      <c r="F19" s="221" t="s">
        <v>57</v>
      </c>
      <c r="G19" s="266">
        <v>2</v>
      </c>
      <c r="H19" s="225">
        <v>2</v>
      </c>
      <c r="I19" s="226">
        <v>4</v>
      </c>
      <c r="J19" s="226">
        <f t="shared" ref="J19:J74" si="0">ROUND(I19*0.2,2)</f>
        <v>0.8</v>
      </c>
      <c r="K19" s="226">
        <f t="shared" ref="K19:K74" si="1">ROUND(I19*1.2,2)</f>
        <v>4.8</v>
      </c>
      <c r="L19" s="291" t="s">
        <v>4840</v>
      </c>
      <c r="M19" s="77"/>
      <c r="N19" s="77"/>
      <c r="O19" s="77"/>
      <c r="P19" s="77"/>
    </row>
    <row r="20" spans="1:16" ht="30" customHeight="1">
      <c r="A20" s="1">
        <v>2</v>
      </c>
      <c r="B20" s="221" t="s">
        <v>6907</v>
      </c>
      <c r="C20" s="221">
        <v>20005514</v>
      </c>
      <c r="D20" s="222" t="s">
        <v>6908</v>
      </c>
      <c r="E20" s="223" t="s">
        <v>6910</v>
      </c>
      <c r="F20" s="221" t="s">
        <v>57</v>
      </c>
      <c r="G20" s="266">
        <v>1214</v>
      </c>
      <c r="H20" s="225">
        <v>4</v>
      </c>
      <c r="I20" s="226">
        <v>4856</v>
      </c>
      <c r="J20" s="226">
        <f t="shared" si="0"/>
        <v>971.2</v>
      </c>
      <c r="K20" s="226">
        <f t="shared" si="1"/>
        <v>5827.2</v>
      </c>
      <c r="L20" s="291" t="s">
        <v>4840</v>
      </c>
      <c r="M20" s="77"/>
      <c r="N20" s="77"/>
      <c r="O20" s="77"/>
      <c r="P20" s="77"/>
    </row>
    <row r="21" spans="1:16" ht="30" customHeight="1">
      <c r="A21" s="1">
        <v>3</v>
      </c>
      <c r="B21" s="221" t="s">
        <v>6911</v>
      </c>
      <c r="C21" s="221">
        <v>10007136</v>
      </c>
      <c r="D21" s="222" t="s">
        <v>6908</v>
      </c>
      <c r="E21" s="223" t="s">
        <v>7048</v>
      </c>
      <c r="F21" s="221" t="s">
        <v>57</v>
      </c>
      <c r="G21" s="266">
        <v>19</v>
      </c>
      <c r="H21" s="225">
        <v>3637</v>
      </c>
      <c r="I21" s="226">
        <v>69103</v>
      </c>
      <c r="J21" s="226">
        <f t="shared" si="0"/>
        <v>13820.6</v>
      </c>
      <c r="K21" s="226">
        <f t="shared" si="1"/>
        <v>82923.600000000006</v>
      </c>
      <c r="L21" s="291" t="s">
        <v>4840</v>
      </c>
      <c r="M21" s="77"/>
      <c r="N21" s="77"/>
      <c r="O21" s="77"/>
      <c r="P21" s="77"/>
    </row>
    <row r="22" spans="1:16" ht="30" customHeight="1">
      <c r="A22" s="1">
        <v>4</v>
      </c>
      <c r="B22" s="221" t="s">
        <v>6912</v>
      </c>
      <c r="C22" s="221">
        <v>10007658</v>
      </c>
      <c r="D22" s="222" t="s">
        <v>6908</v>
      </c>
      <c r="E22" s="223" t="s">
        <v>7049</v>
      </c>
      <c r="F22" s="221" t="s">
        <v>57</v>
      </c>
      <c r="G22" s="266">
        <v>20</v>
      </c>
      <c r="H22" s="225">
        <v>9119</v>
      </c>
      <c r="I22" s="226">
        <v>182380</v>
      </c>
      <c r="J22" s="226">
        <f t="shared" si="0"/>
        <v>36476</v>
      </c>
      <c r="K22" s="226">
        <f t="shared" si="1"/>
        <v>218856</v>
      </c>
      <c r="L22" s="291" t="s">
        <v>4840</v>
      </c>
      <c r="M22" s="77"/>
      <c r="N22" s="77"/>
      <c r="O22" s="77"/>
      <c r="P22" s="77"/>
    </row>
    <row r="23" spans="1:16" ht="30" customHeight="1">
      <c r="A23" s="1">
        <v>5</v>
      </c>
      <c r="B23" s="221" t="s">
        <v>6913</v>
      </c>
      <c r="C23" s="221">
        <v>10008028</v>
      </c>
      <c r="D23" s="222" t="s">
        <v>6908</v>
      </c>
      <c r="E23" s="223" t="s">
        <v>7050</v>
      </c>
      <c r="F23" s="221" t="s">
        <v>57</v>
      </c>
      <c r="G23" s="266">
        <v>1</v>
      </c>
      <c r="H23" s="225">
        <v>2560</v>
      </c>
      <c r="I23" s="226">
        <v>2560</v>
      </c>
      <c r="J23" s="226">
        <f t="shared" si="0"/>
        <v>512</v>
      </c>
      <c r="K23" s="226">
        <f t="shared" si="1"/>
        <v>3072</v>
      </c>
      <c r="L23" s="291" t="s">
        <v>4840</v>
      </c>
      <c r="M23" s="77"/>
      <c r="N23" s="77"/>
      <c r="O23" s="77"/>
      <c r="P23" s="77"/>
    </row>
    <row r="24" spans="1:16" ht="30" customHeight="1">
      <c r="A24" s="1">
        <v>6</v>
      </c>
      <c r="B24" s="221" t="s">
        <v>6914</v>
      </c>
      <c r="C24" s="221">
        <v>10008610</v>
      </c>
      <c r="D24" s="222" t="s">
        <v>6908</v>
      </c>
      <c r="E24" s="223" t="s">
        <v>7051</v>
      </c>
      <c r="F24" s="221" t="s">
        <v>57</v>
      </c>
      <c r="G24" s="266">
        <v>13</v>
      </c>
      <c r="H24" s="225">
        <v>9360</v>
      </c>
      <c r="I24" s="226">
        <v>121680</v>
      </c>
      <c r="J24" s="226">
        <f t="shared" si="0"/>
        <v>24336</v>
      </c>
      <c r="K24" s="226">
        <f t="shared" si="1"/>
        <v>146016</v>
      </c>
      <c r="L24" s="291" t="s">
        <v>4840</v>
      </c>
      <c r="M24" s="77"/>
      <c r="N24" s="77"/>
      <c r="O24" s="77"/>
      <c r="P24" s="77"/>
    </row>
    <row r="25" spans="1:16" ht="30" customHeight="1">
      <c r="A25" s="1">
        <v>7</v>
      </c>
      <c r="B25" s="221" t="s">
        <v>6915</v>
      </c>
      <c r="C25" s="221">
        <v>10008856</v>
      </c>
      <c r="D25" s="222" t="s">
        <v>6908</v>
      </c>
      <c r="E25" s="223" t="s">
        <v>7052</v>
      </c>
      <c r="F25" s="221" t="s">
        <v>57</v>
      </c>
      <c r="G25" s="266">
        <v>87</v>
      </c>
      <c r="H25" s="225">
        <v>816</v>
      </c>
      <c r="I25" s="226">
        <v>70992</v>
      </c>
      <c r="J25" s="226">
        <f t="shared" si="0"/>
        <v>14198.4</v>
      </c>
      <c r="K25" s="226">
        <f t="shared" si="1"/>
        <v>85190.399999999994</v>
      </c>
      <c r="L25" s="291" t="s">
        <v>4840</v>
      </c>
      <c r="M25" s="77"/>
      <c r="N25" s="77"/>
      <c r="O25" s="77"/>
      <c r="P25" s="77"/>
    </row>
    <row r="26" spans="1:16" ht="30" customHeight="1">
      <c r="A26" s="1">
        <v>8</v>
      </c>
      <c r="B26" s="221" t="s">
        <v>6916</v>
      </c>
      <c r="C26" s="221">
        <v>10011717</v>
      </c>
      <c r="D26" s="222" t="s">
        <v>6908</v>
      </c>
      <c r="E26" s="223" t="s">
        <v>7053</v>
      </c>
      <c r="F26" s="221" t="s">
        <v>57</v>
      </c>
      <c r="G26" s="266">
        <v>422</v>
      </c>
      <c r="H26" s="225">
        <v>58</v>
      </c>
      <c r="I26" s="226">
        <v>24476</v>
      </c>
      <c r="J26" s="226">
        <f t="shared" si="0"/>
        <v>4895.2</v>
      </c>
      <c r="K26" s="226">
        <f t="shared" si="1"/>
        <v>29371.200000000001</v>
      </c>
      <c r="L26" s="291" t="s">
        <v>4840</v>
      </c>
      <c r="M26" s="77"/>
      <c r="N26" s="77"/>
      <c r="O26" s="77"/>
      <c r="P26" s="77"/>
    </row>
    <row r="27" spans="1:16" ht="30" customHeight="1">
      <c r="A27" s="1">
        <v>9</v>
      </c>
      <c r="B27" s="221" t="s">
        <v>6917</v>
      </c>
      <c r="C27" s="221">
        <v>10016575</v>
      </c>
      <c r="D27" s="222" t="s">
        <v>6908</v>
      </c>
      <c r="E27" s="223" t="s">
        <v>7054</v>
      </c>
      <c r="F27" s="221" t="s">
        <v>57</v>
      </c>
      <c r="G27" s="266">
        <v>1</v>
      </c>
      <c r="H27" s="225">
        <v>429</v>
      </c>
      <c r="I27" s="226">
        <v>429</v>
      </c>
      <c r="J27" s="226">
        <f t="shared" si="0"/>
        <v>85.8</v>
      </c>
      <c r="K27" s="226">
        <f t="shared" si="1"/>
        <v>514.79999999999995</v>
      </c>
      <c r="L27" s="291" t="s">
        <v>4840</v>
      </c>
      <c r="M27" s="77"/>
      <c r="N27" s="77"/>
      <c r="O27" s="77"/>
      <c r="P27" s="77"/>
    </row>
    <row r="28" spans="1:16" ht="30" customHeight="1">
      <c r="A28" s="1">
        <v>10</v>
      </c>
      <c r="B28" s="221" t="s">
        <v>6918</v>
      </c>
      <c r="C28" s="221">
        <v>10016580</v>
      </c>
      <c r="D28" s="222" t="s">
        <v>6908</v>
      </c>
      <c r="E28" s="223" t="s">
        <v>7055</v>
      </c>
      <c r="F28" s="221" t="s">
        <v>57</v>
      </c>
      <c r="G28" s="266">
        <v>1</v>
      </c>
      <c r="H28" s="225">
        <v>191</v>
      </c>
      <c r="I28" s="226">
        <v>191</v>
      </c>
      <c r="J28" s="226">
        <f t="shared" si="0"/>
        <v>38.200000000000003</v>
      </c>
      <c r="K28" s="226">
        <f t="shared" si="1"/>
        <v>229.2</v>
      </c>
      <c r="L28" s="291" t="s">
        <v>4840</v>
      </c>
      <c r="M28" s="77"/>
      <c r="N28" s="77"/>
      <c r="O28" s="77"/>
      <c r="P28" s="77"/>
    </row>
    <row r="29" spans="1:16" ht="30" customHeight="1">
      <c r="A29" s="1">
        <v>11</v>
      </c>
      <c r="B29" s="221" t="s">
        <v>6919</v>
      </c>
      <c r="C29" s="221">
        <v>10016925</v>
      </c>
      <c r="D29" s="222" t="s">
        <v>6908</v>
      </c>
      <c r="E29" s="223" t="s">
        <v>7056</v>
      </c>
      <c r="F29" s="221" t="s">
        <v>57</v>
      </c>
      <c r="G29" s="266">
        <v>246</v>
      </c>
      <c r="H29" s="225">
        <v>36</v>
      </c>
      <c r="I29" s="226">
        <v>8856</v>
      </c>
      <c r="J29" s="226">
        <f t="shared" si="0"/>
        <v>1771.2</v>
      </c>
      <c r="K29" s="226">
        <f t="shared" si="1"/>
        <v>10627.2</v>
      </c>
      <c r="L29" s="291" t="s">
        <v>4840</v>
      </c>
      <c r="M29" s="77"/>
      <c r="N29" s="77"/>
      <c r="O29" s="77"/>
      <c r="P29" s="77"/>
    </row>
    <row r="30" spans="1:16" ht="30" customHeight="1">
      <c r="A30" s="1">
        <v>12</v>
      </c>
      <c r="B30" s="221" t="s">
        <v>6920</v>
      </c>
      <c r="C30" s="221">
        <v>10017596</v>
      </c>
      <c r="D30" s="222" t="s">
        <v>6908</v>
      </c>
      <c r="E30" s="223" t="s">
        <v>7057</v>
      </c>
      <c r="F30" s="221" t="s">
        <v>57</v>
      </c>
      <c r="G30" s="266">
        <v>2</v>
      </c>
      <c r="H30" s="225">
        <v>1183</v>
      </c>
      <c r="I30" s="226">
        <v>2366</v>
      </c>
      <c r="J30" s="226">
        <f t="shared" si="0"/>
        <v>473.2</v>
      </c>
      <c r="K30" s="226">
        <f t="shared" si="1"/>
        <v>2839.2</v>
      </c>
      <c r="L30" s="291" t="s">
        <v>4840</v>
      </c>
      <c r="M30" s="77"/>
      <c r="N30" s="77"/>
      <c r="O30" s="77"/>
      <c r="P30" s="77"/>
    </row>
    <row r="31" spans="1:16" ht="30" customHeight="1">
      <c r="A31" s="1">
        <v>13</v>
      </c>
      <c r="B31" s="221" t="s">
        <v>6921</v>
      </c>
      <c r="C31" s="221">
        <v>10017615</v>
      </c>
      <c r="D31" s="222" t="s">
        <v>6908</v>
      </c>
      <c r="E31" s="223" t="s">
        <v>7058</v>
      </c>
      <c r="F31" s="221" t="s">
        <v>57</v>
      </c>
      <c r="G31" s="266">
        <v>4</v>
      </c>
      <c r="H31" s="225">
        <v>221</v>
      </c>
      <c r="I31" s="226">
        <v>884</v>
      </c>
      <c r="J31" s="226">
        <f t="shared" si="0"/>
        <v>176.8</v>
      </c>
      <c r="K31" s="226">
        <f t="shared" si="1"/>
        <v>1060.8</v>
      </c>
      <c r="L31" s="291" t="s">
        <v>4840</v>
      </c>
      <c r="M31" s="77"/>
      <c r="N31" s="77"/>
      <c r="O31" s="77"/>
      <c r="P31" s="77"/>
    </row>
    <row r="32" spans="1:16" ht="30" customHeight="1">
      <c r="A32" s="1">
        <v>14</v>
      </c>
      <c r="B32" s="221" t="s">
        <v>6922</v>
      </c>
      <c r="C32" s="221">
        <v>10017624</v>
      </c>
      <c r="D32" s="222" t="s">
        <v>6908</v>
      </c>
      <c r="E32" s="223" t="s">
        <v>7059</v>
      </c>
      <c r="F32" s="221" t="s">
        <v>57</v>
      </c>
      <c r="G32" s="266">
        <v>5</v>
      </c>
      <c r="H32" s="225">
        <v>221</v>
      </c>
      <c r="I32" s="226">
        <v>1105</v>
      </c>
      <c r="J32" s="226">
        <f t="shared" si="0"/>
        <v>221</v>
      </c>
      <c r="K32" s="226">
        <f t="shared" si="1"/>
        <v>1326</v>
      </c>
      <c r="L32" s="291" t="s">
        <v>4840</v>
      </c>
      <c r="M32" s="77"/>
      <c r="N32" s="77"/>
      <c r="O32" s="77"/>
      <c r="P32" s="77"/>
    </row>
    <row r="33" spans="1:16" ht="30" customHeight="1">
      <c r="A33" s="1">
        <v>15</v>
      </c>
      <c r="B33" s="221" t="s">
        <v>6923</v>
      </c>
      <c r="C33" s="221">
        <v>10019089</v>
      </c>
      <c r="D33" s="222" t="s">
        <v>6908</v>
      </c>
      <c r="E33" s="223" t="s">
        <v>7060</v>
      </c>
      <c r="F33" s="221" t="s">
        <v>57</v>
      </c>
      <c r="G33" s="266">
        <v>529</v>
      </c>
      <c r="H33" s="225">
        <v>16</v>
      </c>
      <c r="I33" s="226">
        <v>8464</v>
      </c>
      <c r="J33" s="226">
        <f t="shared" si="0"/>
        <v>1692.8</v>
      </c>
      <c r="K33" s="226">
        <f t="shared" si="1"/>
        <v>10156.799999999999</v>
      </c>
      <c r="L33" s="291" t="s">
        <v>4840</v>
      </c>
      <c r="M33" s="77"/>
      <c r="N33" s="77"/>
      <c r="O33" s="77"/>
      <c r="P33" s="77"/>
    </row>
    <row r="34" spans="1:16" ht="30" customHeight="1">
      <c r="A34" s="1">
        <v>16</v>
      </c>
      <c r="B34" s="221" t="s">
        <v>6924</v>
      </c>
      <c r="C34" s="221">
        <v>10019225</v>
      </c>
      <c r="D34" s="222" t="s">
        <v>6908</v>
      </c>
      <c r="E34" s="223" t="s">
        <v>7061</v>
      </c>
      <c r="F34" s="221" t="s">
        <v>57</v>
      </c>
      <c r="G34" s="266">
        <v>3912</v>
      </c>
      <c r="H34" s="225">
        <v>27</v>
      </c>
      <c r="I34" s="226">
        <v>105624</v>
      </c>
      <c r="J34" s="226">
        <f t="shared" si="0"/>
        <v>21124.799999999999</v>
      </c>
      <c r="K34" s="226">
        <f t="shared" si="1"/>
        <v>126748.8</v>
      </c>
      <c r="L34" s="291" t="s">
        <v>4840</v>
      </c>
      <c r="M34" s="77"/>
      <c r="N34" s="77"/>
      <c r="O34" s="77"/>
      <c r="P34" s="77"/>
    </row>
    <row r="35" spans="1:16" ht="30" customHeight="1">
      <c r="A35" s="1">
        <v>17</v>
      </c>
      <c r="B35" s="221" t="s">
        <v>6925</v>
      </c>
      <c r="C35" s="221">
        <v>10019242</v>
      </c>
      <c r="D35" s="222" t="s">
        <v>6908</v>
      </c>
      <c r="E35" s="223" t="s">
        <v>7062</v>
      </c>
      <c r="F35" s="221" t="s">
        <v>57</v>
      </c>
      <c r="G35" s="266">
        <v>153</v>
      </c>
      <c r="H35" s="225">
        <v>3008</v>
      </c>
      <c r="I35" s="226">
        <v>460224</v>
      </c>
      <c r="J35" s="226">
        <f t="shared" si="0"/>
        <v>92044.800000000003</v>
      </c>
      <c r="K35" s="226">
        <f t="shared" si="1"/>
        <v>552268.80000000005</v>
      </c>
      <c r="L35" s="291" t="s">
        <v>4840</v>
      </c>
      <c r="M35" s="77"/>
      <c r="N35" s="77"/>
      <c r="O35" s="77"/>
      <c r="P35" s="77"/>
    </row>
    <row r="36" spans="1:16" ht="30" customHeight="1">
      <c r="A36" s="1">
        <v>18</v>
      </c>
      <c r="B36" s="221" t="s">
        <v>6926</v>
      </c>
      <c r="C36" s="221">
        <v>10019316</v>
      </c>
      <c r="D36" s="222" t="s">
        <v>6908</v>
      </c>
      <c r="E36" s="223" t="s">
        <v>7063</v>
      </c>
      <c r="F36" s="221" t="s">
        <v>57</v>
      </c>
      <c r="G36" s="266">
        <v>948</v>
      </c>
      <c r="H36" s="225">
        <v>571</v>
      </c>
      <c r="I36" s="226">
        <v>541308</v>
      </c>
      <c r="J36" s="226">
        <f t="shared" si="0"/>
        <v>108261.6</v>
      </c>
      <c r="K36" s="226">
        <f t="shared" si="1"/>
        <v>649569.6</v>
      </c>
      <c r="L36" s="291" t="s">
        <v>4840</v>
      </c>
      <c r="M36" s="77"/>
      <c r="N36" s="77"/>
      <c r="O36" s="77"/>
      <c r="P36" s="77"/>
    </row>
    <row r="37" spans="1:16" ht="30" customHeight="1">
      <c r="A37" s="1">
        <v>19</v>
      </c>
      <c r="B37" s="221" t="s">
        <v>6927</v>
      </c>
      <c r="C37" s="221">
        <v>10019513</v>
      </c>
      <c r="D37" s="222" t="s">
        <v>6908</v>
      </c>
      <c r="E37" s="223" t="s">
        <v>7064</v>
      </c>
      <c r="F37" s="221" t="s">
        <v>57</v>
      </c>
      <c r="G37" s="266">
        <v>169</v>
      </c>
      <c r="H37" s="225">
        <v>221</v>
      </c>
      <c r="I37" s="226">
        <v>37349</v>
      </c>
      <c r="J37" s="226">
        <f t="shared" si="0"/>
        <v>7469.8</v>
      </c>
      <c r="K37" s="226">
        <f t="shared" si="1"/>
        <v>44818.8</v>
      </c>
      <c r="L37" s="291" t="s">
        <v>4840</v>
      </c>
      <c r="M37" s="77"/>
      <c r="N37" s="77"/>
      <c r="O37" s="77"/>
      <c r="P37" s="77"/>
    </row>
    <row r="38" spans="1:16" ht="30" customHeight="1">
      <c r="A38" s="1">
        <v>20</v>
      </c>
      <c r="B38" s="221" t="s">
        <v>6928</v>
      </c>
      <c r="C38" s="221">
        <v>10020738</v>
      </c>
      <c r="D38" s="222" t="s">
        <v>6908</v>
      </c>
      <c r="E38" s="223" t="s">
        <v>7065</v>
      </c>
      <c r="F38" s="221" t="s">
        <v>57</v>
      </c>
      <c r="G38" s="266">
        <v>5</v>
      </c>
      <c r="H38" s="225">
        <v>1193</v>
      </c>
      <c r="I38" s="226">
        <v>5965</v>
      </c>
      <c r="J38" s="226">
        <f t="shared" si="0"/>
        <v>1193</v>
      </c>
      <c r="K38" s="226">
        <f t="shared" si="1"/>
        <v>7158</v>
      </c>
      <c r="L38" s="291" t="s">
        <v>4840</v>
      </c>
      <c r="M38" s="77"/>
      <c r="N38" s="77"/>
      <c r="O38" s="77"/>
      <c r="P38" s="77"/>
    </row>
    <row r="39" spans="1:16" ht="30" customHeight="1">
      <c r="A39" s="1">
        <v>21</v>
      </c>
      <c r="B39" s="221" t="s">
        <v>6929</v>
      </c>
      <c r="C39" s="221">
        <v>10020769</v>
      </c>
      <c r="D39" s="222" t="s">
        <v>6908</v>
      </c>
      <c r="E39" s="223" t="s">
        <v>7066</v>
      </c>
      <c r="F39" s="221" t="s">
        <v>57</v>
      </c>
      <c r="G39" s="266">
        <v>8</v>
      </c>
      <c r="H39" s="225">
        <v>1066</v>
      </c>
      <c r="I39" s="226">
        <v>8528</v>
      </c>
      <c r="J39" s="226">
        <f t="shared" si="0"/>
        <v>1705.6</v>
      </c>
      <c r="K39" s="226">
        <f t="shared" si="1"/>
        <v>10233.6</v>
      </c>
      <c r="L39" s="291" t="s">
        <v>4840</v>
      </c>
      <c r="M39" s="77"/>
      <c r="N39" s="77"/>
      <c r="O39" s="77"/>
      <c r="P39" s="77"/>
    </row>
    <row r="40" spans="1:16" ht="30" customHeight="1">
      <c r="A40" s="1">
        <v>22</v>
      </c>
      <c r="B40" s="221" t="s">
        <v>6930</v>
      </c>
      <c r="C40" s="221">
        <v>10020867</v>
      </c>
      <c r="D40" s="222" t="s">
        <v>6908</v>
      </c>
      <c r="E40" s="223" t="s">
        <v>7067</v>
      </c>
      <c r="F40" s="221" t="s">
        <v>57</v>
      </c>
      <c r="G40" s="266">
        <v>1</v>
      </c>
      <c r="H40" s="225">
        <v>3639</v>
      </c>
      <c r="I40" s="226">
        <v>3639</v>
      </c>
      <c r="J40" s="226">
        <f t="shared" si="0"/>
        <v>727.8</v>
      </c>
      <c r="K40" s="226">
        <f t="shared" si="1"/>
        <v>4366.8</v>
      </c>
      <c r="L40" s="291" t="s">
        <v>4840</v>
      </c>
      <c r="M40" s="77"/>
      <c r="N40" s="77"/>
      <c r="O40" s="77"/>
      <c r="P40" s="77"/>
    </row>
    <row r="41" spans="1:16" ht="30" customHeight="1">
      <c r="A41" s="1">
        <v>23</v>
      </c>
      <c r="B41" s="221" t="s">
        <v>6931</v>
      </c>
      <c r="C41" s="221">
        <v>10020902</v>
      </c>
      <c r="D41" s="222" t="s">
        <v>6908</v>
      </c>
      <c r="E41" s="223" t="s">
        <v>7068</v>
      </c>
      <c r="F41" s="221" t="s">
        <v>57</v>
      </c>
      <c r="G41" s="266">
        <v>5</v>
      </c>
      <c r="H41" s="225">
        <v>453</v>
      </c>
      <c r="I41" s="226">
        <v>2265</v>
      </c>
      <c r="J41" s="226">
        <f t="shared" si="0"/>
        <v>453</v>
      </c>
      <c r="K41" s="226">
        <f t="shared" si="1"/>
        <v>2718</v>
      </c>
      <c r="L41" s="291" t="s">
        <v>4840</v>
      </c>
      <c r="M41" s="77"/>
      <c r="N41" s="77"/>
      <c r="O41" s="77"/>
      <c r="P41" s="77"/>
    </row>
    <row r="42" spans="1:16" ht="30" customHeight="1">
      <c r="A42" s="1">
        <v>24</v>
      </c>
      <c r="B42" s="221" t="s">
        <v>6932</v>
      </c>
      <c r="C42" s="221">
        <v>10020971</v>
      </c>
      <c r="D42" s="222" t="s">
        <v>6908</v>
      </c>
      <c r="E42" s="223" t="s">
        <v>7069</v>
      </c>
      <c r="F42" s="221" t="s">
        <v>57</v>
      </c>
      <c r="G42" s="266">
        <v>10</v>
      </c>
      <c r="H42" s="225">
        <v>478</v>
      </c>
      <c r="I42" s="226">
        <v>4780</v>
      </c>
      <c r="J42" s="226">
        <f t="shared" si="0"/>
        <v>956</v>
      </c>
      <c r="K42" s="226">
        <f t="shared" si="1"/>
        <v>5736</v>
      </c>
      <c r="L42" s="291" t="s">
        <v>4840</v>
      </c>
      <c r="M42" s="77"/>
      <c r="N42" s="77"/>
      <c r="O42" s="77"/>
      <c r="P42" s="77"/>
    </row>
    <row r="43" spans="1:16" ht="30" customHeight="1">
      <c r="A43" s="1">
        <v>25</v>
      </c>
      <c r="B43" s="221" t="s">
        <v>6933</v>
      </c>
      <c r="C43" s="221">
        <v>10021072</v>
      </c>
      <c r="D43" s="222" t="s">
        <v>6908</v>
      </c>
      <c r="E43" s="223" t="s">
        <v>7070</v>
      </c>
      <c r="F43" s="221" t="s">
        <v>57</v>
      </c>
      <c r="G43" s="266">
        <v>1</v>
      </c>
      <c r="H43" s="225">
        <v>803</v>
      </c>
      <c r="I43" s="226">
        <v>803</v>
      </c>
      <c r="J43" s="226">
        <f t="shared" si="0"/>
        <v>160.6</v>
      </c>
      <c r="K43" s="226">
        <f t="shared" si="1"/>
        <v>963.6</v>
      </c>
      <c r="L43" s="291" t="s">
        <v>4840</v>
      </c>
      <c r="M43" s="77"/>
      <c r="N43" s="77"/>
      <c r="O43" s="77"/>
      <c r="P43" s="77"/>
    </row>
    <row r="44" spans="1:16" ht="30" customHeight="1">
      <c r="A44" s="1">
        <v>26</v>
      </c>
      <c r="B44" s="221" t="s">
        <v>6934</v>
      </c>
      <c r="C44" s="221">
        <v>10021083</v>
      </c>
      <c r="D44" s="222" t="s">
        <v>6908</v>
      </c>
      <c r="E44" s="223" t="s">
        <v>7071</v>
      </c>
      <c r="F44" s="221" t="s">
        <v>57</v>
      </c>
      <c r="G44" s="266">
        <v>1</v>
      </c>
      <c r="H44" s="225">
        <v>410</v>
      </c>
      <c r="I44" s="226">
        <v>410</v>
      </c>
      <c r="J44" s="226">
        <f t="shared" si="0"/>
        <v>82</v>
      </c>
      <c r="K44" s="226">
        <f t="shared" si="1"/>
        <v>492</v>
      </c>
      <c r="L44" s="291" t="s">
        <v>4840</v>
      </c>
      <c r="M44" s="77"/>
      <c r="N44" s="77"/>
      <c r="O44" s="77"/>
      <c r="P44" s="77"/>
    </row>
    <row r="45" spans="1:16" ht="30" customHeight="1">
      <c r="A45" s="1">
        <v>27</v>
      </c>
      <c r="B45" s="221" t="s">
        <v>6935</v>
      </c>
      <c r="C45" s="221">
        <v>10021110</v>
      </c>
      <c r="D45" s="222" t="s">
        <v>6908</v>
      </c>
      <c r="E45" s="223" t="s">
        <v>7072</v>
      </c>
      <c r="F45" s="221" t="s">
        <v>57</v>
      </c>
      <c r="G45" s="266">
        <v>1</v>
      </c>
      <c r="H45" s="225">
        <v>667</v>
      </c>
      <c r="I45" s="226">
        <v>667</v>
      </c>
      <c r="J45" s="226">
        <f t="shared" si="0"/>
        <v>133.4</v>
      </c>
      <c r="K45" s="226">
        <f t="shared" si="1"/>
        <v>800.4</v>
      </c>
      <c r="L45" s="291" t="s">
        <v>4840</v>
      </c>
      <c r="M45" s="77"/>
      <c r="N45" s="77"/>
      <c r="O45" s="77"/>
      <c r="P45" s="77"/>
    </row>
    <row r="46" spans="1:16" ht="30" customHeight="1">
      <c r="A46" s="1">
        <v>28</v>
      </c>
      <c r="B46" s="221" t="s">
        <v>6936</v>
      </c>
      <c r="C46" s="221">
        <v>10021290</v>
      </c>
      <c r="D46" s="222" t="s">
        <v>6908</v>
      </c>
      <c r="E46" s="223" t="s">
        <v>7073</v>
      </c>
      <c r="F46" s="221" t="s">
        <v>57</v>
      </c>
      <c r="G46" s="266">
        <v>27</v>
      </c>
      <c r="H46" s="225">
        <v>206</v>
      </c>
      <c r="I46" s="226">
        <v>5562</v>
      </c>
      <c r="J46" s="226">
        <f t="shared" si="0"/>
        <v>1112.4000000000001</v>
      </c>
      <c r="K46" s="226">
        <f t="shared" si="1"/>
        <v>6674.4</v>
      </c>
      <c r="L46" s="291" t="s">
        <v>4840</v>
      </c>
      <c r="M46" s="77"/>
      <c r="N46" s="77"/>
      <c r="O46" s="77"/>
      <c r="P46" s="77"/>
    </row>
    <row r="47" spans="1:16" ht="30" customHeight="1">
      <c r="A47" s="1">
        <v>29</v>
      </c>
      <c r="B47" s="221" t="s">
        <v>6937</v>
      </c>
      <c r="C47" s="221">
        <v>10021383</v>
      </c>
      <c r="D47" s="222" t="s">
        <v>6908</v>
      </c>
      <c r="E47" s="223" t="s">
        <v>7074</v>
      </c>
      <c r="F47" s="221" t="s">
        <v>57</v>
      </c>
      <c r="G47" s="266">
        <v>10</v>
      </c>
      <c r="H47" s="225">
        <v>168</v>
      </c>
      <c r="I47" s="226">
        <v>1680</v>
      </c>
      <c r="J47" s="226">
        <f t="shared" si="0"/>
        <v>336</v>
      </c>
      <c r="K47" s="226">
        <f t="shared" si="1"/>
        <v>2016</v>
      </c>
      <c r="L47" s="291" t="s">
        <v>4840</v>
      </c>
      <c r="M47" s="77"/>
      <c r="N47" s="77"/>
      <c r="O47" s="77"/>
      <c r="P47" s="77"/>
    </row>
    <row r="48" spans="1:16" ht="30" customHeight="1">
      <c r="A48" s="1">
        <v>30</v>
      </c>
      <c r="B48" s="221" t="s">
        <v>6938</v>
      </c>
      <c r="C48" s="221">
        <v>10023059</v>
      </c>
      <c r="D48" s="222" t="s">
        <v>6908</v>
      </c>
      <c r="E48" s="223" t="s">
        <v>7075</v>
      </c>
      <c r="F48" s="221" t="s">
        <v>57</v>
      </c>
      <c r="G48" s="266">
        <v>4</v>
      </c>
      <c r="H48" s="225">
        <v>31633</v>
      </c>
      <c r="I48" s="226">
        <v>126532</v>
      </c>
      <c r="J48" s="226">
        <f t="shared" si="0"/>
        <v>25306.400000000001</v>
      </c>
      <c r="K48" s="226">
        <f t="shared" si="1"/>
        <v>151838.39999999999</v>
      </c>
      <c r="L48" s="291" t="s">
        <v>4840</v>
      </c>
      <c r="M48" s="77"/>
      <c r="N48" s="77"/>
      <c r="O48" s="77"/>
      <c r="P48" s="77"/>
    </row>
    <row r="49" spans="1:16" ht="30" customHeight="1">
      <c r="A49" s="1">
        <v>31</v>
      </c>
      <c r="B49" s="221" t="s">
        <v>6939</v>
      </c>
      <c r="C49" s="221">
        <v>10023063</v>
      </c>
      <c r="D49" s="222" t="s">
        <v>6908</v>
      </c>
      <c r="E49" s="223" t="s">
        <v>7076</v>
      </c>
      <c r="F49" s="221" t="s">
        <v>57</v>
      </c>
      <c r="G49" s="266">
        <v>7</v>
      </c>
      <c r="H49" s="225">
        <v>13784</v>
      </c>
      <c r="I49" s="226">
        <v>96488</v>
      </c>
      <c r="J49" s="226">
        <f t="shared" si="0"/>
        <v>19297.599999999999</v>
      </c>
      <c r="K49" s="226">
        <f t="shared" si="1"/>
        <v>115785.60000000001</v>
      </c>
      <c r="L49" s="291" t="s">
        <v>4840</v>
      </c>
      <c r="M49" s="77"/>
      <c r="N49" s="77"/>
      <c r="O49" s="77"/>
      <c r="P49" s="77"/>
    </row>
    <row r="50" spans="1:16" ht="30" customHeight="1">
      <c r="A50" s="1">
        <v>32</v>
      </c>
      <c r="B50" s="221" t="s">
        <v>6940</v>
      </c>
      <c r="C50" s="221">
        <v>10023065</v>
      </c>
      <c r="D50" s="222" t="s">
        <v>6908</v>
      </c>
      <c r="E50" s="223" t="s">
        <v>7077</v>
      </c>
      <c r="F50" s="221" t="s">
        <v>57</v>
      </c>
      <c r="G50" s="266">
        <v>1</v>
      </c>
      <c r="H50" s="225">
        <v>12958</v>
      </c>
      <c r="I50" s="226">
        <v>12958</v>
      </c>
      <c r="J50" s="226">
        <f t="shared" si="0"/>
        <v>2591.6</v>
      </c>
      <c r="K50" s="226">
        <f t="shared" si="1"/>
        <v>15549.6</v>
      </c>
      <c r="L50" s="291" t="s">
        <v>4840</v>
      </c>
      <c r="M50" s="77"/>
      <c r="N50" s="77"/>
      <c r="O50" s="77"/>
      <c r="P50" s="77"/>
    </row>
    <row r="51" spans="1:16" ht="30" customHeight="1">
      <c r="A51" s="1">
        <v>33</v>
      </c>
      <c r="B51" s="221" t="s">
        <v>6941</v>
      </c>
      <c r="C51" s="221">
        <v>10027548</v>
      </c>
      <c r="D51" s="222" t="s">
        <v>6908</v>
      </c>
      <c r="E51" s="223" t="s">
        <v>7078</v>
      </c>
      <c r="F51" s="221" t="s">
        <v>57</v>
      </c>
      <c r="G51" s="266">
        <v>188</v>
      </c>
      <c r="H51" s="225">
        <v>20</v>
      </c>
      <c r="I51" s="226">
        <v>3760</v>
      </c>
      <c r="J51" s="226">
        <f t="shared" si="0"/>
        <v>752</v>
      </c>
      <c r="K51" s="226">
        <f t="shared" si="1"/>
        <v>4512</v>
      </c>
      <c r="L51" s="291" t="s">
        <v>4840</v>
      </c>
      <c r="M51" s="77"/>
      <c r="N51" s="77"/>
      <c r="O51" s="77"/>
      <c r="P51" s="77"/>
    </row>
    <row r="52" spans="1:16" ht="30" customHeight="1">
      <c r="A52" s="1">
        <v>34</v>
      </c>
      <c r="B52" s="221" t="s">
        <v>6942</v>
      </c>
      <c r="C52" s="221">
        <v>10027554</v>
      </c>
      <c r="D52" s="222" t="s">
        <v>6908</v>
      </c>
      <c r="E52" s="223" t="s">
        <v>7079</v>
      </c>
      <c r="F52" s="221" t="s">
        <v>57</v>
      </c>
      <c r="G52" s="266">
        <v>108</v>
      </c>
      <c r="H52" s="225">
        <v>12</v>
      </c>
      <c r="I52" s="226">
        <v>1296</v>
      </c>
      <c r="J52" s="226">
        <f t="shared" si="0"/>
        <v>259.2</v>
      </c>
      <c r="K52" s="226">
        <f t="shared" si="1"/>
        <v>1555.2</v>
      </c>
      <c r="L52" s="291" t="s">
        <v>4840</v>
      </c>
      <c r="M52" s="77"/>
      <c r="N52" s="77"/>
      <c r="O52" s="77"/>
      <c r="P52" s="77"/>
    </row>
    <row r="53" spans="1:16" ht="30" customHeight="1">
      <c r="A53" s="1">
        <v>35</v>
      </c>
      <c r="B53" s="221" t="s">
        <v>6943</v>
      </c>
      <c r="C53" s="221">
        <v>10027778</v>
      </c>
      <c r="D53" s="222" t="s">
        <v>6908</v>
      </c>
      <c r="E53" s="223" t="s">
        <v>7080</v>
      </c>
      <c r="F53" s="221" t="s">
        <v>57</v>
      </c>
      <c r="G53" s="266">
        <v>179</v>
      </c>
      <c r="H53" s="225">
        <v>9</v>
      </c>
      <c r="I53" s="226">
        <v>1611</v>
      </c>
      <c r="J53" s="226">
        <f t="shared" si="0"/>
        <v>322.2</v>
      </c>
      <c r="K53" s="226">
        <f t="shared" si="1"/>
        <v>1933.2</v>
      </c>
      <c r="L53" s="291" t="s">
        <v>4840</v>
      </c>
      <c r="M53" s="77"/>
      <c r="N53" s="77"/>
      <c r="O53" s="77"/>
      <c r="P53" s="77"/>
    </row>
    <row r="54" spans="1:16" ht="30" customHeight="1">
      <c r="A54" s="1">
        <v>36</v>
      </c>
      <c r="B54" s="221" t="s">
        <v>6944</v>
      </c>
      <c r="C54" s="221">
        <v>10031357</v>
      </c>
      <c r="D54" s="222" t="s">
        <v>6908</v>
      </c>
      <c r="E54" s="223" t="s">
        <v>7081</v>
      </c>
      <c r="F54" s="221" t="s">
        <v>57</v>
      </c>
      <c r="G54" s="266">
        <v>147</v>
      </c>
      <c r="H54" s="225">
        <v>12</v>
      </c>
      <c r="I54" s="226">
        <v>1764</v>
      </c>
      <c r="J54" s="226">
        <f t="shared" si="0"/>
        <v>352.8</v>
      </c>
      <c r="K54" s="226">
        <f t="shared" si="1"/>
        <v>2116.8000000000002</v>
      </c>
      <c r="L54" s="291" t="s">
        <v>4840</v>
      </c>
      <c r="M54" s="77"/>
      <c r="N54" s="77"/>
      <c r="O54" s="77"/>
      <c r="P54" s="77"/>
    </row>
    <row r="55" spans="1:16" ht="30" customHeight="1">
      <c r="A55" s="1">
        <v>37</v>
      </c>
      <c r="B55" s="221" t="s">
        <v>6945</v>
      </c>
      <c r="C55" s="221">
        <v>10067205</v>
      </c>
      <c r="D55" s="222" t="s">
        <v>6908</v>
      </c>
      <c r="E55" s="223" t="s">
        <v>7082</v>
      </c>
      <c r="F55" s="221" t="s">
        <v>57</v>
      </c>
      <c r="G55" s="266">
        <v>3</v>
      </c>
      <c r="H55" s="225">
        <v>11439</v>
      </c>
      <c r="I55" s="226">
        <v>34317</v>
      </c>
      <c r="J55" s="226">
        <f t="shared" si="0"/>
        <v>6863.4</v>
      </c>
      <c r="K55" s="226">
        <f t="shared" si="1"/>
        <v>41180.400000000001</v>
      </c>
      <c r="L55" s="291" t="s">
        <v>4840</v>
      </c>
      <c r="M55" s="77"/>
      <c r="N55" s="77"/>
      <c r="O55" s="77"/>
      <c r="P55" s="77"/>
    </row>
    <row r="56" spans="1:16" ht="30" customHeight="1">
      <c r="A56" s="1">
        <v>38</v>
      </c>
      <c r="B56" s="221" t="s">
        <v>6946</v>
      </c>
      <c r="C56" s="221">
        <v>10106570</v>
      </c>
      <c r="D56" s="222" t="s">
        <v>6908</v>
      </c>
      <c r="E56" s="223" t="s">
        <v>7083</v>
      </c>
      <c r="F56" s="221" t="s">
        <v>57</v>
      </c>
      <c r="G56" s="266">
        <v>130</v>
      </c>
      <c r="H56" s="225">
        <v>236</v>
      </c>
      <c r="I56" s="226">
        <v>30680</v>
      </c>
      <c r="J56" s="226">
        <f t="shared" si="0"/>
        <v>6136</v>
      </c>
      <c r="K56" s="226">
        <f t="shared" si="1"/>
        <v>36816</v>
      </c>
      <c r="L56" s="291" t="s">
        <v>4840</v>
      </c>
      <c r="M56" s="77"/>
      <c r="N56" s="77"/>
      <c r="O56" s="77"/>
      <c r="P56" s="77"/>
    </row>
    <row r="57" spans="1:16" ht="30" customHeight="1">
      <c r="A57" s="1">
        <v>39</v>
      </c>
      <c r="B57" s="221" t="s">
        <v>6947</v>
      </c>
      <c r="C57" s="221">
        <v>10135482</v>
      </c>
      <c r="D57" s="222" t="s">
        <v>6908</v>
      </c>
      <c r="E57" s="223" t="s">
        <v>7084</v>
      </c>
      <c r="F57" s="221" t="s">
        <v>57</v>
      </c>
      <c r="G57" s="266">
        <v>6</v>
      </c>
      <c r="H57" s="225">
        <v>8312</v>
      </c>
      <c r="I57" s="226">
        <v>49872</v>
      </c>
      <c r="J57" s="226">
        <f t="shared" si="0"/>
        <v>9974.4</v>
      </c>
      <c r="K57" s="226">
        <f t="shared" si="1"/>
        <v>59846.400000000001</v>
      </c>
      <c r="L57" s="291" t="s">
        <v>4840</v>
      </c>
      <c r="M57" s="77"/>
      <c r="N57" s="77"/>
      <c r="O57" s="77"/>
      <c r="P57" s="77"/>
    </row>
    <row r="58" spans="1:16" ht="30" customHeight="1">
      <c r="A58" s="1">
        <v>40</v>
      </c>
      <c r="B58" s="221" t="s">
        <v>6948</v>
      </c>
      <c r="C58" s="221">
        <v>10136126</v>
      </c>
      <c r="D58" s="222" t="s">
        <v>6908</v>
      </c>
      <c r="E58" s="223" t="s">
        <v>7085</v>
      </c>
      <c r="F58" s="221" t="s">
        <v>57</v>
      </c>
      <c r="G58" s="266">
        <v>1</v>
      </c>
      <c r="H58" s="225">
        <v>3208</v>
      </c>
      <c r="I58" s="226">
        <v>3208</v>
      </c>
      <c r="J58" s="226">
        <f t="shared" si="0"/>
        <v>641.6</v>
      </c>
      <c r="K58" s="226">
        <f t="shared" si="1"/>
        <v>3849.6</v>
      </c>
      <c r="L58" s="291" t="s">
        <v>4840</v>
      </c>
      <c r="M58" s="77"/>
      <c r="N58" s="77"/>
      <c r="O58" s="77"/>
      <c r="P58" s="77"/>
    </row>
    <row r="59" spans="1:16" ht="30" customHeight="1">
      <c r="A59" s="1">
        <v>41</v>
      </c>
      <c r="B59" s="221" t="s">
        <v>6949</v>
      </c>
      <c r="C59" s="221">
        <v>10136134</v>
      </c>
      <c r="D59" s="222" t="s">
        <v>6908</v>
      </c>
      <c r="E59" s="223" t="s">
        <v>7086</v>
      </c>
      <c r="F59" s="221" t="s">
        <v>57</v>
      </c>
      <c r="G59" s="266">
        <v>1</v>
      </c>
      <c r="H59" s="225">
        <v>5169</v>
      </c>
      <c r="I59" s="226">
        <v>5169</v>
      </c>
      <c r="J59" s="226">
        <f t="shared" si="0"/>
        <v>1033.8</v>
      </c>
      <c r="K59" s="226">
        <f t="shared" si="1"/>
        <v>6202.8</v>
      </c>
      <c r="L59" s="291" t="s">
        <v>4840</v>
      </c>
      <c r="M59" s="77"/>
      <c r="N59" s="77"/>
      <c r="O59" s="77"/>
      <c r="P59" s="77"/>
    </row>
    <row r="60" spans="1:16" ht="30" customHeight="1">
      <c r="A60" s="1">
        <v>42</v>
      </c>
      <c r="B60" s="221" t="s">
        <v>6950</v>
      </c>
      <c r="C60" s="221">
        <v>10136135</v>
      </c>
      <c r="D60" s="222" t="s">
        <v>6908</v>
      </c>
      <c r="E60" s="223" t="s">
        <v>7087</v>
      </c>
      <c r="F60" s="221" t="s">
        <v>57</v>
      </c>
      <c r="G60" s="266">
        <v>1</v>
      </c>
      <c r="H60" s="225">
        <v>48050</v>
      </c>
      <c r="I60" s="226">
        <v>48050</v>
      </c>
      <c r="J60" s="226">
        <f t="shared" si="0"/>
        <v>9610</v>
      </c>
      <c r="K60" s="226">
        <f t="shared" si="1"/>
        <v>57660</v>
      </c>
      <c r="L60" s="291" t="s">
        <v>4840</v>
      </c>
      <c r="M60" s="77"/>
      <c r="N60" s="77"/>
      <c r="O60" s="77"/>
      <c r="P60" s="77"/>
    </row>
    <row r="61" spans="1:16" ht="30" customHeight="1">
      <c r="A61" s="1">
        <v>43</v>
      </c>
      <c r="B61" s="221" t="s">
        <v>6951</v>
      </c>
      <c r="C61" s="221">
        <v>10136136</v>
      </c>
      <c r="D61" s="222" t="s">
        <v>6908</v>
      </c>
      <c r="E61" s="223" t="s">
        <v>7088</v>
      </c>
      <c r="F61" s="221" t="s">
        <v>57</v>
      </c>
      <c r="G61" s="266">
        <v>2</v>
      </c>
      <c r="H61" s="225">
        <v>5130</v>
      </c>
      <c r="I61" s="226">
        <v>10260</v>
      </c>
      <c r="J61" s="226">
        <f t="shared" si="0"/>
        <v>2052</v>
      </c>
      <c r="K61" s="226">
        <f t="shared" si="1"/>
        <v>12312</v>
      </c>
      <c r="L61" s="291" t="s">
        <v>4840</v>
      </c>
      <c r="M61" s="77"/>
      <c r="N61" s="77"/>
      <c r="O61" s="77"/>
      <c r="P61" s="77"/>
    </row>
    <row r="62" spans="1:16" ht="30" customHeight="1">
      <c r="A62" s="1">
        <v>44</v>
      </c>
      <c r="B62" s="221" t="s">
        <v>6952</v>
      </c>
      <c r="C62" s="221">
        <v>10136137</v>
      </c>
      <c r="D62" s="222" t="s">
        <v>6908</v>
      </c>
      <c r="E62" s="223" t="s">
        <v>7089</v>
      </c>
      <c r="F62" s="221" t="s">
        <v>57</v>
      </c>
      <c r="G62" s="266">
        <v>8</v>
      </c>
      <c r="H62" s="225">
        <v>1804</v>
      </c>
      <c r="I62" s="226">
        <v>14432</v>
      </c>
      <c r="J62" s="226">
        <f t="shared" si="0"/>
        <v>2886.4</v>
      </c>
      <c r="K62" s="226">
        <f t="shared" si="1"/>
        <v>17318.400000000001</v>
      </c>
      <c r="L62" s="291" t="s">
        <v>4840</v>
      </c>
      <c r="M62" s="77"/>
      <c r="N62" s="77"/>
      <c r="O62" s="77"/>
      <c r="P62" s="77"/>
    </row>
    <row r="63" spans="1:16" ht="30" customHeight="1">
      <c r="A63" s="1">
        <v>45</v>
      </c>
      <c r="B63" s="221" t="s">
        <v>6953</v>
      </c>
      <c r="C63" s="221">
        <v>10136138</v>
      </c>
      <c r="D63" s="222" t="s">
        <v>6908</v>
      </c>
      <c r="E63" s="223" t="s">
        <v>7090</v>
      </c>
      <c r="F63" s="221" t="s">
        <v>57</v>
      </c>
      <c r="G63" s="266">
        <v>3</v>
      </c>
      <c r="H63" s="225">
        <v>16125</v>
      </c>
      <c r="I63" s="226">
        <v>48375</v>
      </c>
      <c r="J63" s="226">
        <f t="shared" si="0"/>
        <v>9675</v>
      </c>
      <c r="K63" s="226">
        <f t="shared" si="1"/>
        <v>58050</v>
      </c>
      <c r="L63" s="291" t="s">
        <v>4840</v>
      </c>
      <c r="M63" s="77"/>
      <c r="N63" s="77"/>
      <c r="O63" s="77"/>
      <c r="P63" s="77"/>
    </row>
    <row r="64" spans="1:16" ht="30" customHeight="1">
      <c r="A64" s="1">
        <v>46</v>
      </c>
      <c r="B64" s="221" t="s">
        <v>6954</v>
      </c>
      <c r="C64" s="221">
        <v>10136141</v>
      </c>
      <c r="D64" s="222" t="s">
        <v>6908</v>
      </c>
      <c r="E64" s="223" t="s">
        <v>7091</v>
      </c>
      <c r="F64" s="221" t="s">
        <v>57</v>
      </c>
      <c r="G64" s="266">
        <v>6</v>
      </c>
      <c r="H64" s="225">
        <v>343</v>
      </c>
      <c r="I64" s="226">
        <v>2058</v>
      </c>
      <c r="J64" s="226">
        <f t="shared" si="0"/>
        <v>411.6</v>
      </c>
      <c r="K64" s="226">
        <f t="shared" si="1"/>
        <v>2469.6</v>
      </c>
      <c r="L64" s="291" t="s">
        <v>4840</v>
      </c>
      <c r="M64" s="77"/>
      <c r="N64" s="77"/>
      <c r="O64" s="77"/>
      <c r="P64" s="77"/>
    </row>
    <row r="65" spans="1:16" ht="30" customHeight="1">
      <c r="A65" s="1">
        <v>47</v>
      </c>
      <c r="B65" s="221" t="s">
        <v>6955</v>
      </c>
      <c r="C65" s="221">
        <v>10136142</v>
      </c>
      <c r="D65" s="222" t="s">
        <v>6908</v>
      </c>
      <c r="E65" s="223" t="s">
        <v>7092</v>
      </c>
      <c r="F65" s="221" t="s">
        <v>57</v>
      </c>
      <c r="G65" s="266">
        <v>5</v>
      </c>
      <c r="H65" s="225">
        <v>20676</v>
      </c>
      <c r="I65" s="226">
        <v>103380</v>
      </c>
      <c r="J65" s="226">
        <f t="shared" si="0"/>
        <v>20676</v>
      </c>
      <c r="K65" s="226">
        <f t="shared" si="1"/>
        <v>124056</v>
      </c>
      <c r="L65" s="291" t="s">
        <v>4840</v>
      </c>
      <c r="M65" s="77"/>
      <c r="N65" s="77"/>
      <c r="O65" s="77"/>
      <c r="P65" s="77"/>
    </row>
    <row r="66" spans="1:16" ht="30" customHeight="1">
      <c r="A66" s="1">
        <v>48</v>
      </c>
      <c r="B66" s="221" t="s">
        <v>6956</v>
      </c>
      <c r="C66" s="221">
        <v>10136143</v>
      </c>
      <c r="D66" s="222" t="s">
        <v>6908</v>
      </c>
      <c r="E66" s="223" t="s">
        <v>7093</v>
      </c>
      <c r="F66" s="221" t="s">
        <v>57</v>
      </c>
      <c r="G66" s="266">
        <v>21</v>
      </c>
      <c r="H66" s="225">
        <v>31969</v>
      </c>
      <c r="I66" s="226">
        <v>671349</v>
      </c>
      <c r="J66" s="226">
        <f t="shared" si="0"/>
        <v>134269.79999999999</v>
      </c>
      <c r="K66" s="226">
        <f t="shared" si="1"/>
        <v>805618.8</v>
      </c>
      <c r="L66" s="291" t="s">
        <v>4840</v>
      </c>
      <c r="M66" s="77"/>
      <c r="N66" s="77"/>
      <c r="O66" s="77"/>
      <c r="P66" s="77"/>
    </row>
    <row r="67" spans="1:16" ht="30" customHeight="1">
      <c r="A67" s="1">
        <v>49</v>
      </c>
      <c r="B67" s="221" t="s">
        <v>6957</v>
      </c>
      <c r="C67" s="221">
        <v>10136144</v>
      </c>
      <c r="D67" s="222" t="s">
        <v>6908</v>
      </c>
      <c r="E67" s="223" t="s">
        <v>7094</v>
      </c>
      <c r="F67" s="221" t="s">
        <v>57</v>
      </c>
      <c r="G67" s="266">
        <v>16</v>
      </c>
      <c r="H67" s="225">
        <v>27459</v>
      </c>
      <c r="I67" s="226">
        <v>439344</v>
      </c>
      <c r="J67" s="226">
        <f t="shared" si="0"/>
        <v>87868.800000000003</v>
      </c>
      <c r="K67" s="226">
        <f t="shared" si="1"/>
        <v>527212.80000000005</v>
      </c>
      <c r="L67" s="291" t="s">
        <v>4840</v>
      </c>
      <c r="M67" s="77"/>
      <c r="N67" s="77"/>
      <c r="O67" s="77"/>
      <c r="P67" s="77"/>
    </row>
    <row r="68" spans="1:16" ht="30" customHeight="1">
      <c r="A68" s="1">
        <v>50</v>
      </c>
      <c r="B68" s="221" t="s">
        <v>6958</v>
      </c>
      <c r="C68" s="221">
        <v>10136145</v>
      </c>
      <c r="D68" s="222" t="s">
        <v>6908</v>
      </c>
      <c r="E68" s="223" t="s">
        <v>7095</v>
      </c>
      <c r="F68" s="221" t="s">
        <v>57</v>
      </c>
      <c r="G68" s="266">
        <v>4</v>
      </c>
      <c r="H68" s="225">
        <v>9285</v>
      </c>
      <c r="I68" s="226">
        <v>37140</v>
      </c>
      <c r="J68" s="226">
        <f t="shared" si="0"/>
        <v>7428</v>
      </c>
      <c r="K68" s="226">
        <f t="shared" si="1"/>
        <v>44568</v>
      </c>
      <c r="L68" s="291" t="s">
        <v>4840</v>
      </c>
      <c r="M68" s="77"/>
      <c r="N68" s="77"/>
      <c r="O68" s="77"/>
      <c r="P68" s="77"/>
    </row>
    <row r="69" spans="1:16" ht="30" customHeight="1">
      <c r="A69" s="1">
        <v>51</v>
      </c>
      <c r="B69" s="221" t="s">
        <v>6959</v>
      </c>
      <c r="C69" s="221">
        <v>10136146</v>
      </c>
      <c r="D69" s="222" t="s">
        <v>6908</v>
      </c>
      <c r="E69" s="223" t="s">
        <v>7096</v>
      </c>
      <c r="F69" s="221" t="s">
        <v>57</v>
      </c>
      <c r="G69" s="266">
        <v>2</v>
      </c>
      <c r="H69" s="225">
        <v>5675</v>
      </c>
      <c r="I69" s="226">
        <v>11350</v>
      </c>
      <c r="J69" s="226">
        <f t="shared" si="0"/>
        <v>2270</v>
      </c>
      <c r="K69" s="226">
        <f t="shared" si="1"/>
        <v>13620</v>
      </c>
      <c r="L69" s="291" t="s">
        <v>4840</v>
      </c>
      <c r="M69" s="77"/>
      <c r="N69" s="77"/>
      <c r="O69" s="77"/>
      <c r="P69" s="77"/>
    </row>
    <row r="70" spans="1:16" ht="30" customHeight="1">
      <c r="A70" s="1">
        <v>52</v>
      </c>
      <c r="B70" s="221" t="s">
        <v>6960</v>
      </c>
      <c r="C70" s="221">
        <v>10136147</v>
      </c>
      <c r="D70" s="222" t="s">
        <v>6908</v>
      </c>
      <c r="E70" s="223" t="s">
        <v>7097</v>
      </c>
      <c r="F70" s="221" t="s">
        <v>57</v>
      </c>
      <c r="G70" s="266">
        <v>3</v>
      </c>
      <c r="H70" s="225">
        <v>3985</v>
      </c>
      <c r="I70" s="226">
        <v>11955</v>
      </c>
      <c r="J70" s="226">
        <f t="shared" si="0"/>
        <v>2391</v>
      </c>
      <c r="K70" s="226">
        <f t="shared" si="1"/>
        <v>14346</v>
      </c>
      <c r="L70" s="291" t="s">
        <v>4840</v>
      </c>
      <c r="M70" s="77"/>
      <c r="N70" s="77"/>
      <c r="O70" s="77"/>
      <c r="P70" s="77"/>
    </row>
    <row r="71" spans="1:16" ht="30" customHeight="1">
      <c r="A71" s="1">
        <v>53</v>
      </c>
      <c r="B71" s="221" t="s">
        <v>6961</v>
      </c>
      <c r="C71" s="221">
        <v>10136148</v>
      </c>
      <c r="D71" s="222" t="s">
        <v>6908</v>
      </c>
      <c r="E71" s="223" t="s">
        <v>7098</v>
      </c>
      <c r="F71" s="221" t="s">
        <v>57</v>
      </c>
      <c r="G71" s="266">
        <v>5</v>
      </c>
      <c r="H71" s="225">
        <v>22</v>
      </c>
      <c r="I71" s="226">
        <v>110</v>
      </c>
      <c r="J71" s="226">
        <f t="shared" si="0"/>
        <v>22</v>
      </c>
      <c r="K71" s="226">
        <f t="shared" si="1"/>
        <v>132</v>
      </c>
      <c r="L71" s="291" t="s">
        <v>4840</v>
      </c>
      <c r="M71" s="77"/>
      <c r="N71" s="77"/>
      <c r="O71" s="77"/>
      <c r="P71" s="77"/>
    </row>
    <row r="72" spans="1:16" ht="30" customHeight="1">
      <c r="A72" s="1">
        <v>54</v>
      </c>
      <c r="B72" s="221" t="s">
        <v>6962</v>
      </c>
      <c r="C72" s="221">
        <v>10136150</v>
      </c>
      <c r="D72" s="222" t="s">
        <v>6908</v>
      </c>
      <c r="E72" s="223" t="s">
        <v>7099</v>
      </c>
      <c r="F72" s="221" t="s">
        <v>57</v>
      </c>
      <c r="G72" s="266">
        <v>17</v>
      </c>
      <c r="H72" s="225">
        <v>302</v>
      </c>
      <c r="I72" s="226">
        <v>5134</v>
      </c>
      <c r="J72" s="226">
        <f t="shared" si="0"/>
        <v>1026.8</v>
      </c>
      <c r="K72" s="226">
        <f t="shared" si="1"/>
        <v>6160.8</v>
      </c>
      <c r="L72" s="291" t="s">
        <v>4840</v>
      </c>
      <c r="M72" s="77"/>
      <c r="N72" s="77"/>
      <c r="O72" s="77"/>
      <c r="P72" s="77"/>
    </row>
    <row r="73" spans="1:16" ht="30" customHeight="1">
      <c r="A73" s="1">
        <v>55</v>
      </c>
      <c r="B73" s="221" t="s">
        <v>6963</v>
      </c>
      <c r="C73" s="221">
        <v>20000068</v>
      </c>
      <c r="D73" s="222" t="s">
        <v>6908</v>
      </c>
      <c r="E73" s="223" t="s">
        <v>7100</v>
      </c>
      <c r="F73" s="221" t="s">
        <v>57</v>
      </c>
      <c r="G73" s="266">
        <v>1</v>
      </c>
      <c r="H73" s="225">
        <v>21279</v>
      </c>
      <c r="I73" s="226">
        <v>21279</v>
      </c>
      <c r="J73" s="226">
        <f t="shared" si="0"/>
        <v>4255.8</v>
      </c>
      <c r="K73" s="226">
        <f t="shared" si="1"/>
        <v>25534.799999999999</v>
      </c>
      <c r="L73" s="291" t="s">
        <v>4840</v>
      </c>
      <c r="M73" s="77"/>
      <c r="N73" s="77"/>
      <c r="O73" s="77"/>
      <c r="P73" s="77"/>
    </row>
    <row r="74" spans="1:16" ht="30" customHeight="1">
      <c r="A74" s="1">
        <v>56</v>
      </c>
      <c r="B74" s="221" t="s">
        <v>6964</v>
      </c>
      <c r="C74" s="221">
        <v>20000157</v>
      </c>
      <c r="D74" s="222" t="s">
        <v>6908</v>
      </c>
      <c r="E74" s="223" t="s">
        <v>7101</v>
      </c>
      <c r="F74" s="221" t="s">
        <v>57</v>
      </c>
      <c r="G74" s="266">
        <v>1</v>
      </c>
      <c r="H74" s="225">
        <v>4544</v>
      </c>
      <c r="I74" s="226">
        <v>4544</v>
      </c>
      <c r="J74" s="226">
        <f t="shared" si="0"/>
        <v>908.8</v>
      </c>
      <c r="K74" s="226">
        <f t="shared" si="1"/>
        <v>5452.8</v>
      </c>
      <c r="L74" s="291" t="s">
        <v>4840</v>
      </c>
      <c r="M74" s="77"/>
      <c r="N74" s="77"/>
      <c r="O74" s="77"/>
      <c r="P74" s="77"/>
    </row>
    <row r="75" spans="1:16" ht="30" customHeight="1">
      <c r="A75" s="1">
        <v>57</v>
      </c>
      <c r="B75" s="221" t="s">
        <v>6965</v>
      </c>
      <c r="C75" s="221">
        <v>20000219</v>
      </c>
      <c r="D75" s="222" t="s">
        <v>6908</v>
      </c>
      <c r="E75" s="223" t="s">
        <v>7102</v>
      </c>
      <c r="F75" s="221" t="s">
        <v>57</v>
      </c>
      <c r="G75" s="266">
        <v>2</v>
      </c>
      <c r="H75" s="225">
        <v>1177</v>
      </c>
      <c r="I75" s="226">
        <v>2354</v>
      </c>
      <c r="J75" s="226">
        <f t="shared" ref="J75:J165" si="2">ROUND(I75*0.2,2)</f>
        <v>470.8</v>
      </c>
      <c r="K75" s="226">
        <f t="shared" ref="K75:K165" si="3">ROUND(I75*1.2,2)</f>
        <v>2824.8</v>
      </c>
      <c r="L75" s="291" t="s">
        <v>4840</v>
      </c>
      <c r="M75" s="77"/>
      <c r="N75" s="77"/>
      <c r="O75" s="77"/>
      <c r="P75" s="77"/>
    </row>
    <row r="76" spans="1:16" ht="30" customHeight="1">
      <c r="A76" s="1">
        <v>58</v>
      </c>
      <c r="B76" s="221" t="s">
        <v>6966</v>
      </c>
      <c r="C76" s="221">
        <v>20000490</v>
      </c>
      <c r="D76" s="222" t="s">
        <v>6908</v>
      </c>
      <c r="E76" s="223" t="s">
        <v>7103</v>
      </c>
      <c r="F76" s="221" t="s">
        <v>57</v>
      </c>
      <c r="G76" s="266">
        <v>1</v>
      </c>
      <c r="H76" s="225">
        <v>1976</v>
      </c>
      <c r="I76" s="226">
        <v>1976</v>
      </c>
      <c r="J76" s="226">
        <f t="shared" si="2"/>
        <v>395.2</v>
      </c>
      <c r="K76" s="226">
        <f t="shared" si="3"/>
        <v>2371.1999999999998</v>
      </c>
      <c r="L76" s="291" t="s">
        <v>4840</v>
      </c>
      <c r="M76" s="77"/>
      <c r="N76" s="77"/>
      <c r="O76" s="77"/>
      <c r="P76" s="77"/>
    </row>
    <row r="77" spans="1:16" ht="30" customHeight="1">
      <c r="A77" s="1">
        <v>59</v>
      </c>
      <c r="B77" s="221" t="s">
        <v>6967</v>
      </c>
      <c r="C77" s="221">
        <v>20000705</v>
      </c>
      <c r="D77" s="222" t="s">
        <v>6908</v>
      </c>
      <c r="E77" s="223" t="s">
        <v>7104</v>
      </c>
      <c r="F77" s="221" t="s">
        <v>57</v>
      </c>
      <c r="G77" s="266">
        <v>1</v>
      </c>
      <c r="H77" s="225">
        <v>43094</v>
      </c>
      <c r="I77" s="226">
        <v>43094</v>
      </c>
      <c r="J77" s="226">
        <f t="shared" si="2"/>
        <v>8618.7999999999993</v>
      </c>
      <c r="K77" s="226">
        <f t="shared" si="3"/>
        <v>51712.800000000003</v>
      </c>
      <c r="L77" s="291" t="s">
        <v>4840</v>
      </c>
      <c r="M77" s="77"/>
      <c r="N77" s="77"/>
      <c r="O77" s="77"/>
      <c r="P77" s="77"/>
    </row>
    <row r="78" spans="1:16" ht="30" customHeight="1">
      <c r="A78" s="1">
        <v>60</v>
      </c>
      <c r="B78" s="221" t="s">
        <v>6968</v>
      </c>
      <c r="C78" s="221">
        <v>20000747</v>
      </c>
      <c r="D78" s="222" t="s">
        <v>6908</v>
      </c>
      <c r="E78" s="223" t="s">
        <v>7105</v>
      </c>
      <c r="F78" s="221" t="s">
        <v>57</v>
      </c>
      <c r="G78" s="266">
        <v>2</v>
      </c>
      <c r="H78" s="225">
        <v>1292</v>
      </c>
      <c r="I78" s="226">
        <v>2584</v>
      </c>
      <c r="J78" s="226">
        <f t="shared" si="2"/>
        <v>516.79999999999995</v>
      </c>
      <c r="K78" s="226">
        <f t="shared" si="3"/>
        <v>3100.8</v>
      </c>
      <c r="L78" s="291" t="s">
        <v>4840</v>
      </c>
      <c r="M78" s="77"/>
      <c r="N78" s="77"/>
      <c r="O78" s="77"/>
      <c r="P78" s="77"/>
    </row>
    <row r="79" spans="1:16" ht="30" customHeight="1">
      <c r="A79" s="1">
        <v>61</v>
      </c>
      <c r="B79" s="221" t="s">
        <v>6969</v>
      </c>
      <c r="C79" s="221">
        <v>20000749</v>
      </c>
      <c r="D79" s="222" t="s">
        <v>6908</v>
      </c>
      <c r="E79" s="223" t="s">
        <v>7106</v>
      </c>
      <c r="F79" s="221" t="s">
        <v>57</v>
      </c>
      <c r="G79" s="266">
        <v>6</v>
      </c>
      <c r="H79" s="225">
        <v>2225</v>
      </c>
      <c r="I79" s="226">
        <v>13350</v>
      </c>
      <c r="J79" s="226">
        <f t="shared" si="2"/>
        <v>2670</v>
      </c>
      <c r="K79" s="226">
        <f t="shared" si="3"/>
        <v>16020</v>
      </c>
      <c r="L79" s="291" t="s">
        <v>4840</v>
      </c>
      <c r="M79" s="77"/>
      <c r="N79" s="77"/>
      <c r="O79" s="77"/>
      <c r="P79" s="77"/>
    </row>
    <row r="80" spans="1:16" ht="30" customHeight="1">
      <c r="A80" s="1">
        <v>62</v>
      </c>
      <c r="B80" s="221" t="s">
        <v>6970</v>
      </c>
      <c r="C80" s="221">
        <v>20000750</v>
      </c>
      <c r="D80" s="222" t="s">
        <v>6908</v>
      </c>
      <c r="E80" s="223" t="s">
        <v>7107</v>
      </c>
      <c r="F80" s="221" t="s">
        <v>57</v>
      </c>
      <c r="G80" s="266">
        <v>4</v>
      </c>
      <c r="H80" s="225">
        <v>6958</v>
      </c>
      <c r="I80" s="226">
        <v>27832</v>
      </c>
      <c r="J80" s="226">
        <f t="shared" si="2"/>
        <v>5566.4</v>
      </c>
      <c r="K80" s="226">
        <f t="shared" si="3"/>
        <v>33398.400000000001</v>
      </c>
      <c r="L80" s="291" t="s">
        <v>4840</v>
      </c>
      <c r="M80" s="77"/>
      <c r="N80" s="77"/>
      <c r="O80" s="77"/>
      <c r="P80" s="77"/>
    </row>
    <row r="81" spans="1:16" ht="30" customHeight="1">
      <c r="A81" s="1">
        <v>63</v>
      </c>
      <c r="B81" s="221" t="s">
        <v>6971</v>
      </c>
      <c r="C81" s="221">
        <v>20000751</v>
      </c>
      <c r="D81" s="222" t="s">
        <v>6908</v>
      </c>
      <c r="E81" s="223" t="s">
        <v>7108</v>
      </c>
      <c r="F81" s="221" t="s">
        <v>57</v>
      </c>
      <c r="G81" s="266">
        <v>4</v>
      </c>
      <c r="H81" s="225">
        <v>6424</v>
      </c>
      <c r="I81" s="226">
        <v>25696</v>
      </c>
      <c r="J81" s="226">
        <f t="shared" si="2"/>
        <v>5139.2</v>
      </c>
      <c r="K81" s="226">
        <f t="shared" si="3"/>
        <v>30835.200000000001</v>
      </c>
      <c r="L81" s="291" t="s">
        <v>4840</v>
      </c>
      <c r="M81" s="77"/>
      <c r="N81" s="77"/>
      <c r="O81" s="77"/>
      <c r="P81" s="77"/>
    </row>
    <row r="82" spans="1:16" ht="30" customHeight="1">
      <c r="A82" s="1">
        <v>64</v>
      </c>
      <c r="B82" s="221" t="s">
        <v>6972</v>
      </c>
      <c r="C82" s="221">
        <v>20000752</v>
      </c>
      <c r="D82" s="222" t="s">
        <v>6908</v>
      </c>
      <c r="E82" s="223" t="s">
        <v>7109</v>
      </c>
      <c r="F82" s="221" t="s">
        <v>57</v>
      </c>
      <c r="G82" s="266">
        <v>8</v>
      </c>
      <c r="H82" s="225">
        <v>3899</v>
      </c>
      <c r="I82" s="226">
        <v>31192</v>
      </c>
      <c r="J82" s="226">
        <f t="shared" si="2"/>
        <v>6238.4</v>
      </c>
      <c r="K82" s="226">
        <f t="shared" si="3"/>
        <v>37430.400000000001</v>
      </c>
      <c r="L82" s="291" t="s">
        <v>4840</v>
      </c>
      <c r="M82" s="77"/>
      <c r="N82" s="77"/>
      <c r="O82" s="77"/>
      <c r="P82" s="77"/>
    </row>
    <row r="83" spans="1:16" ht="30" customHeight="1">
      <c r="A83" s="1">
        <v>65</v>
      </c>
      <c r="B83" s="221" t="s">
        <v>6973</v>
      </c>
      <c r="C83" s="221">
        <v>20000753</v>
      </c>
      <c r="D83" s="222" t="s">
        <v>6908</v>
      </c>
      <c r="E83" s="223" t="s">
        <v>7110</v>
      </c>
      <c r="F83" s="221" t="s">
        <v>57</v>
      </c>
      <c r="G83" s="266">
        <v>4</v>
      </c>
      <c r="H83" s="225">
        <v>1870</v>
      </c>
      <c r="I83" s="226">
        <v>7480</v>
      </c>
      <c r="J83" s="226">
        <f t="shared" si="2"/>
        <v>1496</v>
      </c>
      <c r="K83" s="226">
        <f t="shared" si="3"/>
        <v>8976</v>
      </c>
      <c r="L83" s="291" t="s">
        <v>4840</v>
      </c>
      <c r="M83" s="77"/>
      <c r="N83" s="77"/>
      <c r="O83" s="77"/>
      <c r="P83" s="77"/>
    </row>
    <row r="84" spans="1:16" ht="30" customHeight="1">
      <c r="A84" s="1">
        <v>66</v>
      </c>
      <c r="B84" s="221" t="s">
        <v>6974</v>
      </c>
      <c r="C84" s="221">
        <v>20000754</v>
      </c>
      <c r="D84" s="222" t="s">
        <v>6908</v>
      </c>
      <c r="E84" s="223" t="s">
        <v>7111</v>
      </c>
      <c r="F84" s="221" t="s">
        <v>57</v>
      </c>
      <c r="G84" s="266">
        <v>2</v>
      </c>
      <c r="H84" s="225">
        <v>4883</v>
      </c>
      <c r="I84" s="226">
        <v>9766</v>
      </c>
      <c r="J84" s="226">
        <f t="shared" si="2"/>
        <v>1953.2</v>
      </c>
      <c r="K84" s="226">
        <f t="shared" si="3"/>
        <v>11719.2</v>
      </c>
      <c r="L84" s="291" t="s">
        <v>4840</v>
      </c>
      <c r="M84" s="77"/>
      <c r="N84" s="77"/>
      <c r="O84" s="77"/>
      <c r="P84" s="77"/>
    </row>
    <row r="85" spans="1:16" ht="30" customHeight="1">
      <c r="A85" s="1">
        <v>67</v>
      </c>
      <c r="B85" s="221" t="s">
        <v>6975</v>
      </c>
      <c r="C85" s="221">
        <v>20000756</v>
      </c>
      <c r="D85" s="222" t="s">
        <v>6908</v>
      </c>
      <c r="E85" s="223" t="s">
        <v>7112</v>
      </c>
      <c r="F85" s="221" t="s">
        <v>57</v>
      </c>
      <c r="G85" s="266">
        <v>2</v>
      </c>
      <c r="H85" s="225">
        <v>6392</v>
      </c>
      <c r="I85" s="226">
        <v>12784</v>
      </c>
      <c r="J85" s="226">
        <f t="shared" si="2"/>
        <v>2556.8000000000002</v>
      </c>
      <c r="K85" s="226">
        <f t="shared" si="3"/>
        <v>15340.8</v>
      </c>
      <c r="L85" s="291" t="s">
        <v>4840</v>
      </c>
      <c r="M85" s="77"/>
      <c r="N85" s="77"/>
      <c r="O85" s="77"/>
      <c r="P85" s="77"/>
    </row>
    <row r="86" spans="1:16" ht="30" customHeight="1">
      <c r="A86" s="1">
        <v>68</v>
      </c>
      <c r="B86" s="221" t="s">
        <v>6976</v>
      </c>
      <c r="C86" s="221">
        <v>20000800</v>
      </c>
      <c r="D86" s="222" t="s">
        <v>6908</v>
      </c>
      <c r="E86" s="223" t="s">
        <v>7113</v>
      </c>
      <c r="F86" s="221" t="s">
        <v>57</v>
      </c>
      <c r="G86" s="266">
        <v>65</v>
      </c>
      <c r="H86" s="225">
        <v>504</v>
      </c>
      <c r="I86" s="226">
        <v>32760</v>
      </c>
      <c r="J86" s="226">
        <f t="shared" si="2"/>
        <v>6552</v>
      </c>
      <c r="K86" s="226">
        <f t="shared" si="3"/>
        <v>39312</v>
      </c>
      <c r="L86" s="291" t="s">
        <v>4840</v>
      </c>
      <c r="M86" s="77"/>
      <c r="N86" s="77"/>
      <c r="O86" s="77"/>
      <c r="P86" s="77"/>
    </row>
    <row r="87" spans="1:16" ht="30" customHeight="1">
      <c r="A87" s="1">
        <v>69</v>
      </c>
      <c r="B87" s="221" t="s">
        <v>6977</v>
      </c>
      <c r="C87" s="221">
        <v>20000815</v>
      </c>
      <c r="D87" s="222" t="s">
        <v>6908</v>
      </c>
      <c r="E87" s="223" t="s">
        <v>7114</v>
      </c>
      <c r="F87" s="221" t="s">
        <v>57</v>
      </c>
      <c r="G87" s="266">
        <v>3</v>
      </c>
      <c r="H87" s="225">
        <v>949</v>
      </c>
      <c r="I87" s="226">
        <v>2847</v>
      </c>
      <c r="J87" s="226">
        <f t="shared" si="2"/>
        <v>569.4</v>
      </c>
      <c r="K87" s="226">
        <f t="shared" si="3"/>
        <v>3416.4</v>
      </c>
      <c r="L87" s="291" t="s">
        <v>4840</v>
      </c>
      <c r="M87" s="77"/>
      <c r="N87" s="77"/>
      <c r="O87" s="77"/>
      <c r="P87" s="77"/>
    </row>
    <row r="88" spans="1:16" ht="30" customHeight="1">
      <c r="A88" s="1">
        <v>70</v>
      </c>
      <c r="B88" s="221" t="s">
        <v>6978</v>
      </c>
      <c r="C88" s="221">
        <v>20000817</v>
      </c>
      <c r="D88" s="222" t="s">
        <v>6908</v>
      </c>
      <c r="E88" s="223" t="s">
        <v>7115</v>
      </c>
      <c r="F88" s="221" t="s">
        <v>57</v>
      </c>
      <c r="G88" s="266">
        <v>17</v>
      </c>
      <c r="H88" s="225">
        <v>5654</v>
      </c>
      <c r="I88" s="226">
        <v>96118</v>
      </c>
      <c r="J88" s="226">
        <f t="shared" si="2"/>
        <v>19223.599999999999</v>
      </c>
      <c r="K88" s="226">
        <f t="shared" si="3"/>
        <v>115341.6</v>
      </c>
      <c r="L88" s="291" t="s">
        <v>4840</v>
      </c>
      <c r="M88" s="77"/>
      <c r="N88" s="77"/>
      <c r="O88" s="77"/>
      <c r="P88" s="77"/>
    </row>
    <row r="89" spans="1:16" ht="30" customHeight="1">
      <c r="A89" s="1">
        <v>71</v>
      </c>
      <c r="B89" s="221" t="s">
        <v>6979</v>
      </c>
      <c r="C89" s="221">
        <v>20000819</v>
      </c>
      <c r="D89" s="222" t="s">
        <v>6908</v>
      </c>
      <c r="E89" s="223" t="s">
        <v>7116</v>
      </c>
      <c r="F89" s="221" t="s">
        <v>57</v>
      </c>
      <c r="G89" s="266">
        <v>6</v>
      </c>
      <c r="H89" s="225">
        <v>1079</v>
      </c>
      <c r="I89" s="226">
        <v>6474</v>
      </c>
      <c r="J89" s="226">
        <f t="shared" si="2"/>
        <v>1294.8</v>
      </c>
      <c r="K89" s="226">
        <f t="shared" si="3"/>
        <v>7768.8</v>
      </c>
      <c r="L89" s="291" t="s">
        <v>4840</v>
      </c>
      <c r="M89" s="77"/>
      <c r="N89" s="77"/>
      <c r="O89" s="77"/>
      <c r="P89" s="77"/>
    </row>
    <row r="90" spans="1:16" ht="30" customHeight="1">
      <c r="A90" s="1">
        <v>72</v>
      </c>
      <c r="B90" s="221" t="s">
        <v>6980</v>
      </c>
      <c r="C90" s="221">
        <v>20000826</v>
      </c>
      <c r="D90" s="222" t="s">
        <v>6908</v>
      </c>
      <c r="E90" s="223" t="s">
        <v>7117</v>
      </c>
      <c r="F90" s="221" t="s">
        <v>57</v>
      </c>
      <c r="G90" s="266">
        <v>1</v>
      </c>
      <c r="H90" s="225">
        <v>674</v>
      </c>
      <c r="I90" s="226">
        <v>674</v>
      </c>
      <c r="J90" s="226">
        <f t="shared" si="2"/>
        <v>134.80000000000001</v>
      </c>
      <c r="K90" s="226">
        <f t="shared" si="3"/>
        <v>808.8</v>
      </c>
      <c r="L90" s="291" t="s">
        <v>4840</v>
      </c>
      <c r="M90" s="77"/>
      <c r="N90" s="77"/>
      <c r="O90" s="77"/>
      <c r="P90" s="77"/>
    </row>
    <row r="91" spans="1:16" ht="30" customHeight="1">
      <c r="A91" s="1">
        <v>73</v>
      </c>
      <c r="B91" s="221" t="s">
        <v>6981</v>
      </c>
      <c r="C91" s="221">
        <v>20000827</v>
      </c>
      <c r="D91" s="222" t="s">
        <v>6908</v>
      </c>
      <c r="E91" s="223" t="s">
        <v>483</v>
      </c>
      <c r="F91" s="221" t="s">
        <v>57</v>
      </c>
      <c r="G91" s="266">
        <v>34</v>
      </c>
      <c r="H91" s="225">
        <v>1164</v>
      </c>
      <c r="I91" s="226">
        <v>39576</v>
      </c>
      <c r="J91" s="226">
        <f t="shared" si="2"/>
        <v>7915.2</v>
      </c>
      <c r="K91" s="226">
        <f t="shared" si="3"/>
        <v>47491.199999999997</v>
      </c>
      <c r="L91" s="291" t="s">
        <v>4840</v>
      </c>
      <c r="M91" s="77"/>
      <c r="N91" s="77"/>
      <c r="O91" s="77"/>
      <c r="P91" s="77"/>
    </row>
    <row r="92" spans="1:16" ht="30" customHeight="1">
      <c r="A92" s="1">
        <v>74</v>
      </c>
      <c r="B92" s="221" t="s">
        <v>6982</v>
      </c>
      <c r="C92" s="221">
        <v>20000829</v>
      </c>
      <c r="D92" s="222" t="s">
        <v>6908</v>
      </c>
      <c r="E92" s="223" t="s">
        <v>7118</v>
      </c>
      <c r="F92" s="221" t="s">
        <v>57</v>
      </c>
      <c r="G92" s="266">
        <v>27</v>
      </c>
      <c r="H92" s="225">
        <v>5474</v>
      </c>
      <c r="I92" s="226">
        <v>147798</v>
      </c>
      <c r="J92" s="226">
        <f t="shared" si="2"/>
        <v>29559.599999999999</v>
      </c>
      <c r="K92" s="226">
        <f t="shared" si="3"/>
        <v>177357.6</v>
      </c>
      <c r="L92" s="291" t="s">
        <v>4840</v>
      </c>
      <c r="M92" s="77"/>
      <c r="N92" s="77"/>
      <c r="O92" s="77"/>
      <c r="P92" s="77"/>
    </row>
    <row r="93" spans="1:16" ht="30" customHeight="1">
      <c r="A93" s="1">
        <v>75</v>
      </c>
      <c r="B93" s="221" t="s">
        <v>6983</v>
      </c>
      <c r="C93" s="221">
        <v>20000840</v>
      </c>
      <c r="D93" s="222" t="s">
        <v>6908</v>
      </c>
      <c r="E93" s="223" t="s">
        <v>7119</v>
      </c>
      <c r="F93" s="221" t="s">
        <v>57</v>
      </c>
      <c r="G93" s="266">
        <v>18</v>
      </c>
      <c r="H93" s="225">
        <v>2608</v>
      </c>
      <c r="I93" s="226">
        <v>46944</v>
      </c>
      <c r="J93" s="226">
        <f t="shared" si="2"/>
        <v>9388.7999999999993</v>
      </c>
      <c r="K93" s="226">
        <f t="shared" si="3"/>
        <v>56332.800000000003</v>
      </c>
      <c r="L93" s="291" t="s">
        <v>4840</v>
      </c>
      <c r="M93" s="77"/>
      <c r="N93" s="77"/>
      <c r="O93" s="77"/>
      <c r="P93" s="77"/>
    </row>
    <row r="94" spans="1:16" ht="30" customHeight="1">
      <c r="A94" s="1">
        <v>76</v>
      </c>
      <c r="B94" s="221" t="s">
        <v>6984</v>
      </c>
      <c r="C94" s="221">
        <v>20000845</v>
      </c>
      <c r="D94" s="222" t="s">
        <v>6908</v>
      </c>
      <c r="E94" s="223" t="s">
        <v>7120</v>
      </c>
      <c r="F94" s="221" t="s">
        <v>57</v>
      </c>
      <c r="G94" s="266">
        <v>146</v>
      </c>
      <c r="H94" s="225">
        <v>3425</v>
      </c>
      <c r="I94" s="226">
        <v>500050</v>
      </c>
      <c r="J94" s="226">
        <f t="shared" si="2"/>
        <v>100010</v>
      </c>
      <c r="K94" s="226">
        <f t="shared" si="3"/>
        <v>600060</v>
      </c>
      <c r="L94" s="291" t="s">
        <v>4840</v>
      </c>
      <c r="M94" s="77"/>
      <c r="N94" s="77"/>
      <c r="O94" s="77"/>
      <c r="P94" s="77"/>
    </row>
    <row r="95" spans="1:16" ht="30" customHeight="1">
      <c r="A95" s="1">
        <v>77</v>
      </c>
      <c r="B95" s="221" t="s">
        <v>6985</v>
      </c>
      <c r="C95" s="221">
        <v>20000848</v>
      </c>
      <c r="D95" s="222" t="s">
        <v>6908</v>
      </c>
      <c r="E95" s="223" t="s">
        <v>7121</v>
      </c>
      <c r="F95" s="221" t="s">
        <v>57</v>
      </c>
      <c r="G95" s="266">
        <v>104</v>
      </c>
      <c r="H95" s="225">
        <v>3385</v>
      </c>
      <c r="I95" s="226">
        <v>352040</v>
      </c>
      <c r="J95" s="226">
        <f t="shared" si="2"/>
        <v>70408</v>
      </c>
      <c r="K95" s="226">
        <f t="shared" si="3"/>
        <v>422448</v>
      </c>
      <c r="L95" s="291" t="s">
        <v>4840</v>
      </c>
      <c r="M95" s="77"/>
      <c r="N95" s="77"/>
      <c r="O95" s="77"/>
      <c r="P95" s="77"/>
    </row>
    <row r="96" spans="1:16" ht="30" customHeight="1">
      <c r="A96" s="1">
        <v>78</v>
      </c>
      <c r="B96" s="221" t="s">
        <v>6986</v>
      </c>
      <c r="C96" s="221">
        <v>20000859</v>
      </c>
      <c r="D96" s="222" t="s">
        <v>6908</v>
      </c>
      <c r="E96" s="223" t="s">
        <v>7122</v>
      </c>
      <c r="F96" s="221" t="s">
        <v>57</v>
      </c>
      <c r="G96" s="266">
        <v>1</v>
      </c>
      <c r="H96" s="225">
        <v>5282</v>
      </c>
      <c r="I96" s="226">
        <v>5282</v>
      </c>
      <c r="J96" s="226">
        <f t="shared" si="2"/>
        <v>1056.4000000000001</v>
      </c>
      <c r="K96" s="226">
        <f t="shared" si="3"/>
        <v>6338.4</v>
      </c>
      <c r="L96" s="291" t="s">
        <v>4840</v>
      </c>
      <c r="M96" s="77"/>
      <c r="N96" s="77"/>
      <c r="O96" s="77"/>
      <c r="P96" s="77"/>
    </row>
    <row r="97" spans="1:16" ht="30" customHeight="1">
      <c r="A97" s="1">
        <v>79</v>
      </c>
      <c r="B97" s="221" t="s">
        <v>6987</v>
      </c>
      <c r="C97" s="221">
        <v>20000867</v>
      </c>
      <c r="D97" s="222" t="s">
        <v>6908</v>
      </c>
      <c r="E97" s="223" t="s">
        <v>7123</v>
      </c>
      <c r="F97" s="221" t="s">
        <v>57</v>
      </c>
      <c r="G97" s="266">
        <v>2</v>
      </c>
      <c r="H97" s="225">
        <v>1247</v>
      </c>
      <c r="I97" s="226">
        <v>2494</v>
      </c>
      <c r="J97" s="226">
        <f t="shared" si="2"/>
        <v>498.8</v>
      </c>
      <c r="K97" s="226">
        <f t="shared" si="3"/>
        <v>2992.8</v>
      </c>
      <c r="L97" s="291" t="s">
        <v>4840</v>
      </c>
      <c r="M97" s="77"/>
      <c r="N97" s="77"/>
      <c r="O97" s="77"/>
      <c r="P97" s="77"/>
    </row>
    <row r="98" spans="1:16" ht="30" customHeight="1">
      <c r="A98" s="1">
        <v>80</v>
      </c>
      <c r="B98" s="221" t="s">
        <v>6988</v>
      </c>
      <c r="C98" s="221">
        <v>20000871</v>
      </c>
      <c r="D98" s="222" t="s">
        <v>6908</v>
      </c>
      <c r="E98" s="223" t="s">
        <v>7124</v>
      </c>
      <c r="F98" s="221" t="s">
        <v>57</v>
      </c>
      <c r="G98" s="266">
        <v>15</v>
      </c>
      <c r="H98" s="225">
        <v>1020</v>
      </c>
      <c r="I98" s="226">
        <v>15300</v>
      </c>
      <c r="J98" s="226">
        <f t="shared" si="2"/>
        <v>3060</v>
      </c>
      <c r="K98" s="226">
        <f t="shared" si="3"/>
        <v>18360</v>
      </c>
      <c r="L98" s="291" t="s">
        <v>4840</v>
      </c>
      <c r="M98" s="77"/>
      <c r="N98" s="77"/>
      <c r="O98" s="77"/>
      <c r="P98" s="77"/>
    </row>
    <row r="99" spans="1:16" ht="30" customHeight="1">
      <c r="A99" s="1">
        <v>81</v>
      </c>
      <c r="B99" s="221" t="s">
        <v>6989</v>
      </c>
      <c r="C99" s="221">
        <v>20000873</v>
      </c>
      <c r="D99" s="222" t="s">
        <v>6908</v>
      </c>
      <c r="E99" s="223" t="s">
        <v>488</v>
      </c>
      <c r="F99" s="221" t="s">
        <v>57</v>
      </c>
      <c r="G99" s="266">
        <v>7</v>
      </c>
      <c r="H99" s="225">
        <v>1131</v>
      </c>
      <c r="I99" s="226">
        <v>7917</v>
      </c>
      <c r="J99" s="226">
        <f t="shared" si="2"/>
        <v>1583.4</v>
      </c>
      <c r="K99" s="226">
        <f t="shared" si="3"/>
        <v>9500.4</v>
      </c>
      <c r="L99" s="291" t="s">
        <v>4840</v>
      </c>
      <c r="M99" s="77"/>
      <c r="N99" s="77"/>
      <c r="O99" s="77"/>
      <c r="P99" s="77"/>
    </row>
    <row r="100" spans="1:16" ht="30" customHeight="1">
      <c r="A100" s="1">
        <v>82</v>
      </c>
      <c r="B100" s="221" t="s">
        <v>6990</v>
      </c>
      <c r="C100" s="221">
        <v>20000878</v>
      </c>
      <c r="D100" s="222" t="s">
        <v>6908</v>
      </c>
      <c r="E100" s="223" t="s">
        <v>7125</v>
      </c>
      <c r="F100" s="221" t="s">
        <v>57</v>
      </c>
      <c r="G100" s="266">
        <v>5</v>
      </c>
      <c r="H100" s="225">
        <v>234</v>
      </c>
      <c r="I100" s="226">
        <v>1170</v>
      </c>
      <c r="J100" s="226">
        <f t="shared" si="2"/>
        <v>234</v>
      </c>
      <c r="K100" s="226">
        <f t="shared" si="3"/>
        <v>1404</v>
      </c>
      <c r="L100" s="291" t="s">
        <v>4840</v>
      </c>
      <c r="M100" s="77"/>
      <c r="N100" s="77"/>
      <c r="O100" s="77"/>
      <c r="P100" s="77"/>
    </row>
    <row r="101" spans="1:16" ht="30" customHeight="1">
      <c r="A101" s="1">
        <v>83</v>
      </c>
      <c r="B101" s="221" t="s">
        <v>6991</v>
      </c>
      <c r="C101" s="221">
        <v>20000879</v>
      </c>
      <c r="D101" s="222" t="s">
        <v>6908</v>
      </c>
      <c r="E101" s="223" t="s">
        <v>7126</v>
      </c>
      <c r="F101" s="221" t="s">
        <v>57</v>
      </c>
      <c r="G101" s="266">
        <v>8</v>
      </c>
      <c r="H101" s="225">
        <v>5371</v>
      </c>
      <c r="I101" s="226">
        <v>42968</v>
      </c>
      <c r="J101" s="226">
        <f t="shared" si="2"/>
        <v>8593.6</v>
      </c>
      <c r="K101" s="226">
        <f t="shared" si="3"/>
        <v>51561.599999999999</v>
      </c>
      <c r="L101" s="291" t="s">
        <v>4840</v>
      </c>
      <c r="M101" s="77"/>
      <c r="N101" s="77"/>
      <c r="O101" s="77"/>
      <c r="P101" s="77"/>
    </row>
    <row r="102" spans="1:16" ht="30" customHeight="1">
      <c r="A102" s="1">
        <v>84</v>
      </c>
      <c r="B102" s="221" t="s">
        <v>6992</v>
      </c>
      <c r="C102" s="221">
        <v>20000891</v>
      </c>
      <c r="D102" s="222" t="s">
        <v>6908</v>
      </c>
      <c r="E102" s="223" t="s">
        <v>7127</v>
      </c>
      <c r="F102" s="221" t="s">
        <v>57</v>
      </c>
      <c r="G102" s="266">
        <v>11</v>
      </c>
      <c r="H102" s="225">
        <v>1156</v>
      </c>
      <c r="I102" s="226">
        <v>12716</v>
      </c>
      <c r="J102" s="226">
        <f t="shared" si="2"/>
        <v>2543.1999999999998</v>
      </c>
      <c r="K102" s="226">
        <f t="shared" si="3"/>
        <v>15259.2</v>
      </c>
      <c r="L102" s="291" t="s">
        <v>4840</v>
      </c>
      <c r="M102" s="77"/>
      <c r="N102" s="77"/>
      <c r="O102" s="77"/>
      <c r="P102" s="77"/>
    </row>
    <row r="103" spans="1:16" ht="30" customHeight="1">
      <c r="A103" s="1">
        <v>85</v>
      </c>
      <c r="B103" s="221" t="s">
        <v>6993</v>
      </c>
      <c r="C103" s="221">
        <v>20000901</v>
      </c>
      <c r="D103" s="222" t="s">
        <v>6908</v>
      </c>
      <c r="E103" s="223" t="s">
        <v>7128</v>
      </c>
      <c r="F103" s="221" t="s">
        <v>57</v>
      </c>
      <c r="G103" s="266">
        <v>9</v>
      </c>
      <c r="H103" s="225">
        <v>4212</v>
      </c>
      <c r="I103" s="226">
        <v>37908</v>
      </c>
      <c r="J103" s="226">
        <f t="shared" si="2"/>
        <v>7581.6</v>
      </c>
      <c r="K103" s="226">
        <f t="shared" si="3"/>
        <v>45489.599999999999</v>
      </c>
      <c r="L103" s="291" t="s">
        <v>4840</v>
      </c>
      <c r="M103" s="77"/>
      <c r="N103" s="77"/>
      <c r="O103" s="77"/>
      <c r="P103" s="77"/>
    </row>
    <row r="104" spans="1:16" ht="30" customHeight="1">
      <c r="A104" s="1">
        <v>86</v>
      </c>
      <c r="B104" s="221" t="s">
        <v>6994</v>
      </c>
      <c r="C104" s="221">
        <v>20000914</v>
      </c>
      <c r="D104" s="222" t="s">
        <v>6908</v>
      </c>
      <c r="E104" s="223" t="s">
        <v>7129</v>
      </c>
      <c r="F104" s="221" t="s">
        <v>57</v>
      </c>
      <c r="G104" s="266">
        <v>4</v>
      </c>
      <c r="H104" s="225">
        <v>1021</v>
      </c>
      <c r="I104" s="226">
        <v>4084</v>
      </c>
      <c r="J104" s="226">
        <f t="shared" si="2"/>
        <v>816.8</v>
      </c>
      <c r="K104" s="226">
        <f t="shared" si="3"/>
        <v>4900.8</v>
      </c>
      <c r="L104" s="291" t="s">
        <v>4840</v>
      </c>
      <c r="M104" s="77"/>
      <c r="N104" s="77"/>
      <c r="O104" s="77"/>
      <c r="P104" s="77"/>
    </row>
    <row r="105" spans="1:16" ht="30" customHeight="1">
      <c r="A105" s="1">
        <v>87</v>
      </c>
      <c r="B105" s="221" t="s">
        <v>6995</v>
      </c>
      <c r="C105" s="221">
        <v>20000948</v>
      </c>
      <c r="D105" s="222" t="s">
        <v>6908</v>
      </c>
      <c r="E105" s="223" t="s">
        <v>7130</v>
      </c>
      <c r="F105" s="221" t="s">
        <v>57</v>
      </c>
      <c r="G105" s="266">
        <v>1</v>
      </c>
      <c r="H105" s="225">
        <v>3356</v>
      </c>
      <c r="I105" s="226">
        <v>3356</v>
      </c>
      <c r="J105" s="226">
        <f t="shared" si="2"/>
        <v>671.2</v>
      </c>
      <c r="K105" s="226">
        <f t="shared" si="3"/>
        <v>4027.2</v>
      </c>
      <c r="L105" s="291" t="s">
        <v>4840</v>
      </c>
      <c r="M105" s="77"/>
      <c r="N105" s="77"/>
      <c r="O105" s="77"/>
      <c r="P105" s="77"/>
    </row>
    <row r="106" spans="1:16" ht="30" customHeight="1">
      <c r="A106" s="1">
        <v>88</v>
      </c>
      <c r="B106" s="221" t="s">
        <v>6996</v>
      </c>
      <c r="C106" s="221">
        <v>20000994</v>
      </c>
      <c r="D106" s="222" t="s">
        <v>6908</v>
      </c>
      <c r="E106" s="223" t="s">
        <v>7131</v>
      </c>
      <c r="F106" s="221" t="s">
        <v>57</v>
      </c>
      <c r="G106" s="266">
        <v>20</v>
      </c>
      <c r="H106" s="225">
        <v>222</v>
      </c>
      <c r="I106" s="226">
        <v>4440</v>
      </c>
      <c r="J106" s="226">
        <f t="shared" si="2"/>
        <v>888</v>
      </c>
      <c r="K106" s="226">
        <f t="shared" si="3"/>
        <v>5328</v>
      </c>
      <c r="L106" s="291" t="s">
        <v>4840</v>
      </c>
      <c r="M106" s="77"/>
      <c r="N106" s="77"/>
      <c r="O106" s="77"/>
      <c r="P106" s="77"/>
    </row>
    <row r="107" spans="1:16" ht="30" customHeight="1">
      <c r="A107" s="1">
        <v>89</v>
      </c>
      <c r="B107" s="221" t="s">
        <v>6997</v>
      </c>
      <c r="C107" s="221">
        <v>20000997</v>
      </c>
      <c r="D107" s="222" t="s">
        <v>6908</v>
      </c>
      <c r="E107" s="223" t="s">
        <v>7132</v>
      </c>
      <c r="F107" s="221" t="s">
        <v>57</v>
      </c>
      <c r="G107" s="266">
        <v>3</v>
      </c>
      <c r="H107" s="225">
        <v>50</v>
      </c>
      <c r="I107" s="226">
        <v>150</v>
      </c>
      <c r="J107" s="226">
        <f t="shared" si="2"/>
        <v>30</v>
      </c>
      <c r="K107" s="226">
        <f t="shared" si="3"/>
        <v>180</v>
      </c>
      <c r="L107" s="291" t="s">
        <v>4840</v>
      </c>
      <c r="M107" s="77"/>
      <c r="N107" s="77"/>
      <c r="O107" s="77"/>
      <c r="P107" s="77"/>
    </row>
    <row r="108" spans="1:16" ht="30" customHeight="1">
      <c r="A108" s="1">
        <v>90</v>
      </c>
      <c r="B108" s="221" t="s">
        <v>6998</v>
      </c>
      <c r="C108" s="221">
        <v>20001022</v>
      </c>
      <c r="D108" s="222" t="s">
        <v>6908</v>
      </c>
      <c r="E108" s="223" t="s">
        <v>7133</v>
      </c>
      <c r="F108" s="221" t="s">
        <v>57</v>
      </c>
      <c r="G108" s="266">
        <v>22</v>
      </c>
      <c r="H108" s="225">
        <v>462</v>
      </c>
      <c r="I108" s="226">
        <v>10164</v>
      </c>
      <c r="J108" s="226">
        <f t="shared" si="2"/>
        <v>2032.8</v>
      </c>
      <c r="K108" s="226">
        <f t="shared" si="3"/>
        <v>12196.8</v>
      </c>
      <c r="L108" s="291" t="s">
        <v>4840</v>
      </c>
      <c r="M108" s="77"/>
      <c r="N108" s="77"/>
      <c r="O108" s="77"/>
      <c r="P108" s="77"/>
    </row>
    <row r="109" spans="1:16" ht="30" customHeight="1">
      <c r="A109" s="1">
        <v>91</v>
      </c>
      <c r="B109" s="221" t="s">
        <v>6999</v>
      </c>
      <c r="C109" s="221">
        <v>20001044</v>
      </c>
      <c r="D109" s="222" t="s">
        <v>6908</v>
      </c>
      <c r="E109" s="223" t="s">
        <v>7134</v>
      </c>
      <c r="F109" s="221" t="s">
        <v>57</v>
      </c>
      <c r="G109" s="266">
        <v>5</v>
      </c>
      <c r="H109" s="225">
        <v>461</v>
      </c>
      <c r="I109" s="226">
        <v>2305</v>
      </c>
      <c r="J109" s="226">
        <f t="shared" si="2"/>
        <v>461</v>
      </c>
      <c r="K109" s="226">
        <f t="shared" si="3"/>
        <v>2766</v>
      </c>
      <c r="L109" s="291" t="s">
        <v>4840</v>
      </c>
      <c r="M109" s="77"/>
      <c r="N109" s="77"/>
      <c r="O109" s="77"/>
      <c r="P109" s="77"/>
    </row>
    <row r="110" spans="1:16" ht="30" customHeight="1">
      <c r="A110" s="1">
        <v>92</v>
      </c>
      <c r="B110" s="221" t="s">
        <v>7000</v>
      </c>
      <c r="C110" s="221">
        <v>20001045</v>
      </c>
      <c r="D110" s="222" t="s">
        <v>6908</v>
      </c>
      <c r="E110" s="223" t="s">
        <v>7135</v>
      </c>
      <c r="F110" s="221" t="s">
        <v>57</v>
      </c>
      <c r="G110" s="266">
        <v>1</v>
      </c>
      <c r="H110" s="225">
        <v>297</v>
      </c>
      <c r="I110" s="226">
        <v>297</v>
      </c>
      <c r="J110" s="226">
        <f t="shared" si="2"/>
        <v>59.4</v>
      </c>
      <c r="K110" s="226">
        <f t="shared" si="3"/>
        <v>356.4</v>
      </c>
      <c r="L110" s="291" t="s">
        <v>4840</v>
      </c>
      <c r="M110" s="77"/>
      <c r="N110" s="77"/>
      <c r="O110" s="77"/>
      <c r="P110" s="77"/>
    </row>
    <row r="111" spans="1:16" ht="30" customHeight="1">
      <c r="A111" s="1">
        <v>93</v>
      </c>
      <c r="B111" s="221" t="s">
        <v>7001</v>
      </c>
      <c r="C111" s="221">
        <v>20001067</v>
      </c>
      <c r="D111" s="222" t="s">
        <v>6908</v>
      </c>
      <c r="E111" s="223" t="s">
        <v>7136</v>
      </c>
      <c r="F111" s="221" t="s">
        <v>57</v>
      </c>
      <c r="G111" s="266">
        <v>13</v>
      </c>
      <c r="H111" s="225">
        <v>2728</v>
      </c>
      <c r="I111" s="226">
        <v>35464</v>
      </c>
      <c r="J111" s="226">
        <f t="shared" si="2"/>
        <v>7092.8</v>
      </c>
      <c r="K111" s="226">
        <f t="shared" si="3"/>
        <v>42556.800000000003</v>
      </c>
      <c r="L111" s="291" t="s">
        <v>4840</v>
      </c>
      <c r="M111" s="77"/>
      <c r="N111" s="77"/>
      <c r="O111" s="77"/>
      <c r="P111" s="77"/>
    </row>
    <row r="112" spans="1:16" ht="30" customHeight="1">
      <c r="A112" s="1">
        <v>94</v>
      </c>
      <c r="B112" s="221" t="s">
        <v>7002</v>
      </c>
      <c r="C112" s="221">
        <v>20001071</v>
      </c>
      <c r="D112" s="222" t="s">
        <v>6908</v>
      </c>
      <c r="E112" s="223" t="s">
        <v>7137</v>
      </c>
      <c r="F112" s="221" t="s">
        <v>57</v>
      </c>
      <c r="G112" s="266">
        <v>5</v>
      </c>
      <c r="H112" s="225">
        <v>768</v>
      </c>
      <c r="I112" s="226">
        <v>3840</v>
      </c>
      <c r="J112" s="226">
        <f t="shared" si="2"/>
        <v>768</v>
      </c>
      <c r="K112" s="226">
        <f t="shared" si="3"/>
        <v>4608</v>
      </c>
      <c r="L112" s="291" t="s">
        <v>4840</v>
      </c>
      <c r="M112" s="77"/>
      <c r="N112" s="77"/>
      <c r="O112" s="77"/>
      <c r="P112" s="77"/>
    </row>
    <row r="113" spans="1:16" ht="30" customHeight="1">
      <c r="A113" s="1">
        <v>95</v>
      </c>
      <c r="B113" s="221" t="s">
        <v>7003</v>
      </c>
      <c r="C113" s="221">
        <v>20001079</v>
      </c>
      <c r="D113" s="222" t="s">
        <v>6908</v>
      </c>
      <c r="E113" s="223" t="s">
        <v>497</v>
      </c>
      <c r="F113" s="221" t="s">
        <v>57</v>
      </c>
      <c r="G113" s="266">
        <v>29</v>
      </c>
      <c r="H113" s="225">
        <v>580</v>
      </c>
      <c r="I113" s="226">
        <v>16820</v>
      </c>
      <c r="J113" s="226">
        <f t="shared" si="2"/>
        <v>3364</v>
      </c>
      <c r="K113" s="226">
        <f t="shared" si="3"/>
        <v>20184</v>
      </c>
      <c r="L113" s="291" t="s">
        <v>4840</v>
      </c>
      <c r="M113" s="77"/>
      <c r="N113" s="77"/>
      <c r="O113" s="77"/>
      <c r="P113" s="77"/>
    </row>
    <row r="114" spans="1:16" ht="30" customHeight="1">
      <c r="A114" s="1">
        <v>96</v>
      </c>
      <c r="B114" s="221" t="s">
        <v>7004</v>
      </c>
      <c r="C114" s="221">
        <v>20001087</v>
      </c>
      <c r="D114" s="222" t="s">
        <v>6908</v>
      </c>
      <c r="E114" s="223" t="s">
        <v>7138</v>
      </c>
      <c r="F114" s="221" t="s">
        <v>57</v>
      </c>
      <c r="G114" s="266">
        <v>19</v>
      </c>
      <c r="H114" s="225">
        <v>340</v>
      </c>
      <c r="I114" s="226">
        <v>6460</v>
      </c>
      <c r="J114" s="226">
        <f t="shared" si="2"/>
        <v>1292</v>
      </c>
      <c r="K114" s="226">
        <f t="shared" si="3"/>
        <v>7752</v>
      </c>
      <c r="L114" s="291" t="s">
        <v>4840</v>
      </c>
      <c r="M114" s="77"/>
      <c r="N114" s="77"/>
      <c r="O114" s="77"/>
      <c r="P114" s="77"/>
    </row>
    <row r="115" spans="1:16" ht="30" customHeight="1">
      <c r="A115" s="1">
        <v>97</v>
      </c>
      <c r="B115" s="221" t="s">
        <v>7005</v>
      </c>
      <c r="C115" s="221">
        <v>20001154</v>
      </c>
      <c r="D115" s="222" t="s">
        <v>6908</v>
      </c>
      <c r="E115" s="223" t="s">
        <v>7139</v>
      </c>
      <c r="F115" s="221" t="s">
        <v>57</v>
      </c>
      <c r="G115" s="266">
        <v>1</v>
      </c>
      <c r="H115" s="225">
        <v>387</v>
      </c>
      <c r="I115" s="226">
        <v>387</v>
      </c>
      <c r="J115" s="226">
        <f t="shared" si="2"/>
        <v>77.400000000000006</v>
      </c>
      <c r="K115" s="226">
        <f t="shared" si="3"/>
        <v>464.4</v>
      </c>
      <c r="L115" s="291" t="s">
        <v>4840</v>
      </c>
      <c r="M115" s="77"/>
      <c r="N115" s="77"/>
      <c r="O115" s="77"/>
      <c r="P115" s="77"/>
    </row>
    <row r="116" spans="1:16" ht="30" customHeight="1">
      <c r="A116" s="1">
        <v>98</v>
      </c>
      <c r="B116" s="221" t="s">
        <v>7006</v>
      </c>
      <c r="C116" s="221">
        <v>20001168</v>
      </c>
      <c r="D116" s="222" t="s">
        <v>6908</v>
      </c>
      <c r="E116" s="223" t="s">
        <v>7140</v>
      </c>
      <c r="F116" s="221" t="s">
        <v>57</v>
      </c>
      <c r="G116" s="266">
        <v>15</v>
      </c>
      <c r="H116" s="225">
        <v>250</v>
      </c>
      <c r="I116" s="226">
        <v>3750</v>
      </c>
      <c r="J116" s="226">
        <f t="shared" si="2"/>
        <v>750</v>
      </c>
      <c r="K116" s="226">
        <f t="shared" si="3"/>
        <v>4500</v>
      </c>
      <c r="L116" s="291" t="s">
        <v>4840</v>
      </c>
      <c r="M116" s="77"/>
      <c r="N116" s="77"/>
      <c r="O116" s="77"/>
      <c r="P116" s="77"/>
    </row>
    <row r="117" spans="1:16" ht="30" customHeight="1">
      <c r="A117" s="1">
        <v>99</v>
      </c>
      <c r="B117" s="221" t="s">
        <v>7007</v>
      </c>
      <c r="C117" s="221">
        <v>20001174</v>
      </c>
      <c r="D117" s="222" t="s">
        <v>6908</v>
      </c>
      <c r="E117" s="223" t="s">
        <v>7141</v>
      </c>
      <c r="F117" s="221" t="s">
        <v>57</v>
      </c>
      <c r="G117" s="266">
        <v>1</v>
      </c>
      <c r="H117" s="225">
        <v>1313</v>
      </c>
      <c r="I117" s="226">
        <v>1313</v>
      </c>
      <c r="J117" s="226">
        <f t="shared" si="2"/>
        <v>262.60000000000002</v>
      </c>
      <c r="K117" s="226">
        <f t="shared" si="3"/>
        <v>1575.6</v>
      </c>
      <c r="L117" s="291" t="s">
        <v>4840</v>
      </c>
      <c r="M117" s="77"/>
      <c r="N117" s="77"/>
      <c r="O117" s="77"/>
      <c r="P117" s="77"/>
    </row>
    <row r="118" spans="1:16" ht="30" customHeight="1">
      <c r="A118" s="1">
        <v>100</v>
      </c>
      <c r="B118" s="221" t="s">
        <v>7008</v>
      </c>
      <c r="C118" s="221">
        <v>20001182</v>
      </c>
      <c r="D118" s="222" t="s">
        <v>6908</v>
      </c>
      <c r="E118" s="223" t="s">
        <v>7142</v>
      </c>
      <c r="F118" s="221" t="s">
        <v>57</v>
      </c>
      <c r="G118" s="266">
        <v>2</v>
      </c>
      <c r="H118" s="225">
        <v>9908</v>
      </c>
      <c r="I118" s="226">
        <v>19816</v>
      </c>
      <c r="J118" s="226">
        <f t="shared" si="2"/>
        <v>3963.2</v>
      </c>
      <c r="K118" s="226">
        <f t="shared" si="3"/>
        <v>23779.200000000001</v>
      </c>
      <c r="L118" s="291" t="s">
        <v>4840</v>
      </c>
      <c r="M118" s="77"/>
      <c r="N118" s="77"/>
      <c r="O118" s="77"/>
      <c r="P118" s="77"/>
    </row>
    <row r="119" spans="1:16" ht="30" customHeight="1">
      <c r="A119" s="1">
        <v>101</v>
      </c>
      <c r="B119" s="221" t="s">
        <v>7009</v>
      </c>
      <c r="C119" s="221">
        <v>20001200</v>
      </c>
      <c r="D119" s="222" t="s">
        <v>6908</v>
      </c>
      <c r="E119" s="223" t="s">
        <v>7143</v>
      </c>
      <c r="F119" s="221" t="s">
        <v>57</v>
      </c>
      <c r="G119" s="266">
        <v>48</v>
      </c>
      <c r="H119" s="225">
        <v>330</v>
      </c>
      <c r="I119" s="226">
        <v>15840</v>
      </c>
      <c r="J119" s="226">
        <f t="shared" si="2"/>
        <v>3168</v>
      </c>
      <c r="K119" s="226">
        <f t="shared" si="3"/>
        <v>19008</v>
      </c>
      <c r="L119" s="291" t="s">
        <v>4840</v>
      </c>
      <c r="M119" s="77"/>
      <c r="N119" s="77"/>
      <c r="O119" s="77"/>
      <c r="P119" s="77"/>
    </row>
    <row r="120" spans="1:16" ht="30" customHeight="1">
      <c r="A120" s="1">
        <v>102</v>
      </c>
      <c r="B120" s="221" t="s">
        <v>7010</v>
      </c>
      <c r="C120" s="221">
        <v>20001207</v>
      </c>
      <c r="D120" s="222" t="s">
        <v>6908</v>
      </c>
      <c r="E120" s="223" t="s">
        <v>7144</v>
      </c>
      <c r="F120" s="221" t="s">
        <v>57</v>
      </c>
      <c r="G120" s="266">
        <v>1</v>
      </c>
      <c r="H120" s="225">
        <v>279</v>
      </c>
      <c r="I120" s="226">
        <v>279</v>
      </c>
      <c r="J120" s="226">
        <f t="shared" si="2"/>
        <v>55.8</v>
      </c>
      <c r="K120" s="226">
        <f t="shared" si="3"/>
        <v>334.8</v>
      </c>
      <c r="L120" s="291" t="s">
        <v>4840</v>
      </c>
      <c r="M120" s="77"/>
      <c r="N120" s="77"/>
      <c r="O120" s="77"/>
      <c r="P120" s="77"/>
    </row>
    <row r="121" spans="1:16" ht="30" customHeight="1">
      <c r="A121" s="1">
        <v>103</v>
      </c>
      <c r="B121" s="221" t="s">
        <v>7011</v>
      </c>
      <c r="C121" s="221">
        <v>20001218</v>
      </c>
      <c r="D121" s="222" t="s">
        <v>6908</v>
      </c>
      <c r="E121" s="223" t="s">
        <v>7145</v>
      </c>
      <c r="F121" s="221" t="s">
        <v>57</v>
      </c>
      <c r="G121" s="266">
        <v>1</v>
      </c>
      <c r="H121" s="225">
        <v>553</v>
      </c>
      <c r="I121" s="226">
        <v>553</v>
      </c>
      <c r="J121" s="226">
        <f t="shared" si="2"/>
        <v>110.6</v>
      </c>
      <c r="K121" s="226">
        <f t="shared" si="3"/>
        <v>663.6</v>
      </c>
      <c r="L121" s="291" t="s">
        <v>4840</v>
      </c>
      <c r="M121" s="77"/>
      <c r="N121" s="77"/>
      <c r="O121" s="77"/>
      <c r="P121" s="77"/>
    </row>
    <row r="122" spans="1:16" ht="30" customHeight="1">
      <c r="A122" s="1">
        <v>104</v>
      </c>
      <c r="B122" s="221" t="s">
        <v>7012</v>
      </c>
      <c r="C122" s="221">
        <v>20001394</v>
      </c>
      <c r="D122" s="222" t="s">
        <v>6908</v>
      </c>
      <c r="E122" s="223" t="s">
        <v>7146</v>
      </c>
      <c r="F122" s="221" t="s">
        <v>57</v>
      </c>
      <c r="G122" s="266">
        <v>10</v>
      </c>
      <c r="H122" s="225">
        <v>60</v>
      </c>
      <c r="I122" s="226">
        <v>600</v>
      </c>
      <c r="J122" s="226">
        <f t="shared" si="2"/>
        <v>120</v>
      </c>
      <c r="K122" s="226">
        <f t="shared" si="3"/>
        <v>720</v>
      </c>
      <c r="L122" s="291" t="s">
        <v>4840</v>
      </c>
      <c r="M122" s="77"/>
      <c r="N122" s="77"/>
      <c r="O122" s="77"/>
      <c r="P122" s="77"/>
    </row>
    <row r="123" spans="1:16" ht="30" customHeight="1">
      <c r="A123" s="1">
        <v>105</v>
      </c>
      <c r="B123" s="221" t="s">
        <v>7013</v>
      </c>
      <c r="C123" s="221">
        <v>20001566</v>
      </c>
      <c r="D123" s="222" t="s">
        <v>6908</v>
      </c>
      <c r="E123" s="223" t="s">
        <v>7147</v>
      </c>
      <c r="F123" s="221" t="s">
        <v>57</v>
      </c>
      <c r="G123" s="266">
        <v>1</v>
      </c>
      <c r="H123" s="225">
        <v>560</v>
      </c>
      <c r="I123" s="226">
        <v>560</v>
      </c>
      <c r="J123" s="226">
        <f t="shared" si="2"/>
        <v>112</v>
      </c>
      <c r="K123" s="226">
        <f t="shared" si="3"/>
        <v>672</v>
      </c>
      <c r="L123" s="291" t="s">
        <v>4840</v>
      </c>
      <c r="M123" s="77"/>
      <c r="N123" s="77"/>
      <c r="O123" s="77"/>
      <c r="P123" s="77"/>
    </row>
    <row r="124" spans="1:16" ht="30" customHeight="1">
      <c r="A124" s="1">
        <v>106</v>
      </c>
      <c r="B124" s="221" t="s">
        <v>7014</v>
      </c>
      <c r="C124" s="221">
        <v>20001651</v>
      </c>
      <c r="D124" s="222" t="s">
        <v>6908</v>
      </c>
      <c r="E124" s="223" t="s">
        <v>7148</v>
      </c>
      <c r="F124" s="221" t="s">
        <v>57</v>
      </c>
      <c r="G124" s="266">
        <v>156</v>
      </c>
      <c r="H124" s="225">
        <v>225</v>
      </c>
      <c r="I124" s="226">
        <v>35100</v>
      </c>
      <c r="J124" s="226">
        <f t="shared" si="2"/>
        <v>7020</v>
      </c>
      <c r="K124" s="226">
        <f t="shared" si="3"/>
        <v>42120</v>
      </c>
      <c r="L124" s="291" t="s">
        <v>4840</v>
      </c>
      <c r="M124" s="77"/>
      <c r="N124" s="77"/>
      <c r="O124" s="77"/>
      <c r="P124" s="77"/>
    </row>
    <row r="125" spans="1:16" ht="30" customHeight="1">
      <c r="A125" s="1">
        <v>107</v>
      </c>
      <c r="B125" s="221" t="s">
        <v>7015</v>
      </c>
      <c r="C125" s="221">
        <v>20001731</v>
      </c>
      <c r="D125" s="222" t="s">
        <v>6908</v>
      </c>
      <c r="E125" s="223" t="s">
        <v>7149</v>
      </c>
      <c r="F125" s="221" t="s">
        <v>57</v>
      </c>
      <c r="G125" s="266">
        <v>3</v>
      </c>
      <c r="H125" s="225">
        <v>1011</v>
      </c>
      <c r="I125" s="226">
        <v>3033</v>
      </c>
      <c r="J125" s="226">
        <f t="shared" si="2"/>
        <v>606.6</v>
      </c>
      <c r="K125" s="226">
        <f t="shared" si="3"/>
        <v>3639.6</v>
      </c>
      <c r="L125" s="291" t="s">
        <v>4840</v>
      </c>
      <c r="M125" s="77"/>
      <c r="N125" s="77"/>
      <c r="O125" s="77"/>
      <c r="P125" s="77"/>
    </row>
    <row r="126" spans="1:16" ht="30" customHeight="1">
      <c r="A126" s="1">
        <v>108</v>
      </c>
      <c r="B126" s="221" t="s">
        <v>7016</v>
      </c>
      <c r="C126" s="221">
        <v>20001849</v>
      </c>
      <c r="D126" s="222" t="s">
        <v>6908</v>
      </c>
      <c r="E126" s="223" t="s">
        <v>7150</v>
      </c>
      <c r="F126" s="221" t="s">
        <v>57</v>
      </c>
      <c r="G126" s="266">
        <v>1</v>
      </c>
      <c r="H126" s="225">
        <v>10805</v>
      </c>
      <c r="I126" s="226">
        <v>10805</v>
      </c>
      <c r="J126" s="226">
        <f t="shared" si="2"/>
        <v>2161</v>
      </c>
      <c r="K126" s="226">
        <f t="shared" si="3"/>
        <v>12966</v>
      </c>
      <c r="L126" s="291" t="s">
        <v>4840</v>
      </c>
      <c r="M126" s="77"/>
      <c r="N126" s="77"/>
      <c r="O126" s="77"/>
      <c r="P126" s="77"/>
    </row>
    <row r="127" spans="1:16" ht="30" customHeight="1">
      <c r="A127" s="1">
        <v>109</v>
      </c>
      <c r="B127" s="221" t="s">
        <v>7017</v>
      </c>
      <c r="C127" s="221">
        <v>20001867</v>
      </c>
      <c r="D127" s="222" t="s">
        <v>6908</v>
      </c>
      <c r="E127" s="223" t="s">
        <v>502</v>
      </c>
      <c r="F127" s="221" t="s">
        <v>57</v>
      </c>
      <c r="G127" s="266">
        <v>7</v>
      </c>
      <c r="H127" s="225">
        <v>17990</v>
      </c>
      <c r="I127" s="226">
        <v>125930</v>
      </c>
      <c r="J127" s="226">
        <f t="shared" si="2"/>
        <v>25186</v>
      </c>
      <c r="K127" s="226">
        <f t="shared" si="3"/>
        <v>151116</v>
      </c>
      <c r="L127" s="291" t="s">
        <v>4840</v>
      </c>
      <c r="M127" s="77"/>
      <c r="N127" s="77"/>
      <c r="O127" s="77"/>
      <c r="P127" s="77"/>
    </row>
    <row r="128" spans="1:16" ht="30" customHeight="1">
      <c r="A128" s="1">
        <v>110</v>
      </c>
      <c r="B128" s="221" t="s">
        <v>7018</v>
      </c>
      <c r="C128" s="221">
        <v>20001869</v>
      </c>
      <c r="D128" s="222" t="s">
        <v>6908</v>
      </c>
      <c r="E128" s="223" t="s">
        <v>7151</v>
      </c>
      <c r="F128" s="221" t="s">
        <v>57</v>
      </c>
      <c r="G128" s="266">
        <v>10</v>
      </c>
      <c r="H128" s="225">
        <v>2943</v>
      </c>
      <c r="I128" s="226">
        <v>29430</v>
      </c>
      <c r="J128" s="226">
        <f t="shared" si="2"/>
        <v>5886</v>
      </c>
      <c r="K128" s="226">
        <f t="shared" si="3"/>
        <v>35316</v>
      </c>
      <c r="L128" s="291" t="s">
        <v>4840</v>
      </c>
      <c r="M128" s="77"/>
      <c r="N128" s="77"/>
      <c r="O128" s="77"/>
      <c r="P128" s="77"/>
    </row>
    <row r="129" spans="1:16" ht="30" customHeight="1">
      <c r="A129" s="1">
        <v>111</v>
      </c>
      <c r="B129" s="221" t="s">
        <v>7019</v>
      </c>
      <c r="C129" s="221">
        <v>20001874</v>
      </c>
      <c r="D129" s="222" t="s">
        <v>6908</v>
      </c>
      <c r="E129" s="223" t="s">
        <v>7152</v>
      </c>
      <c r="F129" s="221" t="s">
        <v>57</v>
      </c>
      <c r="G129" s="266">
        <v>8</v>
      </c>
      <c r="H129" s="225">
        <v>27771</v>
      </c>
      <c r="I129" s="226">
        <v>222168</v>
      </c>
      <c r="J129" s="226">
        <f t="shared" si="2"/>
        <v>44433.599999999999</v>
      </c>
      <c r="K129" s="226">
        <f t="shared" si="3"/>
        <v>266601.59999999998</v>
      </c>
      <c r="L129" s="291" t="s">
        <v>4840</v>
      </c>
      <c r="M129" s="77"/>
      <c r="N129" s="77"/>
      <c r="O129" s="77"/>
      <c r="P129" s="77"/>
    </row>
    <row r="130" spans="1:16" ht="30" customHeight="1">
      <c r="A130" s="1">
        <v>112</v>
      </c>
      <c r="B130" s="221" t="s">
        <v>7020</v>
      </c>
      <c r="C130" s="221">
        <v>20001909</v>
      </c>
      <c r="D130" s="222" t="s">
        <v>6908</v>
      </c>
      <c r="E130" s="223" t="s">
        <v>7153</v>
      </c>
      <c r="F130" s="221" t="s">
        <v>57</v>
      </c>
      <c r="G130" s="266">
        <v>3</v>
      </c>
      <c r="H130" s="225">
        <v>119452</v>
      </c>
      <c r="I130" s="226">
        <v>358356</v>
      </c>
      <c r="J130" s="226">
        <f t="shared" si="2"/>
        <v>71671.199999999997</v>
      </c>
      <c r="K130" s="226">
        <f t="shared" si="3"/>
        <v>430027.2</v>
      </c>
      <c r="L130" s="291" t="s">
        <v>4840</v>
      </c>
      <c r="M130" s="77"/>
      <c r="N130" s="77"/>
      <c r="O130" s="77"/>
      <c r="P130" s="77"/>
    </row>
    <row r="131" spans="1:16" ht="30" customHeight="1">
      <c r="A131" s="1">
        <v>113</v>
      </c>
      <c r="B131" s="221" t="s">
        <v>7021</v>
      </c>
      <c r="C131" s="221">
        <v>20001926</v>
      </c>
      <c r="D131" s="222" t="s">
        <v>6908</v>
      </c>
      <c r="E131" s="223" t="s">
        <v>7154</v>
      </c>
      <c r="F131" s="221" t="s">
        <v>57</v>
      </c>
      <c r="G131" s="266">
        <v>1</v>
      </c>
      <c r="H131" s="225">
        <v>17859</v>
      </c>
      <c r="I131" s="226">
        <v>17859</v>
      </c>
      <c r="J131" s="226">
        <f t="shared" si="2"/>
        <v>3571.8</v>
      </c>
      <c r="K131" s="226">
        <f t="shared" si="3"/>
        <v>21430.799999999999</v>
      </c>
      <c r="L131" s="291" t="s">
        <v>4840</v>
      </c>
      <c r="M131" s="77"/>
      <c r="N131" s="77"/>
      <c r="O131" s="77"/>
      <c r="P131" s="77"/>
    </row>
    <row r="132" spans="1:16" ht="30" customHeight="1">
      <c r="A132" s="1">
        <v>114</v>
      </c>
      <c r="B132" s="221" t="s">
        <v>7022</v>
      </c>
      <c r="C132" s="221">
        <v>20001933</v>
      </c>
      <c r="D132" s="222" t="s">
        <v>6908</v>
      </c>
      <c r="E132" s="223" t="s">
        <v>7155</v>
      </c>
      <c r="F132" s="221" t="s">
        <v>57</v>
      </c>
      <c r="G132" s="266">
        <v>2</v>
      </c>
      <c r="H132" s="225">
        <v>1069</v>
      </c>
      <c r="I132" s="226">
        <v>2138</v>
      </c>
      <c r="J132" s="226">
        <f t="shared" si="2"/>
        <v>427.6</v>
      </c>
      <c r="K132" s="226">
        <f t="shared" si="3"/>
        <v>2565.6</v>
      </c>
      <c r="L132" s="291" t="s">
        <v>4840</v>
      </c>
      <c r="M132" s="77"/>
      <c r="N132" s="77"/>
      <c r="O132" s="77"/>
      <c r="P132" s="77"/>
    </row>
    <row r="133" spans="1:16" ht="30" customHeight="1">
      <c r="A133" s="1">
        <v>115</v>
      </c>
      <c r="B133" s="221" t="s">
        <v>7023</v>
      </c>
      <c r="C133" s="221">
        <v>20002045</v>
      </c>
      <c r="D133" s="222" t="s">
        <v>6908</v>
      </c>
      <c r="E133" s="223" t="s">
        <v>7156</v>
      </c>
      <c r="F133" s="221" t="s">
        <v>57</v>
      </c>
      <c r="G133" s="266">
        <v>1</v>
      </c>
      <c r="H133" s="225">
        <v>10653</v>
      </c>
      <c r="I133" s="226">
        <v>10653</v>
      </c>
      <c r="J133" s="226">
        <f t="shared" si="2"/>
        <v>2130.6</v>
      </c>
      <c r="K133" s="226">
        <f t="shared" si="3"/>
        <v>12783.6</v>
      </c>
      <c r="L133" s="291" t="s">
        <v>4840</v>
      </c>
      <c r="M133" s="77"/>
      <c r="N133" s="77"/>
      <c r="O133" s="77"/>
      <c r="P133" s="77"/>
    </row>
    <row r="134" spans="1:16" ht="30" customHeight="1">
      <c r="A134" s="1">
        <v>116</v>
      </c>
      <c r="B134" s="221" t="s">
        <v>7024</v>
      </c>
      <c r="C134" s="221">
        <v>20002046</v>
      </c>
      <c r="D134" s="222" t="s">
        <v>6908</v>
      </c>
      <c r="E134" s="223" t="s">
        <v>7157</v>
      </c>
      <c r="F134" s="221" t="s">
        <v>57</v>
      </c>
      <c r="G134" s="266">
        <v>1</v>
      </c>
      <c r="H134" s="225">
        <v>23505</v>
      </c>
      <c r="I134" s="226">
        <v>23505</v>
      </c>
      <c r="J134" s="226">
        <f t="shared" si="2"/>
        <v>4701</v>
      </c>
      <c r="K134" s="226">
        <f t="shared" si="3"/>
        <v>28206</v>
      </c>
      <c r="L134" s="291" t="s">
        <v>4840</v>
      </c>
      <c r="M134" s="77"/>
      <c r="N134" s="77"/>
      <c r="O134" s="77"/>
      <c r="P134" s="77"/>
    </row>
    <row r="135" spans="1:16" ht="30" customHeight="1">
      <c r="A135" s="1">
        <v>117</v>
      </c>
      <c r="B135" s="221" t="s">
        <v>7025</v>
      </c>
      <c r="C135" s="221">
        <v>20002047</v>
      </c>
      <c r="D135" s="222" t="s">
        <v>6908</v>
      </c>
      <c r="E135" s="223" t="s">
        <v>7158</v>
      </c>
      <c r="F135" s="221" t="s">
        <v>57</v>
      </c>
      <c r="G135" s="266">
        <v>2</v>
      </c>
      <c r="H135" s="225">
        <v>14311</v>
      </c>
      <c r="I135" s="226">
        <v>28622</v>
      </c>
      <c r="J135" s="226">
        <f t="shared" si="2"/>
        <v>5724.4</v>
      </c>
      <c r="K135" s="226">
        <f t="shared" si="3"/>
        <v>34346.400000000001</v>
      </c>
      <c r="L135" s="291" t="s">
        <v>4840</v>
      </c>
      <c r="M135" s="77"/>
      <c r="N135" s="77"/>
      <c r="O135" s="77"/>
      <c r="P135" s="77"/>
    </row>
    <row r="136" spans="1:16" ht="30" customHeight="1">
      <c r="A136" s="1">
        <v>118</v>
      </c>
      <c r="B136" s="221" t="s">
        <v>7026</v>
      </c>
      <c r="C136" s="221">
        <v>20002238</v>
      </c>
      <c r="D136" s="222" t="s">
        <v>6908</v>
      </c>
      <c r="E136" s="223" t="s">
        <v>7159</v>
      </c>
      <c r="F136" s="221" t="s">
        <v>57</v>
      </c>
      <c r="G136" s="266">
        <v>3</v>
      </c>
      <c r="H136" s="225">
        <v>2690</v>
      </c>
      <c r="I136" s="226">
        <v>8070</v>
      </c>
      <c r="J136" s="226">
        <f t="shared" si="2"/>
        <v>1614</v>
      </c>
      <c r="K136" s="226">
        <f t="shared" si="3"/>
        <v>9684</v>
      </c>
      <c r="L136" s="291" t="s">
        <v>4840</v>
      </c>
      <c r="M136" s="77"/>
      <c r="N136" s="77"/>
      <c r="O136" s="77"/>
      <c r="P136" s="77"/>
    </row>
    <row r="137" spans="1:16" ht="30" customHeight="1">
      <c r="A137" s="1">
        <v>119</v>
      </c>
      <c r="B137" s="221" t="s">
        <v>7027</v>
      </c>
      <c r="C137" s="221">
        <v>20002264</v>
      </c>
      <c r="D137" s="222" t="s">
        <v>6908</v>
      </c>
      <c r="E137" s="223" t="s">
        <v>7160</v>
      </c>
      <c r="F137" s="221" t="s">
        <v>57</v>
      </c>
      <c r="G137" s="266">
        <v>2</v>
      </c>
      <c r="H137" s="225">
        <v>681</v>
      </c>
      <c r="I137" s="226">
        <v>1362</v>
      </c>
      <c r="J137" s="226">
        <f t="shared" si="2"/>
        <v>272.39999999999998</v>
      </c>
      <c r="K137" s="226">
        <f t="shared" si="3"/>
        <v>1634.4</v>
      </c>
      <c r="L137" s="291" t="s">
        <v>4840</v>
      </c>
      <c r="M137" s="77"/>
      <c r="N137" s="77"/>
      <c r="O137" s="77"/>
      <c r="P137" s="77"/>
    </row>
    <row r="138" spans="1:16" ht="30" customHeight="1">
      <c r="A138" s="1">
        <v>120</v>
      </c>
      <c r="B138" s="221" t="s">
        <v>7028</v>
      </c>
      <c r="C138" s="221">
        <v>20002367</v>
      </c>
      <c r="D138" s="222" t="s">
        <v>6908</v>
      </c>
      <c r="E138" s="223" t="s">
        <v>7161</v>
      </c>
      <c r="F138" s="221" t="s">
        <v>57</v>
      </c>
      <c r="G138" s="266">
        <v>3</v>
      </c>
      <c r="H138" s="225">
        <v>5097</v>
      </c>
      <c r="I138" s="226">
        <v>15291</v>
      </c>
      <c r="J138" s="226">
        <f t="shared" si="2"/>
        <v>3058.2</v>
      </c>
      <c r="K138" s="226">
        <f t="shared" si="3"/>
        <v>18349.2</v>
      </c>
      <c r="L138" s="291" t="s">
        <v>4840</v>
      </c>
      <c r="M138" s="77"/>
      <c r="N138" s="77"/>
      <c r="O138" s="77"/>
      <c r="P138" s="77"/>
    </row>
    <row r="139" spans="1:16" ht="30" customHeight="1">
      <c r="A139" s="1">
        <v>121</v>
      </c>
      <c r="B139" s="221" t="s">
        <v>7029</v>
      </c>
      <c r="C139" s="221">
        <v>20002388</v>
      </c>
      <c r="D139" s="222" t="s">
        <v>6908</v>
      </c>
      <c r="E139" s="223" t="s">
        <v>7162</v>
      </c>
      <c r="F139" s="221" t="s">
        <v>57</v>
      </c>
      <c r="G139" s="266">
        <v>3</v>
      </c>
      <c r="H139" s="225">
        <v>20181</v>
      </c>
      <c r="I139" s="226">
        <v>60543</v>
      </c>
      <c r="J139" s="226">
        <f t="shared" si="2"/>
        <v>12108.6</v>
      </c>
      <c r="K139" s="226">
        <f t="shared" si="3"/>
        <v>72651.600000000006</v>
      </c>
      <c r="L139" s="291" t="s">
        <v>4840</v>
      </c>
      <c r="M139" s="77"/>
      <c r="N139" s="77"/>
      <c r="O139" s="77"/>
      <c r="P139" s="77"/>
    </row>
    <row r="140" spans="1:16" ht="30" customHeight="1">
      <c r="A140" s="1">
        <v>122</v>
      </c>
      <c r="B140" s="221" t="s">
        <v>7030</v>
      </c>
      <c r="C140" s="221">
        <v>20002411</v>
      </c>
      <c r="D140" s="222" t="s">
        <v>6908</v>
      </c>
      <c r="E140" s="223" t="s">
        <v>7163</v>
      </c>
      <c r="F140" s="221" t="s">
        <v>57</v>
      </c>
      <c r="G140" s="266">
        <v>8</v>
      </c>
      <c r="H140" s="225">
        <v>4354</v>
      </c>
      <c r="I140" s="226">
        <v>34832</v>
      </c>
      <c r="J140" s="226">
        <f t="shared" si="2"/>
        <v>6966.4</v>
      </c>
      <c r="K140" s="226">
        <f t="shared" si="3"/>
        <v>41798.400000000001</v>
      </c>
      <c r="L140" s="291" t="s">
        <v>4840</v>
      </c>
      <c r="M140" s="77"/>
      <c r="N140" s="77"/>
      <c r="O140" s="77"/>
      <c r="P140" s="77"/>
    </row>
    <row r="141" spans="1:16" ht="30" customHeight="1">
      <c r="A141" s="1">
        <v>123</v>
      </c>
      <c r="B141" s="221" t="s">
        <v>7031</v>
      </c>
      <c r="C141" s="221">
        <v>20002417</v>
      </c>
      <c r="D141" s="222" t="s">
        <v>6908</v>
      </c>
      <c r="E141" s="223" t="s">
        <v>7164</v>
      </c>
      <c r="F141" s="221" t="s">
        <v>57</v>
      </c>
      <c r="G141" s="266">
        <v>1</v>
      </c>
      <c r="H141" s="225">
        <v>2483</v>
      </c>
      <c r="I141" s="226">
        <v>2483</v>
      </c>
      <c r="J141" s="226">
        <f t="shared" si="2"/>
        <v>496.6</v>
      </c>
      <c r="K141" s="226">
        <f t="shared" si="3"/>
        <v>2979.6</v>
      </c>
      <c r="L141" s="291" t="s">
        <v>4840</v>
      </c>
      <c r="M141" s="77"/>
      <c r="N141" s="77"/>
      <c r="O141" s="77"/>
      <c r="P141" s="77"/>
    </row>
    <row r="142" spans="1:16" ht="30" customHeight="1">
      <c r="A142" s="1">
        <v>124</v>
      </c>
      <c r="B142" s="221" t="s">
        <v>7032</v>
      </c>
      <c r="C142" s="221">
        <v>20002431</v>
      </c>
      <c r="D142" s="222" t="s">
        <v>6908</v>
      </c>
      <c r="E142" s="223" t="s">
        <v>7165</v>
      </c>
      <c r="F142" s="221" t="s">
        <v>57</v>
      </c>
      <c r="G142" s="266">
        <v>2</v>
      </c>
      <c r="H142" s="225">
        <v>10784</v>
      </c>
      <c r="I142" s="226">
        <v>21568</v>
      </c>
      <c r="J142" s="226">
        <f t="shared" si="2"/>
        <v>4313.6000000000004</v>
      </c>
      <c r="K142" s="226">
        <f t="shared" si="3"/>
        <v>25881.599999999999</v>
      </c>
      <c r="L142" s="291" t="s">
        <v>4840</v>
      </c>
      <c r="M142" s="77"/>
      <c r="N142" s="77"/>
      <c r="O142" s="77"/>
      <c r="P142" s="77"/>
    </row>
    <row r="143" spans="1:16" ht="30" customHeight="1">
      <c r="A143" s="1">
        <v>125</v>
      </c>
      <c r="B143" s="221" t="s">
        <v>7033</v>
      </c>
      <c r="C143" s="221">
        <v>20002731</v>
      </c>
      <c r="D143" s="222" t="s">
        <v>6908</v>
      </c>
      <c r="E143" s="223" t="s">
        <v>7166</v>
      </c>
      <c r="F143" s="221" t="s">
        <v>57</v>
      </c>
      <c r="G143" s="266">
        <v>10</v>
      </c>
      <c r="H143" s="225">
        <v>20316</v>
      </c>
      <c r="I143" s="226">
        <v>203160</v>
      </c>
      <c r="J143" s="226">
        <f t="shared" ref="J143:J152" si="4">ROUND(I143*0.2,2)</f>
        <v>40632</v>
      </c>
      <c r="K143" s="226">
        <f t="shared" ref="K143:K152" si="5">ROUND(I143*1.2,2)</f>
        <v>243792</v>
      </c>
      <c r="L143" s="291" t="s">
        <v>4840</v>
      </c>
      <c r="M143" s="77"/>
      <c r="N143" s="77"/>
      <c r="O143" s="77"/>
      <c r="P143" s="77"/>
    </row>
    <row r="144" spans="1:16" ht="30" customHeight="1">
      <c r="A144" s="1">
        <v>126</v>
      </c>
      <c r="B144" s="221" t="s">
        <v>7034</v>
      </c>
      <c r="C144" s="221">
        <v>20004015</v>
      </c>
      <c r="D144" s="222" t="s">
        <v>6908</v>
      </c>
      <c r="E144" s="223" t="s">
        <v>7167</v>
      </c>
      <c r="F144" s="221" t="s">
        <v>57</v>
      </c>
      <c r="G144" s="266">
        <v>1</v>
      </c>
      <c r="H144" s="225">
        <v>22387</v>
      </c>
      <c r="I144" s="226">
        <v>22387</v>
      </c>
      <c r="J144" s="226">
        <f t="shared" si="4"/>
        <v>4477.3999999999996</v>
      </c>
      <c r="K144" s="226">
        <f t="shared" si="5"/>
        <v>26864.400000000001</v>
      </c>
      <c r="L144" s="291" t="s">
        <v>4840</v>
      </c>
      <c r="M144" s="77"/>
      <c r="N144" s="77"/>
      <c r="O144" s="77"/>
      <c r="P144" s="77"/>
    </row>
    <row r="145" spans="1:16" ht="30" customHeight="1">
      <c r="A145" s="1">
        <v>127</v>
      </c>
      <c r="B145" s="221" t="s">
        <v>7035</v>
      </c>
      <c r="C145" s="221">
        <v>20004017</v>
      </c>
      <c r="D145" s="222" t="s">
        <v>6908</v>
      </c>
      <c r="E145" s="223" t="s">
        <v>7168</v>
      </c>
      <c r="F145" s="221" t="s">
        <v>57</v>
      </c>
      <c r="G145" s="266">
        <v>6</v>
      </c>
      <c r="H145" s="225">
        <v>2454</v>
      </c>
      <c r="I145" s="226">
        <v>14724</v>
      </c>
      <c r="J145" s="226">
        <f t="shared" si="4"/>
        <v>2944.8</v>
      </c>
      <c r="K145" s="226">
        <f t="shared" si="5"/>
        <v>17668.8</v>
      </c>
      <c r="L145" s="291" t="s">
        <v>4840</v>
      </c>
      <c r="M145" s="77"/>
      <c r="N145" s="77"/>
      <c r="O145" s="77"/>
      <c r="P145" s="77"/>
    </row>
    <row r="146" spans="1:16" ht="30" customHeight="1">
      <c r="A146" s="1">
        <v>128</v>
      </c>
      <c r="B146" s="221" t="s">
        <v>7036</v>
      </c>
      <c r="C146" s="221">
        <v>20004029</v>
      </c>
      <c r="D146" s="222" t="s">
        <v>6908</v>
      </c>
      <c r="E146" s="223" t="s">
        <v>7169</v>
      </c>
      <c r="F146" s="221" t="s">
        <v>57</v>
      </c>
      <c r="G146" s="266">
        <v>10</v>
      </c>
      <c r="H146" s="225">
        <v>20228</v>
      </c>
      <c r="I146" s="226">
        <v>202280</v>
      </c>
      <c r="J146" s="226">
        <f t="shared" si="4"/>
        <v>40456</v>
      </c>
      <c r="K146" s="226">
        <f t="shared" si="5"/>
        <v>242736</v>
      </c>
      <c r="L146" s="291" t="s">
        <v>4840</v>
      </c>
      <c r="M146" s="77"/>
      <c r="N146" s="77"/>
      <c r="O146" s="77"/>
      <c r="P146" s="77"/>
    </row>
    <row r="147" spans="1:16" ht="30" customHeight="1">
      <c r="A147" s="1">
        <v>129</v>
      </c>
      <c r="B147" s="221" t="s">
        <v>7037</v>
      </c>
      <c r="C147" s="221">
        <v>20004078</v>
      </c>
      <c r="D147" s="222" t="s">
        <v>6908</v>
      </c>
      <c r="E147" s="223" t="s">
        <v>7170</v>
      </c>
      <c r="F147" s="221" t="s">
        <v>57</v>
      </c>
      <c r="G147" s="266">
        <v>1</v>
      </c>
      <c r="H147" s="225">
        <v>15972</v>
      </c>
      <c r="I147" s="226">
        <v>15972</v>
      </c>
      <c r="J147" s="226">
        <f t="shared" si="4"/>
        <v>3194.4</v>
      </c>
      <c r="K147" s="226">
        <f t="shared" si="5"/>
        <v>19166.400000000001</v>
      </c>
      <c r="L147" s="291" t="s">
        <v>4840</v>
      </c>
      <c r="M147" s="77"/>
      <c r="N147" s="77"/>
      <c r="O147" s="77"/>
      <c r="P147" s="77"/>
    </row>
    <row r="148" spans="1:16" ht="30" customHeight="1">
      <c r="A148" s="1">
        <v>130</v>
      </c>
      <c r="B148" s="221" t="s">
        <v>7038</v>
      </c>
      <c r="C148" s="221">
        <v>20004080</v>
      </c>
      <c r="D148" s="222" t="s">
        <v>6908</v>
      </c>
      <c r="E148" s="223" t="s">
        <v>7171</v>
      </c>
      <c r="F148" s="221" t="s">
        <v>57</v>
      </c>
      <c r="G148" s="266">
        <v>1</v>
      </c>
      <c r="H148" s="225">
        <v>14102</v>
      </c>
      <c r="I148" s="226">
        <v>14102</v>
      </c>
      <c r="J148" s="226">
        <f t="shared" si="4"/>
        <v>2820.4</v>
      </c>
      <c r="K148" s="226">
        <f t="shared" si="5"/>
        <v>16922.400000000001</v>
      </c>
      <c r="L148" s="291" t="s">
        <v>4840</v>
      </c>
      <c r="M148" s="77"/>
      <c r="N148" s="77"/>
      <c r="O148" s="77"/>
      <c r="P148" s="77"/>
    </row>
    <row r="149" spans="1:16" ht="30" customHeight="1">
      <c r="A149" s="1">
        <v>131</v>
      </c>
      <c r="B149" s="221" t="s">
        <v>7039</v>
      </c>
      <c r="C149" s="221">
        <v>20004171</v>
      </c>
      <c r="D149" s="222" t="s">
        <v>6908</v>
      </c>
      <c r="E149" s="223" t="s">
        <v>7172</v>
      </c>
      <c r="F149" s="221" t="s">
        <v>57</v>
      </c>
      <c r="G149" s="266">
        <v>1</v>
      </c>
      <c r="H149" s="225">
        <v>37685</v>
      </c>
      <c r="I149" s="226">
        <v>37685</v>
      </c>
      <c r="J149" s="226">
        <f t="shared" si="4"/>
        <v>7537</v>
      </c>
      <c r="K149" s="226">
        <f t="shared" si="5"/>
        <v>45222</v>
      </c>
      <c r="L149" s="291" t="s">
        <v>4840</v>
      </c>
      <c r="M149" s="77"/>
      <c r="N149" s="77"/>
      <c r="O149" s="77"/>
      <c r="P149" s="77"/>
    </row>
    <row r="150" spans="1:16" ht="30" customHeight="1">
      <c r="A150" s="1">
        <v>132</v>
      </c>
      <c r="B150" s="221" t="s">
        <v>7040</v>
      </c>
      <c r="C150" s="221">
        <v>20004505</v>
      </c>
      <c r="D150" s="222" t="s">
        <v>6908</v>
      </c>
      <c r="E150" s="223" t="s">
        <v>7173</v>
      </c>
      <c r="F150" s="221" t="s">
        <v>57</v>
      </c>
      <c r="G150" s="266">
        <v>1</v>
      </c>
      <c r="H150" s="225">
        <v>5806</v>
      </c>
      <c r="I150" s="226">
        <v>5806</v>
      </c>
      <c r="J150" s="226">
        <f t="shared" si="4"/>
        <v>1161.2</v>
      </c>
      <c r="K150" s="226">
        <f t="shared" si="5"/>
        <v>6967.2</v>
      </c>
      <c r="L150" s="291" t="s">
        <v>4840</v>
      </c>
      <c r="M150" s="77"/>
      <c r="N150" s="77"/>
      <c r="O150" s="77"/>
      <c r="P150" s="77"/>
    </row>
    <row r="151" spans="1:16" ht="30" customHeight="1">
      <c r="A151" s="1">
        <v>133</v>
      </c>
      <c r="B151" s="221" t="s">
        <v>7041</v>
      </c>
      <c r="C151" s="221">
        <v>20004510</v>
      </c>
      <c r="D151" s="222" t="s">
        <v>6908</v>
      </c>
      <c r="E151" s="223" t="s">
        <v>7174</v>
      </c>
      <c r="F151" s="221" t="s">
        <v>57</v>
      </c>
      <c r="G151" s="266">
        <v>4</v>
      </c>
      <c r="H151" s="225">
        <v>1767</v>
      </c>
      <c r="I151" s="226">
        <v>7068</v>
      </c>
      <c r="J151" s="226">
        <f t="shared" si="4"/>
        <v>1413.6</v>
      </c>
      <c r="K151" s="226">
        <f t="shared" si="5"/>
        <v>8481.6</v>
      </c>
      <c r="L151" s="291" t="s">
        <v>4840</v>
      </c>
      <c r="M151" s="77"/>
      <c r="N151" s="77"/>
      <c r="O151" s="77"/>
      <c r="P151" s="77"/>
    </row>
    <row r="152" spans="1:16" ht="30" customHeight="1">
      <c r="A152" s="1">
        <v>134</v>
      </c>
      <c r="B152" s="221" t="s">
        <v>7042</v>
      </c>
      <c r="C152" s="221">
        <v>20004526</v>
      </c>
      <c r="D152" s="222" t="s">
        <v>6908</v>
      </c>
      <c r="E152" s="223" t="s">
        <v>7175</v>
      </c>
      <c r="F152" s="221" t="s">
        <v>57</v>
      </c>
      <c r="G152" s="266">
        <v>18</v>
      </c>
      <c r="H152" s="225">
        <v>961</v>
      </c>
      <c r="I152" s="226">
        <v>17298</v>
      </c>
      <c r="J152" s="226">
        <f t="shared" si="4"/>
        <v>3459.6</v>
      </c>
      <c r="K152" s="226">
        <f t="shared" si="5"/>
        <v>20757.599999999999</v>
      </c>
      <c r="L152" s="291" t="s">
        <v>4840</v>
      </c>
      <c r="M152" s="77"/>
      <c r="N152" s="77"/>
      <c r="O152" s="77"/>
      <c r="P152" s="77"/>
    </row>
    <row r="153" spans="1:16" ht="30" customHeight="1">
      <c r="A153" s="1">
        <v>135</v>
      </c>
      <c r="B153" s="221" t="s">
        <v>7043</v>
      </c>
      <c r="C153" s="221">
        <v>20004643</v>
      </c>
      <c r="D153" s="222" t="s">
        <v>6908</v>
      </c>
      <c r="E153" s="223" t="s">
        <v>7176</v>
      </c>
      <c r="F153" s="221" t="s">
        <v>57</v>
      </c>
      <c r="G153" s="266">
        <v>1</v>
      </c>
      <c r="H153" s="225">
        <v>5745</v>
      </c>
      <c r="I153" s="226">
        <v>5745</v>
      </c>
      <c r="J153" s="226">
        <f t="shared" si="2"/>
        <v>1149</v>
      </c>
      <c r="K153" s="226">
        <f t="shared" si="3"/>
        <v>6894</v>
      </c>
      <c r="L153" s="291" t="s">
        <v>4840</v>
      </c>
      <c r="M153" s="77"/>
      <c r="N153" s="77"/>
      <c r="O153" s="77"/>
      <c r="P153" s="77"/>
    </row>
    <row r="154" spans="1:16" ht="30" customHeight="1">
      <c r="A154" s="1">
        <v>136</v>
      </c>
      <c r="B154" s="221" t="s">
        <v>7044</v>
      </c>
      <c r="C154" s="221">
        <v>20005510</v>
      </c>
      <c r="D154" s="222" t="s">
        <v>6908</v>
      </c>
      <c r="E154" s="223" t="s">
        <v>7177</v>
      </c>
      <c r="F154" s="221" t="s">
        <v>57</v>
      </c>
      <c r="G154" s="266">
        <v>2717</v>
      </c>
      <c r="H154" s="225">
        <v>5</v>
      </c>
      <c r="I154" s="226">
        <v>13585</v>
      </c>
      <c r="J154" s="226">
        <f t="shared" si="2"/>
        <v>2717</v>
      </c>
      <c r="K154" s="226">
        <f t="shared" si="3"/>
        <v>16302</v>
      </c>
      <c r="L154" s="291" t="s">
        <v>4840</v>
      </c>
      <c r="M154" s="77"/>
      <c r="N154" s="77"/>
      <c r="O154" s="77"/>
      <c r="P154" s="77"/>
    </row>
    <row r="155" spans="1:16" ht="30" customHeight="1">
      <c r="A155" s="1">
        <v>137</v>
      </c>
      <c r="B155" s="221" t="s">
        <v>7045</v>
      </c>
      <c r="C155" s="221">
        <v>20005516</v>
      </c>
      <c r="D155" s="222" t="s">
        <v>6908</v>
      </c>
      <c r="E155" s="223" t="s">
        <v>7178</v>
      </c>
      <c r="F155" s="221" t="s">
        <v>57</v>
      </c>
      <c r="G155" s="266">
        <v>2468</v>
      </c>
      <c r="H155" s="225">
        <v>4</v>
      </c>
      <c r="I155" s="226">
        <v>9872</v>
      </c>
      <c r="J155" s="226">
        <f t="shared" si="2"/>
        <v>1974.4</v>
      </c>
      <c r="K155" s="226">
        <f t="shared" si="3"/>
        <v>11846.4</v>
      </c>
      <c r="L155" s="291" t="s">
        <v>4840</v>
      </c>
      <c r="M155" s="77"/>
      <c r="N155" s="77"/>
      <c r="O155" s="77"/>
      <c r="P155" s="77"/>
    </row>
    <row r="156" spans="1:16" ht="30" customHeight="1">
      <c r="A156" s="1">
        <v>138</v>
      </c>
      <c r="B156" s="221" t="s">
        <v>7046</v>
      </c>
      <c r="C156" s="221">
        <v>30000038</v>
      </c>
      <c r="D156" s="222" t="s">
        <v>6908</v>
      </c>
      <c r="E156" s="223" t="s">
        <v>7179</v>
      </c>
      <c r="F156" s="221" t="s">
        <v>57</v>
      </c>
      <c r="G156" s="266">
        <v>1</v>
      </c>
      <c r="H156" s="225">
        <v>22050</v>
      </c>
      <c r="I156" s="226">
        <v>22050</v>
      </c>
      <c r="J156" s="226">
        <f t="shared" si="2"/>
        <v>4410</v>
      </c>
      <c r="K156" s="226">
        <f t="shared" si="3"/>
        <v>26460</v>
      </c>
      <c r="L156" s="291" t="s">
        <v>4840</v>
      </c>
      <c r="M156" s="77"/>
      <c r="N156" s="77"/>
      <c r="O156" s="77"/>
      <c r="P156" s="77"/>
    </row>
    <row r="157" spans="1:16" ht="30" customHeight="1">
      <c r="A157" s="1">
        <v>139</v>
      </c>
      <c r="B157" s="221" t="s">
        <v>7047</v>
      </c>
      <c r="C157" s="221">
        <v>30000076</v>
      </c>
      <c r="D157" s="222" t="s">
        <v>6908</v>
      </c>
      <c r="E157" s="223" t="s">
        <v>7180</v>
      </c>
      <c r="F157" s="221" t="s">
        <v>57</v>
      </c>
      <c r="G157" s="266">
        <v>2</v>
      </c>
      <c r="H157" s="225">
        <v>18608</v>
      </c>
      <c r="I157" s="226">
        <v>37216</v>
      </c>
      <c r="J157" s="226">
        <f t="shared" si="2"/>
        <v>7443.2</v>
      </c>
      <c r="K157" s="226">
        <f t="shared" si="3"/>
        <v>44659.199999999997</v>
      </c>
      <c r="L157" s="291" t="s">
        <v>4840</v>
      </c>
      <c r="M157" s="77"/>
      <c r="N157" s="77"/>
      <c r="O157" s="77"/>
      <c r="P157" s="77"/>
    </row>
    <row r="158" spans="1:16" ht="30" customHeight="1">
      <c r="A158" s="1">
        <v>140</v>
      </c>
      <c r="B158" s="221" t="s">
        <v>7181</v>
      </c>
      <c r="C158" s="221">
        <v>10009024</v>
      </c>
      <c r="D158" s="222" t="s">
        <v>6908</v>
      </c>
      <c r="E158" s="223" t="s">
        <v>7189</v>
      </c>
      <c r="F158" s="221" t="s">
        <v>57</v>
      </c>
      <c r="G158" s="266">
        <v>1</v>
      </c>
      <c r="H158" s="225">
        <v>604</v>
      </c>
      <c r="I158" s="226">
        <v>604</v>
      </c>
      <c r="J158" s="226">
        <f t="shared" si="2"/>
        <v>120.8</v>
      </c>
      <c r="K158" s="226">
        <f t="shared" si="3"/>
        <v>724.8</v>
      </c>
      <c r="L158" s="291" t="s">
        <v>4840</v>
      </c>
      <c r="M158" s="77"/>
      <c r="N158" s="77"/>
      <c r="O158" s="77"/>
      <c r="P158" s="77"/>
    </row>
    <row r="159" spans="1:16" ht="30" customHeight="1">
      <c r="A159" s="1">
        <v>141</v>
      </c>
      <c r="B159" s="221" t="s">
        <v>7182</v>
      </c>
      <c r="C159" s="221">
        <v>10136149</v>
      </c>
      <c r="D159" s="222" t="s">
        <v>6908</v>
      </c>
      <c r="E159" s="223" t="s">
        <v>7190</v>
      </c>
      <c r="F159" s="221" t="s">
        <v>57</v>
      </c>
      <c r="G159" s="266">
        <v>2</v>
      </c>
      <c r="H159" s="225">
        <v>974</v>
      </c>
      <c r="I159" s="226">
        <v>1948</v>
      </c>
      <c r="J159" s="226">
        <f t="shared" si="2"/>
        <v>389.6</v>
      </c>
      <c r="K159" s="226">
        <f t="shared" si="3"/>
        <v>2337.6</v>
      </c>
      <c r="L159" s="291" t="s">
        <v>4840</v>
      </c>
      <c r="M159" s="77"/>
      <c r="N159" s="77"/>
      <c r="O159" s="77"/>
      <c r="P159" s="77"/>
    </row>
    <row r="160" spans="1:16" ht="30" customHeight="1">
      <c r="A160" s="1">
        <v>142</v>
      </c>
      <c r="B160" s="221" t="s">
        <v>7183</v>
      </c>
      <c r="C160" s="221">
        <v>20001172</v>
      </c>
      <c r="D160" s="222" t="s">
        <v>6908</v>
      </c>
      <c r="E160" s="223" t="s">
        <v>7191</v>
      </c>
      <c r="F160" s="221" t="s">
        <v>57</v>
      </c>
      <c r="G160" s="266">
        <v>2</v>
      </c>
      <c r="H160" s="225">
        <v>912</v>
      </c>
      <c r="I160" s="226">
        <v>1824</v>
      </c>
      <c r="J160" s="226">
        <f t="shared" si="2"/>
        <v>364.8</v>
      </c>
      <c r="K160" s="226">
        <f t="shared" si="3"/>
        <v>2188.8000000000002</v>
      </c>
      <c r="L160" s="291" t="s">
        <v>4840</v>
      </c>
      <c r="M160" s="77"/>
      <c r="N160" s="77"/>
      <c r="O160" s="77"/>
      <c r="P160" s="77"/>
    </row>
    <row r="161" spans="1:16" ht="30" customHeight="1">
      <c r="A161" s="1">
        <v>143</v>
      </c>
      <c r="B161" s="221" t="s">
        <v>7184</v>
      </c>
      <c r="C161" s="221">
        <v>20001173</v>
      </c>
      <c r="D161" s="222" t="s">
        <v>6908</v>
      </c>
      <c r="E161" s="223" t="s">
        <v>7192</v>
      </c>
      <c r="F161" s="221" t="s">
        <v>57</v>
      </c>
      <c r="G161" s="266">
        <v>1</v>
      </c>
      <c r="H161" s="225">
        <v>443</v>
      </c>
      <c r="I161" s="226">
        <v>443</v>
      </c>
      <c r="J161" s="226">
        <f t="shared" si="2"/>
        <v>88.6</v>
      </c>
      <c r="K161" s="226">
        <f t="shared" si="3"/>
        <v>531.6</v>
      </c>
      <c r="L161" s="291" t="s">
        <v>4840</v>
      </c>
      <c r="M161" s="77"/>
      <c r="N161" s="77"/>
      <c r="O161" s="77"/>
      <c r="P161" s="77"/>
    </row>
    <row r="162" spans="1:16" ht="30" customHeight="1">
      <c r="A162" s="1">
        <v>144</v>
      </c>
      <c r="B162" s="221" t="s">
        <v>7185</v>
      </c>
      <c r="C162" s="221">
        <v>20004501</v>
      </c>
      <c r="D162" s="222" t="s">
        <v>6908</v>
      </c>
      <c r="E162" s="223" t="s">
        <v>7193</v>
      </c>
      <c r="F162" s="221" t="s">
        <v>57</v>
      </c>
      <c r="G162" s="266">
        <v>3</v>
      </c>
      <c r="H162" s="225">
        <v>16127</v>
      </c>
      <c r="I162" s="226">
        <v>48381</v>
      </c>
      <c r="J162" s="226">
        <f t="shared" si="2"/>
        <v>9676.2000000000007</v>
      </c>
      <c r="K162" s="226">
        <f t="shared" si="3"/>
        <v>58057.2</v>
      </c>
      <c r="L162" s="291" t="s">
        <v>4840</v>
      </c>
      <c r="M162" s="77"/>
      <c r="N162" s="77"/>
      <c r="O162" s="77"/>
      <c r="P162" s="77"/>
    </row>
    <row r="163" spans="1:16" ht="30" customHeight="1">
      <c r="A163" s="1">
        <v>145</v>
      </c>
      <c r="B163" s="221" t="s">
        <v>7186</v>
      </c>
      <c r="C163" s="221">
        <v>20004531</v>
      </c>
      <c r="D163" s="222" t="s">
        <v>6908</v>
      </c>
      <c r="E163" s="223" t="s">
        <v>7194</v>
      </c>
      <c r="F163" s="221" t="s">
        <v>57</v>
      </c>
      <c r="G163" s="266">
        <v>10</v>
      </c>
      <c r="H163" s="225">
        <v>2524</v>
      </c>
      <c r="I163" s="226">
        <v>25240</v>
      </c>
      <c r="J163" s="226">
        <f t="shared" si="2"/>
        <v>5048</v>
      </c>
      <c r="K163" s="226">
        <f t="shared" si="3"/>
        <v>30288</v>
      </c>
      <c r="L163" s="291" t="s">
        <v>4840</v>
      </c>
      <c r="M163" s="77"/>
      <c r="N163" s="77"/>
      <c r="O163" s="77"/>
      <c r="P163" s="77"/>
    </row>
    <row r="164" spans="1:16" ht="30" customHeight="1">
      <c r="A164" s="1">
        <v>146</v>
      </c>
      <c r="B164" s="221" t="s">
        <v>7187</v>
      </c>
      <c r="C164" s="221">
        <v>20004627</v>
      </c>
      <c r="D164" s="222" t="s">
        <v>6908</v>
      </c>
      <c r="E164" s="223" t="s">
        <v>7195</v>
      </c>
      <c r="F164" s="221" t="s">
        <v>57</v>
      </c>
      <c r="G164" s="266">
        <v>1</v>
      </c>
      <c r="H164" s="225">
        <v>1261</v>
      </c>
      <c r="I164" s="226">
        <v>1261</v>
      </c>
      <c r="J164" s="226">
        <f t="shared" si="2"/>
        <v>252.2</v>
      </c>
      <c r="K164" s="226">
        <f t="shared" si="3"/>
        <v>1513.2</v>
      </c>
      <c r="L164" s="291" t="s">
        <v>4840</v>
      </c>
      <c r="M164" s="77"/>
      <c r="N164" s="77"/>
      <c r="O164" s="77"/>
      <c r="P164" s="77"/>
    </row>
    <row r="165" spans="1:16" ht="30" customHeight="1">
      <c r="A165" s="1">
        <v>147</v>
      </c>
      <c r="B165" s="221" t="s">
        <v>7188</v>
      </c>
      <c r="C165" s="221">
        <v>20004729</v>
      </c>
      <c r="D165" s="222" t="s">
        <v>6908</v>
      </c>
      <c r="E165" s="223" t="s">
        <v>7196</v>
      </c>
      <c r="F165" s="221" t="s">
        <v>57</v>
      </c>
      <c r="G165" s="266">
        <v>1</v>
      </c>
      <c r="H165" s="225">
        <v>4543</v>
      </c>
      <c r="I165" s="226">
        <v>4543</v>
      </c>
      <c r="J165" s="226">
        <f t="shared" si="2"/>
        <v>908.6</v>
      </c>
      <c r="K165" s="226">
        <f t="shared" si="3"/>
        <v>5451.6</v>
      </c>
      <c r="L165" s="291" t="s">
        <v>4840</v>
      </c>
      <c r="M165" s="77"/>
      <c r="N165" s="77"/>
      <c r="O165" s="77"/>
      <c r="P165" s="77"/>
    </row>
    <row r="166" spans="1:16" ht="15.75">
      <c r="A166" s="96"/>
      <c r="B166" s="96"/>
      <c r="C166" s="96"/>
      <c r="D166" s="96"/>
      <c r="E166" s="97"/>
      <c r="F166" s="96"/>
      <c r="G166" s="96"/>
      <c r="H166" s="203"/>
      <c r="I166" s="98">
        <f>SUM(I19:I165)</f>
        <v>6858129</v>
      </c>
      <c r="J166" s="98">
        <f>SUM(J19:J165)</f>
        <v>1371625.8000000007</v>
      </c>
      <c r="K166" s="98">
        <f>SUM(K19:K165)</f>
        <v>8229754.799999997</v>
      </c>
      <c r="L166" s="96"/>
    </row>
    <row r="169" spans="1:16" ht="18.75">
      <c r="A169" s="67" t="s">
        <v>34</v>
      </c>
      <c r="B169" s="220"/>
      <c r="C169" s="220"/>
      <c r="D169" s="127"/>
      <c r="E169" s="128"/>
      <c r="F169" s="128"/>
      <c r="G169" s="128"/>
      <c r="H169" s="129"/>
      <c r="I169" s="128"/>
      <c r="J169" s="67" t="s">
        <v>35</v>
      </c>
      <c r="K169" s="67"/>
      <c r="L169" s="23"/>
    </row>
    <row r="170" spans="1:16" ht="18.75">
      <c r="A170" s="67" t="s">
        <v>36</v>
      </c>
      <c r="B170" s="67"/>
      <c r="C170" s="67"/>
      <c r="D170" s="127"/>
      <c r="E170" s="128"/>
      <c r="F170" s="128"/>
      <c r="G170" s="128"/>
      <c r="H170" s="129"/>
      <c r="I170" s="128"/>
      <c r="J170" s="33" t="s">
        <v>184</v>
      </c>
      <c r="K170" s="67"/>
      <c r="L170" s="67"/>
    </row>
    <row r="171" spans="1:16" ht="18.75">
      <c r="A171" s="67" t="s">
        <v>37</v>
      </c>
      <c r="B171" s="67"/>
      <c r="C171" s="67"/>
      <c r="D171" s="127"/>
      <c r="E171" s="128"/>
      <c r="F171" s="128"/>
      <c r="G171" s="128"/>
      <c r="H171" s="129"/>
      <c r="I171" s="128"/>
      <c r="J171" s="363" t="s">
        <v>38</v>
      </c>
      <c r="K171" s="363"/>
      <c r="L171" s="363"/>
    </row>
    <row r="172" spans="1:16" ht="18.75">
      <c r="A172" s="67" t="s">
        <v>39</v>
      </c>
      <c r="B172" s="23"/>
      <c r="C172" s="23"/>
      <c r="D172" s="127"/>
      <c r="E172" s="128"/>
      <c r="F172" s="128"/>
      <c r="G172" s="128"/>
      <c r="H172" s="129"/>
      <c r="I172" s="128"/>
      <c r="J172" s="128"/>
      <c r="K172" s="118"/>
      <c r="L172" s="38"/>
    </row>
    <row r="173" spans="1:16" ht="18.75">
      <c r="A173" s="23"/>
      <c r="B173" s="23"/>
      <c r="C173" s="23"/>
      <c r="D173" s="127"/>
      <c r="E173" s="128"/>
      <c r="F173" s="128"/>
      <c r="G173" s="128"/>
      <c r="H173" s="129"/>
      <c r="I173" s="128"/>
      <c r="J173" s="128"/>
      <c r="K173" s="118"/>
      <c r="L173" s="23"/>
    </row>
    <row r="174" spans="1:16" ht="18.75">
      <c r="A174" s="67" t="s">
        <v>41</v>
      </c>
      <c r="B174" s="23"/>
      <c r="C174" s="23"/>
      <c r="D174" s="127"/>
      <c r="E174" s="128"/>
      <c r="F174" s="128"/>
      <c r="G174" s="128"/>
      <c r="H174" s="129"/>
      <c r="I174" s="128"/>
      <c r="J174" s="363" t="s">
        <v>182</v>
      </c>
      <c r="K174" s="363"/>
      <c r="L174" s="363"/>
    </row>
    <row r="175" spans="1:16" ht="18.75">
      <c r="A175" s="364"/>
      <c r="B175" s="364"/>
      <c r="C175" s="364"/>
      <c r="D175" s="127"/>
      <c r="E175" s="128"/>
      <c r="F175" s="128"/>
      <c r="G175" s="128"/>
      <c r="H175" s="129"/>
      <c r="I175" s="128"/>
      <c r="J175" s="128"/>
      <c r="K175" s="118"/>
      <c r="L175" s="118"/>
    </row>
    <row r="176" spans="1:16" ht="18.75">
      <c r="A176" s="67" t="s">
        <v>40</v>
      </c>
      <c r="B176" s="67"/>
      <c r="C176" s="118"/>
      <c r="D176" s="127"/>
      <c r="E176" s="128"/>
      <c r="F176" s="128"/>
      <c r="G176" s="128"/>
      <c r="H176" s="129"/>
      <c r="I176" s="128"/>
      <c r="J176" s="128"/>
      <c r="K176" s="67" t="s">
        <v>40</v>
      </c>
      <c r="L176" s="67"/>
    </row>
    <row r="177" spans="1:12">
      <c r="A177" s="3"/>
      <c r="B177" s="3"/>
      <c r="C177" s="3"/>
      <c r="D177" s="5"/>
      <c r="E177" s="3"/>
      <c r="F177" s="3"/>
      <c r="G177" s="3"/>
      <c r="H177" s="11"/>
      <c r="I177" s="3"/>
      <c r="J177" s="3"/>
      <c r="K177" s="3"/>
      <c r="L177" s="3"/>
    </row>
  </sheetData>
  <autoFilter ref="A18:L165" xr:uid="{00000000-0009-0000-0000-00004E000000}"/>
  <mergeCells count="8">
    <mergeCell ref="J174:L174"/>
    <mergeCell ref="A175:C175"/>
    <mergeCell ref="A4:L4"/>
    <mergeCell ref="A5:L5"/>
    <mergeCell ref="A8:I8"/>
    <mergeCell ref="A10:I10"/>
    <mergeCell ref="A14:L14"/>
    <mergeCell ref="J171:L171"/>
  </mergeCells>
  <pageMargins left="0.70866141732283472" right="0.70866141732283472" top="0.94488188976377963" bottom="0.74803149606299213" header="0.31496062992125984" footer="0.31496062992125984"/>
  <pageSetup paperSize="9" scale="71" fitToHeight="0" orientation="landscape" r:id="rId1"/>
  <colBreaks count="1" manualBreakCount="1">
    <brk id="12" max="20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70C0"/>
    <pageSetUpPr fitToPage="1"/>
  </sheetPr>
  <dimension ref="A1:P88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9.42578125" style="6" customWidth="1"/>
    <col min="3" max="3" width="12.140625" style="6" customWidth="1"/>
    <col min="4" max="4" width="8.7109375" style="6" customWidth="1"/>
    <col min="5" max="5" width="40.5703125" style="59" customWidth="1"/>
    <col min="6" max="6" width="8" style="6" customWidth="1"/>
    <col min="7" max="7" width="9.140625" style="72" customWidth="1"/>
    <col min="8" max="8" width="16.140625" style="6" customWidth="1"/>
    <col min="9" max="9" width="16.140625" style="60" customWidth="1"/>
    <col min="10" max="11" width="16.140625" style="6" customWidth="1"/>
    <col min="12" max="12" width="23.42578125" style="6" customWidth="1"/>
    <col min="13" max="16384" width="9.140625" style="6"/>
  </cols>
  <sheetData>
    <row r="1" spans="1:12" ht="15" customHeight="1">
      <c r="A1" s="20"/>
      <c r="B1" s="23"/>
      <c r="C1" s="23"/>
      <c r="D1" s="23"/>
      <c r="E1" s="23"/>
      <c r="F1" s="23"/>
      <c r="G1" s="51"/>
      <c r="H1" s="23"/>
      <c r="I1" s="24"/>
      <c r="J1" s="121" t="s">
        <v>144</v>
      </c>
      <c r="K1" s="89"/>
      <c r="L1" s="24"/>
    </row>
    <row r="2" spans="1:12" ht="14.25" customHeight="1">
      <c r="A2" s="20"/>
      <c r="B2" s="26"/>
      <c r="C2" s="26"/>
      <c r="D2" s="26"/>
      <c r="E2" s="26"/>
      <c r="F2" s="26"/>
      <c r="G2" s="28"/>
      <c r="H2" s="26"/>
      <c r="I2" s="27"/>
      <c r="J2" s="125" t="s">
        <v>7592</v>
      </c>
      <c r="K2" s="27"/>
      <c r="L2" s="27"/>
    </row>
    <row r="3" spans="1:12" ht="8.25" customHeight="1">
      <c r="A3" s="20"/>
      <c r="B3" s="26"/>
      <c r="C3" s="26"/>
      <c r="D3" s="26"/>
      <c r="E3" s="26"/>
      <c r="F3" s="26"/>
      <c r="G3" s="28"/>
      <c r="H3" s="26"/>
      <c r="I3" s="27"/>
      <c r="J3" s="27"/>
      <c r="K3" s="89"/>
      <c r="L3" s="20"/>
    </row>
    <row r="4" spans="1:12" ht="18.75">
      <c r="A4" s="365" t="s">
        <v>145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.75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8.75">
      <c r="A6" s="18"/>
      <c r="B6" s="28"/>
      <c r="C6" s="28"/>
      <c r="D6" s="28"/>
      <c r="E6" s="28"/>
      <c r="F6" s="28"/>
      <c r="G6" s="28"/>
      <c r="H6" s="28"/>
      <c r="I6" s="28"/>
      <c r="J6" s="28"/>
      <c r="K6" s="18"/>
      <c r="L6" s="20"/>
    </row>
    <row r="7" spans="1:12" ht="15.75">
      <c r="A7" s="18" t="s">
        <v>177</v>
      </c>
      <c r="B7" s="115"/>
      <c r="C7" s="115"/>
      <c r="D7" s="115"/>
      <c r="E7" s="115"/>
      <c r="F7" s="115"/>
      <c r="G7" s="115"/>
      <c r="H7" s="115"/>
      <c r="I7" s="116"/>
      <c r="J7" s="20"/>
      <c r="K7" s="20"/>
      <c r="L7" s="20"/>
    </row>
    <row r="8" spans="1:12" ht="15.75">
      <c r="A8" s="367" t="s">
        <v>178</v>
      </c>
      <c r="B8" s="367"/>
      <c r="C8" s="367"/>
      <c r="D8" s="367"/>
      <c r="E8" s="367"/>
      <c r="F8" s="367"/>
      <c r="G8" s="367"/>
      <c r="H8" s="367"/>
      <c r="I8" s="367"/>
      <c r="J8" s="20"/>
      <c r="K8" s="20"/>
      <c r="L8" s="20"/>
    </row>
    <row r="9" spans="1:12" ht="15.75">
      <c r="A9" s="18" t="s">
        <v>179</v>
      </c>
      <c r="B9" s="18"/>
      <c r="C9" s="18"/>
      <c r="D9" s="18"/>
      <c r="E9" s="18"/>
      <c r="F9" s="18"/>
      <c r="G9" s="18"/>
      <c r="H9" s="18"/>
      <c r="I9" s="116"/>
      <c r="J9" s="20"/>
      <c r="K9" s="20"/>
      <c r="L9" s="20"/>
    </row>
    <row r="10" spans="1:12" ht="15.75">
      <c r="A10" s="367" t="s">
        <v>180</v>
      </c>
      <c r="B10" s="367"/>
      <c r="C10" s="367"/>
      <c r="D10" s="367"/>
      <c r="E10" s="367"/>
      <c r="F10" s="367"/>
      <c r="G10" s="367"/>
      <c r="H10" s="367"/>
      <c r="I10" s="367"/>
      <c r="J10" s="20"/>
      <c r="K10" s="20"/>
      <c r="L10" s="20"/>
    </row>
    <row r="11" spans="1:12" ht="11.25" customHeight="1">
      <c r="A11" s="205"/>
      <c r="B11" s="205"/>
      <c r="C11" s="205"/>
      <c r="D11" s="205"/>
      <c r="E11" s="205"/>
      <c r="F11" s="205"/>
      <c r="G11" s="71"/>
      <c r="H11" s="205"/>
      <c r="I11" s="205"/>
      <c r="J11" s="205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70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70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54"/>
      <c r="H15" s="31"/>
      <c r="I15" s="31"/>
      <c r="J15" s="31"/>
      <c r="K15" s="32"/>
      <c r="L15" s="31"/>
    </row>
    <row r="16" spans="1:12" ht="12" customHeight="1">
      <c r="A16" s="18"/>
      <c r="B16" s="18"/>
      <c r="C16" s="18"/>
      <c r="D16" s="18"/>
      <c r="E16" s="205"/>
      <c r="F16" s="18"/>
      <c r="G16" s="71"/>
      <c r="H16" s="18"/>
      <c r="I16" s="90"/>
      <c r="J16" s="18"/>
      <c r="K16" s="18"/>
      <c r="L16" s="18"/>
    </row>
    <row r="17" spans="1:16" ht="7.5" customHeight="1">
      <c r="A17" s="62"/>
      <c r="B17" s="62"/>
      <c r="C17" s="62"/>
      <c r="D17" s="62"/>
      <c r="E17" s="206"/>
      <c r="F17" s="62"/>
      <c r="G17" s="70"/>
      <c r="H17" s="8"/>
      <c r="I17" s="65"/>
      <c r="J17" s="66"/>
      <c r="K17" s="66"/>
      <c r="L17" s="62"/>
    </row>
    <row r="18" spans="1:16" ht="63">
      <c r="A18" s="10" t="s">
        <v>0</v>
      </c>
      <c r="B18" s="14" t="s">
        <v>9</v>
      </c>
      <c r="C18" s="14" t="s">
        <v>10</v>
      </c>
      <c r="D18" s="14" t="s">
        <v>11</v>
      </c>
      <c r="E18" s="14" t="s">
        <v>1</v>
      </c>
      <c r="F18" s="14" t="s">
        <v>12</v>
      </c>
      <c r="G18" s="14" t="s">
        <v>2</v>
      </c>
      <c r="H18" s="2" t="s">
        <v>7</v>
      </c>
      <c r="I18" s="2" t="s">
        <v>186</v>
      </c>
      <c r="J18" s="2" t="s">
        <v>696</v>
      </c>
      <c r="K18" s="2" t="s">
        <v>185</v>
      </c>
      <c r="L18" s="10" t="s">
        <v>3</v>
      </c>
    </row>
    <row r="19" spans="1:16" ht="15.75">
      <c r="A19" s="10">
        <v>1</v>
      </c>
      <c r="B19" s="10">
        <v>2</v>
      </c>
      <c r="C19" s="10">
        <v>3</v>
      </c>
      <c r="D19" s="10">
        <v>4</v>
      </c>
      <c r="E19" s="10">
        <v>5</v>
      </c>
      <c r="F19" s="10">
        <v>6</v>
      </c>
      <c r="G19" s="10">
        <v>7</v>
      </c>
      <c r="H19" s="10">
        <v>8</v>
      </c>
      <c r="I19" s="10">
        <v>9</v>
      </c>
      <c r="J19" s="10">
        <v>10</v>
      </c>
      <c r="K19" s="10">
        <v>11</v>
      </c>
      <c r="L19" s="10">
        <v>12</v>
      </c>
    </row>
    <row r="20" spans="1:16" ht="32.25" customHeight="1">
      <c r="A20" s="1">
        <v>1</v>
      </c>
      <c r="B20" s="221" t="s">
        <v>863</v>
      </c>
      <c r="C20" s="221">
        <v>10017629</v>
      </c>
      <c r="D20" s="222" t="s">
        <v>123</v>
      </c>
      <c r="E20" s="223" t="s">
        <v>912</v>
      </c>
      <c r="F20" s="221" t="s">
        <v>57</v>
      </c>
      <c r="G20" s="224">
        <v>2</v>
      </c>
      <c r="H20" s="239">
        <v>8539</v>
      </c>
      <c r="I20" s="217">
        <v>17078</v>
      </c>
      <c r="J20" s="217">
        <f>ROUND(I20*0.2,2)</f>
        <v>3415.6</v>
      </c>
      <c r="K20" s="217">
        <f>I20*1.2</f>
        <v>20493.599999999999</v>
      </c>
      <c r="L20" s="247" t="s">
        <v>8</v>
      </c>
      <c r="M20" s="77"/>
      <c r="N20" s="77"/>
      <c r="O20" s="77"/>
      <c r="P20" s="77"/>
    </row>
    <row r="21" spans="1:16" ht="31.5" customHeight="1">
      <c r="A21" s="1">
        <v>2</v>
      </c>
      <c r="B21" s="248" t="s">
        <v>864</v>
      </c>
      <c r="C21" s="248">
        <v>10017902</v>
      </c>
      <c r="D21" s="222" t="s">
        <v>123</v>
      </c>
      <c r="E21" s="249" t="s">
        <v>913</v>
      </c>
      <c r="F21" s="248" t="s">
        <v>57</v>
      </c>
      <c r="G21" s="250">
        <v>2</v>
      </c>
      <c r="H21" s="239">
        <v>8525</v>
      </c>
      <c r="I21" s="217">
        <v>17050</v>
      </c>
      <c r="J21" s="217">
        <f t="shared" ref="J21:J75" si="0">ROUND(I21*0.2,2)</f>
        <v>3410</v>
      </c>
      <c r="K21" s="217">
        <f t="shared" ref="K21:K75" si="1">I21*1.2</f>
        <v>20460</v>
      </c>
      <c r="L21" s="247" t="s">
        <v>8</v>
      </c>
    </row>
    <row r="22" spans="1:16" ht="32.25" customHeight="1">
      <c r="A22" s="1">
        <v>3</v>
      </c>
      <c r="B22" s="248" t="s">
        <v>865</v>
      </c>
      <c r="C22" s="248">
        <v>10018245</v>
      </c>
      <c r="D22" s="222" t="s">
        <v>123</v>
      </c>
      <c r="E22" s="249" t="s">
        <v>914</v>
      </c>
      <c r="F22" s="248" t="s">
        <v>57</v>
      </c>
      <c r="G22" s="250">
        <v>1</v>
      </c>
      <c r="H22" s="239">
        <v>7834</v>
      </c>
      <c r="I22" s="217">
        <v>7834</v>
      </c>
      <c r="J22" s="217">
        <f t="shared" si="0"/>
        <v>1566.8</v>
      </c>
      <c r="K22" s="217">
        <f t="shared" si="1"/>
        <v>9400.7999999999993</v>
      </c>
      <c r="L22" s="247" t="s">
        <v>8</v>
      </c>
      <c r="M22" s="77"/>
      <c r="N22" s="77"/>
      <c r="O22" s="77"/>
      <c r="P22" s="77"/>
    </row>
    <row r="23" spans="1:16" ht="32.25" customHeight="1">
      <c r="A23" s="1">
        <v>4</v>
      </c>
      <c r="B23" s="248" t="s">
        <v>866</v>
      </c>
      <c r="C23" s="248">
        <v>10018372</v>
      </c>
      <c r="D23" s="222" t="s">
        <v>123</v>
      </c>
      <c r="E23" s="249" t="s">
        <v>915</v>
      </c>
      <c r="F23" s="248" t="s">
        <v>57</v>
      </c>
      <c r="G23" s="250">
        <v>1</v>
      </c>
      <c r="H23" s="239">
        <v>2605</v>
      </c>
      <c r="I23" s="217">
        <v>2605</v>
      </c>
      <c r="J23" s="217">
        <f t="shared" si="0"/>
        <v>521</v>
      </c>
      <c r="K23" s="217">
        <f t="shared" si="1"/>
        <v>3126</v>
      </c>
      <c r="L23" s="247" t="s">
        <v>8</v>
      </c>
    </row>
    <row r="24" spans="1:16" ht="32.25" customHeight="1">
      <c r="A24" s="1">
        <v>5</v>
      </c>
      <c r="B24" s="248" t="s">
        <v>867</v>
      </c>
      <c r="C24" s="248">
        <v>10018408</v>
      </c>
      <c r="D24" s="222" t="s">
        <v>123</v>
      </c>
      <c r="E24" s="249" t="s">
        <v>916</v>
      </c>
      <c r="F24" s="248" t="s">
        <v>57</v>
      </c>
      <c r="G24" s="250">
        <v>1</v>
      </c>
      <c r="H24" s="239">
        <v>36350</v>
      </c>
      <c r="I24" s="217">
        <v>36350</v>
      </c>
      <c r="J24" s="217">
        <f t="shared" si="0"/>
        <v>7270</v>
      </c>
      <c r="K24" s="217">
        <f t="shared" si="1"/>
        <v>43620</v>
      </c>
      <c r="L24" s="247" t="s">
        <v>8</v>
      </c>
      <c r="M24" s="77"/>
      <c r="N24" s="77"/>
      <c r="O24" s="77"/>
      <c r="P24" s="77"/>
    </row>
    <row r="25" spans="1:16" ht="32.25" customHeight="1">
      <c r="A25" s="1">
        <v>6</v>
      </c>
      <c r="B25" s="248" t="s">
        <v>868</v>
      </c>
      <c r="C25" s="248">
        <v>10018459</v>
      </c>
      <c r="D25" s="222" t="s">
        <v>123</v>
      </c>
      <c r="E25" s="249" t="s">
        <v>917</v>
      </c>
      <c r="F25" s="248" t="s">
        <v>57</v>
      </c>
      <c r="G25" s="250">
        <v>1</v>
      </c>
      <c r="H25" s="239">
        <v>15997</v>
      </c>
      <c r="I25" s="217">
        <v>15997</v>
      </c>
      <c r="J25" s="217">
        <f t="shared" si="0"/>
        <v>3199.4</v>
      </c>
      <c r="K25" s="217">
        <f t="shared" si="1"/>
        <v>19196.399999999998</v>
      </c>
      <c r="L25" s="247" t="s">
        <v>8</v>
      </c>
    </row>
    <row r="26" spans="1:16" ht="32.25" customHeight="1">
      <c r="A26" s="1">
        <v>7</v>
      </c>
      <c r="B26" s="248" t="s">
        <v>869</v>
      </c>
      <c r="C26" s="248">
        <v>10018463</v>
      </c>
      <c r="D26" s="222" t="s">
        <v>123</v>
      </c>
      <c r="E26" s="249" t="s">
        <v>918</v>
      </c>
      <c r="F26" s="248" t="s">
        <v>57</v>
      </c>
      <c r="G26" s="250">
        <v>1</v>
      </c>
      <c r="H26" s="239">
        <v>15997</v>
      </c>
      <c r="I26" s="217">
        <v>15997</v>
      </c>
      <c r="J26" s="217">
        <f t="shared" si="0"/>
        <v>3199.4</v>
      </c>
      <c r="K26" s="217">
        <f t="shared" si="1"/>
        <v>19196.399999999998</v>
      </c>
      <c r="L26" s="247" t="s">
        <v>8</v>
      </c>
      <c r="M26" s="77"/>
      <c r="N26" s="77"/>
      <c r="O26" s="77"/>
      <c r="P26" s="77"/>
    </row>
    <row r="27" spans="1:16" ht="32.25" customHeight="1">
      <c r="A27" s="1">
        <v>8</v>
      </c>
      <c r="B27" s="248" t="s">
        <v>870</v>
      </c>
      <c r="C27" s="248">
        <v>10018468</v>
      </c>
      <c r="D27" s="222" t="s">
        <v>123</v>
      </c>
      <c r="E27" s="249" t="s">
        <v>919</v>
      </c>
      <c r="F27" s="248" t="s">
        <v>57</v>
      </c>
      <c r="G27" s="250">
        <v>2</v>
      </c>
      <c r="H27" s="239">
        <v>10737</v>
      </c>
      <c r="I27" s="217">
        <v>21474</v>
      </c>
      <c r="J27" s="217">
        <f t="shared" si="0"/>
        <v>4294.8</v>
      </c>
      <c r="K27" s="217">
        <f t="shared" si="1"/>
        <v>25768.799999999999</v>
      </c>
      <c r="L27" s="247" t="s">
        <v>8</v>
      </c>
    </row>
    <row r="28" spans="1:16" ht="31.5" customHeight="1">
      <c r="A28" s="1">
        <v>9</v>
      </c>
      <c r="B28" s="248" t="s">
        <v>871</v>
      </c>
      <c r="C28" s="248">
        <v>10018472</v>
      </c>
      <c r="D28" s="222" t="s">
        <v>123</v>
      </c>
      <c r="E28" s="249" t="s">
        <v>920</v>
      </c>
      <c r="F28" s="248" t="s">
        <v>57</v>
      </c>
      <c r="G28" s="250">
        <v>2</v>
      </c>
      <c r="H28" s="239">
        <v>10737</v>
      </c>
      <c r="I28" s="217">
        <v>21474</v>
      </c>
      <c r="J28" s="217">
        <f t="shared" si="0"/>
        <v>4294.8</v>
      </c>
      <c r="K28" s="217">
        <f t="shared" si="1"/>
        <v>25768.799999999999</v>
      </c>
      <c r="L28" s="247" t="s">
        <v>8</v>
      </c>
    </row>
    <row r="29" spans="1:16" ht="32.25" customHeight="1">
      <c r="A29" s="1">
        <v>10</v>
      </c>
      <c r="B29" s="248" t="s">
        <v>872</v>
      </c>
      <c r="C29" s="248">
        <v>10018504</v>
      </c>
      <c r="D29" s="222" t="s">
        <v>123</v>
      </c>
      <c r="E29" s="249" t="s">
        <v>921</v>
      </c>
      <c r="F29" s="248" t="s">
        <v>57</v>
      </c>
      <c r="G29" s="250">
        <v>1</v>
      </c>
      <c r="H29" s="239">
        <v>6485</v>
      </c>
      <c r="I29" s="217">
        <v>6485</v>
      </c>
      <c r="J29" s="217">
        <f t="shared" si="0"/>
        <v>1297</v>
      </c>
      <c r="K29" s="217">
        <f t="shared" si="1"/>
        <v>7782</v>
      </c>
      <c r="L29" s="247" t="s">
        <v>8</v>
      </c>
      <c r="M29" s="77"/>
      <c r="N29" s="77"/>
      <c r="O29" s="77"/>
      <c r="P29" s="77"/>
    </row>
    <row r="30" spans="1:16" ht="32.25" customHeight="1">
      <c r="A30" s="1">
        <v>11</v>
      </c>
      <c r="B30" s="248" t="s">
        <v>873</v>
      </c>
      <c r="C30" s="248">
        <v>10018514</v>
      </c>
      <c r="D30" s="222" t="s">
        <v>123</v>
      </c>
      <c r="E30" s="249" t="s">
        <v>922</v>
      </c>
      <c r="F30" s="248" t="s">
        <v>57</v>
      </c>
      <c r="G30" s="250">
        <v>1</v>
      </c>
      <c r="H30" s="239">
        <v>17340</v>
      </c>
      <c r="I30" s="217">
        <v>17340</v>
      </c>
      <c r="J30" s="217">
        <f t="shared" si="0"/>
        <v>3468</v>
      </c>
      <c r="K30" s="217">
        <f t="shared" si="1"/>
        <v>20808</v>
      </c>
      <c r="L30" s="247" t="s">
        <v>8</v>
      </c>
      <c r="M30" s="77"/>
      <c r="N30" s="77"/>
      <c r="O30" s="77"/>
      <c r="P30" s="77"/>
    </row>
    <row r="31" spans="1:16" ht="32.25" customHeight="1">
      <c r="A31" s="1">
        <v>12</v>
      </c>
      <c r="B31" s="248" t="s">
        <v>874</v>
      </c>
      <c r="C31" s="248">
        <v>10018525</v>
      </c>
      <c r="D31" s="222" t="s">
        <v>123</v>
      </c>
      <c r="E31" s="249" t="s">
        <v>923</v>
      </c>
      <c r="F31" s="248" t="s">
        <v>57</v>
      </c>
      <c r="G31" s="250">
        <v>1</v>
      </c>
      <c r="H31" s="239">
        <v>10130</v>
      </c>
      <c r="I31" s="217">
        <v>10130</v>
      </c>
      <c r="J31" s="217">
        <f t="shared" si="0"/>
        <v>2026</v>
      </c>
      <c r="K31" s="217">
        <f t="shared" si="1"/>
        <v>12156</v>
      </c>
      <c r="L31" s="247" t="s">
        <v>8</v>
      </c>
    </row>
    <row r="32" spans="1:16" ht="31.5" customHeight="1">
      <c r="A32" s="1">
        <v>13</v>
      </c>
      <c r="B32" s="248" t="s">
        <v>875</v>
      </c>
      <c r="C32" s="248">
        <v>10018531</v>
      </c>
      <c r="D32" s="222" t="s">
        <v>123</v>
      </c>
      <c r="E32" s="249" t="s">
        <v>924</v>
      </c>
      <c r="F32" s="248" t="s">
        <v>57</v>
      </c>
      <c r="G32" s="250">
        <v>8</v>
      </c>
      <c r="H32" s="239">
        <v>26037</v>
      </c>
      <c r="I32" s="217">
        <v>208296</v>
      </c>
      <c r="J32" s="217">
        <f t="shared" si="0"/>
        <v>41659.199999999997</v>
      </c>
      <c r="K32" s="217">
        <f t="shared" si="1"/>
        <v>249955.19999999998</v>
      </c>
      <c r="L32" s="247" t="s">
        <v>8</v>
      </c>
    </row>
    <row r="33" spans="1:16" ht="31.5" customHeight="1">
      <c r="A33" s="1">
        <v>14</v>
      </c>
      <c r="B33" s="248" t="s">
        <v>876</v>
      </c>
      <c r="C33" s="248">
        <v>10018592</v>
      </c>
      <c r="D33" s="222" t="s">
        <v>123</v>
      </c>
      <c r="E33" s="249" t="s">
        <v>925</v>
      </c>
      <c r="F33" s="248" t="s">
        <v>57</v>
      </c>
      <c r="G33" s="250">
        <v>4</v>
      </c>
      <c r="H33" s="239">
        <v>2601</v>
      </c>
      <c r="I33" s="217">
        <v>10404</v>
      </c>
      <c r="J33" s="217">
        <f t="shared" si="0"/>
        <v>2080.8000000000002</v>
      </c>
      <c r="K33" s="217">
        <f t="shared" si="1"/>
        <v>12484.8</v>
      </c>
      <c r="L33" s="247" t="s">
        <v>8</v>
      </c>
    </row>
    <row r="34" spans="1:16" ht="32.25" customHeight="1">
      <c r="A34" s="1">
        <v>15</v>
      </c>
      <c r="B34" s="248" t="s">
        <v>877</v>
      </c>
      <c r="C34" s="248">
        <v>10018598</v>
      </c>
      <c r="D34" s="222" t="s">
        <v>123</v>
      </c>
      <c r="E34" s="249" t="s">
        <v>926</v>
      </c>
      <c r="F34" s="248" t="s">
        <v>57</v>
      </c>
      <c r="G34" s="250">
        <v>5</v>
      </c>
      <c r="H34" s="239">
        <v>17744</v>
      </c>
      <c r="I34" s="217">
        <v>88720</v>
      </c>
      <c r="J34" s="217">
        <f t="shared" si="0"/>
        <v>17744</v>
      </c>
      <c r="K34" s="217">
        <f t="shared" si="1"/>
        <v>106464</v>
      </c>
      <c r="L34" s="247" t="s">
        <v>8</v>
      </c>
      <c r="M34" s="77"/>
      <c r="N34" s="77"/>
      <c r="O34" s="77"/>
      <c r="P34" s="77"/>
    </row>
    <row r="35" spans="1:16" ht="32.25" customHeight="1">
      <c r="A35" s="1">
        <v>16</v>
      </c>
      <c r="B35" s="248" t="s">
        <v>878</v>
      </c>
      <c r="C35" s="248">
        <v>10018630</v>
      </c>
      <c r="D35" s="222" t="s">
        <v>123</v>
      </c>
      <c r="E35" s="249" t="s">
        <v>927</v>
      </c>
      <c r="F35" s="248" t="s">
        <v>57</v>
      </c>
      <c r="G35" s="250">
        <v>8</v>
      </c>
      <c r="H35" s="239">
        <v>12905</v>
      </c>
      <c r="I35" s="217">
        <v>103240</v>
      </c>
      <c r="J35" s="217">
        <f t="shared" si="0"/>
        <v>20648</v>
      </c>
      <c r="K35" s="217">
        <f t="shared" si="1"/>
        <v>123888</v>
      </c>
      <c r="L35" s="247" t="s">
        <v>8</v>
      </c>
    </row>
    <row r="36" spans="1:16" ht="32.25" customHeight="1">
      <c r="A36" s="1">
        <v>17</v>
      </c>
      <c r="B36" s="248" t="s">
        <v>879</v>
      </c>
      <c r="C36" s="248">
        <v>10018680</v>
      </c>
      <c r="D36" s="222" t="s">
        <v>123</v>
      </c>
      <c r="E36" s="249" t="s">
        <v>928</v>
      </c>
      <c r="F36" s="248" t="s">
        <v>57</v>
      </c>
      <c r="G36" s="250">
        <v>1</v>
      </c>
      <c r="H36" s="239">
        <v>69731</v>
      </c>
      <c r="I36" s="217">
        <v>69731</v>
      </c>
      <c r="J36" s="217">
        <f t="shared" si="0"/>
        <v>13946.2</v>
      </c>
      <c r="K36" s="217">
        <f t="shared" si="1"/>
        <v>83677.2</v>
      </c>
      <c r="L36" s="247" t="s">
        <v>8</v>
      </c>
      <c r="M36" s="77"/>
      <c r="N36" s="77"/>
      <c r="O36" s="77"/>
      <c r="P36" s="77"/>
    </row>
    <row r="37" spans="1:16" ht="32.25" customHeight="1">
      <c r="A37" s="1">
        <v>18</v>
      </c>
      <c r="B37" s="248" t="s">
        <v>880</v>
      </c>
      <c r="C37" s="248">
        <v>10018685</v>
      </c>
      <c r="D37" s="222" t="s">
        <v>123</v>
      </c>
      <c r="E37" s="249" t="s">
        <v>929</v>
      </c>
      <c r="F37" s="248" t="s">
        <v>57</v>
      </c>
      <c r="G37" s="250">
        <v>1</v>
      </c>
      <c r="H37" s="239">
        <v>50610</v>
      </c>
      <c r="I37" s="217">
        <v>50610</v>
      </c>
      <c r="J37" s="217">
        <f t="shared" si="0"/>
        <v>10122</v>
      </c>
      <c r="K37" s="217">
        <f t="shared" si="1"/>
        <v>60732</v>
      </c>
      <c r="L37" s="247" t="s">
        <v>8</v>
      </c>
    </row>
    <row r="38" spans="1:16" ht="32.25" customHeight="1">
      <c r="A38" s="1">
        <v>19</v>
      </c>
      <c r="B38" s="248" t="s">
        <v>881</v>
      </c>
      <c r="C38" s="248">
        <v>10018724</v>
      </c>
      <c r="D38" s="222" t="s">
        <v>123</v>
      </c>
      <c r="E38" s="249" t="s">
        <v>930</v>
      </c>
      <c r="F38" s="248" t="s">
        <v>57</v>
      </c>
      <c r="G38" s="250">
        <v>1</v>
      </c>
      <c r="H38" s="239">
        <v>293047</v>
      </c>
      <c r="I38" s="217">
        <v>293047</v>
      </c>
      <c r="J38" s="217">
        <f t="shared" si="0"/>
        <v>58609.4</v>
      </c>
      <c r="K38" s="217">
        <f t="shared" si="1"/>
        <v>351656.39999999997</v>
      </c>
      <c r="L38" s="247" t="s">
        <v>8</v>
      </c>
      <c r="M38" s="77"/>
      <c r="N38" s="77"/>
      <c r="O38" s="77"/>
      <c r="P38" s="77"/>
    </row>
    <row r="39" spans="1:16" ht="32.25" customHeight="1">
      <c r="A39" s="1">
        <v>20</v>
      </c>
      <c r="B39" s="248" t="s">
        <v>882</v>
      </c>
      <c r="C39" s="248">
        <v>10018735</v>
      </c>
      <c r="D39" s="222" t="s">
        <v>123</v>
      </c>
      <c r="E39" s="249" t="s">
        <v>931</v>
      </c>
      <c r="F39" s="248" t="s">
        <v>57</v>
      </c>
      <c r="G39" s="250">
        <v>1</v>
      </c>
      <c r="H39" s="239">
        <v>27827</v>
      </c>
      <c r="I39" s="217">
        <v>27827</v>
      </c>
      <c r="J39" s="217">
        <f t="shared" si="0"/>
        <v>5565.4</v>
      </c>
      <c r="K39" s="217">
        <f t="shared" si="1"/>
        <v>33392.400000000001</v>
      </c>
      <c r="L39" s="247" t="s">
        <v>8</v>
      </c>
    </row>
    <row r="40" spans="1:16" ht="32.25" customHeight="1">
      <c r="A40" s="1">
        <v>21</v>
      </c>
      <c r="B40" s="248" t="s">
        <v>883</v>
      </c>
      <c r="C40" s="248">
        <v>10018769</v>
      </c>
      <c r="D40" s="222" t="s">
        <v>123</v>
      </c>
      <c r="E40" s="249" t="s">
        <v>932</v>
      </c>
      <c r="F40" s="248" t="s">
        <v>57</v>
      </c>
      <c r="G40" s="250">
        <v>6</v>
      </c>
      <c r="H40" s="239">
        <v>24202</v>
      </c>
      <c r="I40" s="217">
        <v>145212</v>
      </c>
      <c r="J40" s="217">
        <f t="shared" si="0"/>
        <v>29042.400000000001</v>
      </c>
      <c r="K40" s="217">
        <f t="shared" si="1"/>
        <v>174254.4</v>
      </c>
      <c r="L40" s="247" t="s">
        <v>8</v>
      </c>
      <c r="M40" s="77"/>
      <c r="N40" s="77"/>
      <c r="O40" s="77"/>
      <c r="P40" s="77"/>
    </row>
    <row r="41" spans="1:16" ht="32.25" customHeight="1">
      <c r="A41" s="1">
        <v>22</v>
      </c>
      <c r="B41" s="248" t="s">
        <v>884</v>
      </c>
      <c r="C41" s="248">
        <v>10018774</v>
      </c>
      <c r="D41" s="222" t="s">
        <v>123</v>
      </c>
      <c r="E41" s="249" t="s">
        <v>933</v>
      </c>
      <c r="F41" s="248" t="s">
        <v>57</v>
      </c>
      <c r="G41" s="250">
        <v>5</v>
      </c>
      <c r="H41" s="239">
        <v>11198</v>
      </c>
      <c r="I41" s="217">
        <v>55990</v>
      </c>
      <c r="J41" s="217">
        <f t="shared" si="0"/>
        <v>11198</v>
      </c>
      <c r="K41" s="217">
        <f t="shared" si="1"/>
        <v>67188</v>
      </c>
      <c r="L41" s="247" t="s">
        <v>8</v>
      </c>
    </row>
    <row r="42" spans="1:16" ht="32.25" customHeight="1">
      <c r="A42" s="1">
        <v>23</v>
      </c>
      <c r="B42" s="248" t="s">
        <v>885</v>
      </c>
      <c r="C42" s="248">
        <v>10018790</v>
      </c>
      <c r="D42" s="222" t="s">
        <v>123</v>
      </c>
      <c r="E42" s="249" t="s">
        <v>934</v>
      </c>
      <c r="F42" s="248" t="s">
        <v>57</v>
      </c>
      <c r="G42" s="250">
        <v>3</v>
      </c>
      <c r="H42" s="239">
        <v>11872</v>
      </c>
      <c r="I42" s="217">
        <v>35616</v>
      </c>
      <c r="J42" s="217">
        <f t="shared" si="0"/>
        <v>7123.2</v>
      </c>
      <c r="K42" s="217">
        <f t="shared" si="1"/>
        <v>42739.199999999997</v>
      </c>
      <c r="L42" s="247" t="s">
        <v>8</v>
      </c>
      <c r="M42" s="77"/>
      <c r="N42" s="77"/>
      <c r="O42" s="77"/>
      <c r="P42" s="77"/>
    </row>
    <row r="43" spans="1:16" ht="32.25" customHeight="1">
      <c r="A43" s="1">
        <v>24</v>
      </c>
      <c r="B43" s="248" t="s">
        <v>886</v>
      </c>
      <c r="C43" s="248">
        <v>10018795</v>
      </c>
      <c r="D43" s="222" t="s">
        <v>123</v>
      </c>
      <c r="E43" s="249" t="s">
        <v>935</v>
      </c>
      <c r="F43" s="248" t="s">
        <v>57</v>
      </c>
      <c r="G43" s="250">
        <v>8</v>
      </c>
      <c r="H43" s="239">
        <v>16095</v>
      </c>
      <c r="I43" s="217">
        <v>128760</v>
      </c>
      <c r="J43" s="217">
        <f t="shared" si="0"/>
        <v>25752</v>
      </c>
      <c r="K43" s="217">
        <f t="shared" si="1"/>
        <v>154512</v>
      </c>
      <c r="L43" s="247" t="s">
        <v>8</v>
      </c>
    </row>
    <row r="44" spans="1:16" ht="32.25" customHeight="1">
      <c r="A44" s="1">
        <v>25</v>
      </c>
      <c r="B44" s="248" t="s">
        <v>887</v>
      </c>
      <c r="C44" s="248">
        <v>10018999</v>
      </c>
      <c r="D44" s="222" t="s">
        <v>123</v>
      </c>
      <c r="E44" s="249" t="s">
        <v>936</v>
      </c>
      <c r="F44" s="248" t="s">
        <v>57</v>
      </c>
      <c r="G44" s="250">
        <v>5</v>
      </c>
      <c r="H44" s="239">
        <v>11033</v>
      </c>
      <c r="I44" s="217">
        <v>55165</v>
      </c>
      <c r="J44" s="217">
        <f t="shared" si="0"/>
        <v>11033</v>
      </c>
      <c r="K44" s="217">
        <f t="shared" si="1"/>
        <v>66198</v>
      </c>
      <c r="L44" s="247" t="s">
        <v>8</v>
      </c>
      <c r="M44" s="77"/>
      <c r="N44" s="77"/>
      <c r="O44" s="77"/>
      <c r="P44" s="77"/>
    </row>
    <row r="45" spans="1:16" ht="32.25" customHeight="1">
      <c r="A45" s="1">
        <v>26</v>
      </c>
      <c r="B45" s="248" t="s">
        <v>888</v>
      </c>
      <c r="C45" s="248">
        <v>10019022</v>
      </c>
      <c r="D45" s="222" t="s">
        <v>123</v>
      </c>
      <c r="E45" s="249" t="s">
        <v>937</v>
      </c>
      <c r="F45" s="248" t="s">
        <v>57</v>
      </c>
      <c r="G45" s="250">
        <v>2</v>
      </c>
      <c r="H45" s="239">
        <v>10118</v>
      </c>
      <c r="I45" s="217">
        <v>20236</v>
      </c>
      <c r="J45" s="217">
        <f t="shared" si="0"/>
        <v>4047.2</v>
      </c>
      <c r="K45" s="217">
        <f t="shared" si="1"/>
        <v>24283.200000000001</v>
      </c>
      <c r="L45" s="247" t="s">
        <v>8</v>
      </c>
      <c r="M45" s="77"/>
      <c r="N45" s="77"/>
      <c r="O45" s="77"/>
      <c r="P45" s="77"/>
    </row>
    <row r="46" spans="1:16" ht="32.25" customHeight="1">
      <c r="A46" s="1">
        <v>27</v>
      </c>
      <c r="B46" s="248" t="s">
        <v>889</v>
      </c>
      <c r="C46" s="248">
        <v>10019033</v>
      </c>
      <c r="D46" s="222" t="s">
        <v>123</v>
      </c>
      <c r="E46" s="249" t="s">
        <v>938</v>
      </c>
      <c r="F46" s="248" t="s">
        <v>57</v>
      </c>
      <c r="G46" s="250">
        <v>8</v>
      </c>
      <c r="H46" s="239">
        <v>9720</v>
      </c>
      <c r="I46" s="217">
        <v>77760</v>
      </c>
      <c r="J46" s="217">
        <f t="shared" si="0"/>
        <v>15552</v>
      </c>
      <c r="K46" s="217">
        <f t="shared" si="1"/>
        <v>93312</v>
      </c>
      <c r="L46" s="247" t="s">
        <v>8</v>
      </c>
    </row>
    <row r="47" spans="1:16" ht="31.5" customHeight="1">
      <c r="A47" s="1">
        <v>28</v>
      </c>
      <c r="B47" s="248" t="s">
        <v>890</v>
      </c>
      <c r="C47" s="248">
        <v>10019048</v>
      </c>
      <c r="D47" s="222" t="s">
        <v>123</v>
      </c>
      <c r="E47" s="249" t="s">
        <v>939</v>
      </c>
      <c r="F47" s="248" t="s">
        <v>57</v>
      </c>
      <c r="G47" s="250">
        <v>8</v>
      </c>
      <c r="H47" s="239">
        <v>6966</v>
      </c>
      <c r="I47" s="217">
        <v>55728</v>
      </c>
      <c r="J47" s="217">
        <f t="shared" si="0"/>
        <v>11145.6</v>
      </c>
      <c r="K47" s="217">
        <f t="shared" si="1"/>
        <v>66873.599999999991</v>
      </c>
      <c r="L47" s="247" t="s">
        <v>8</v>
      </c>
    </row>
    <row r="48" spans="1:16" ht="32.25" customHeight="1">
      <c r="A48" s="1">
        <v>29</v>
      </c>
      <c r="B48" s="248" t="s">
        <v>891</v>
      </c>
      <c r="C48" s="248">
        <v>10019054</v>
      </c>
      <c r="D48" s="222" t="s">
        <v>123</v>
      </c>
      <c r="E48" s="249" t="s">
        <v>940</v>
      </c>
      <c r="F48" s="248" t="s">
        <v>57</v>
      </c>
      <c r="G48" s="250">
        <v>7</v>
      </c>
      <c r="H48" s="239">
        <v>9654</v>
      </c>
      <c r="I48" s="217">
        <v>67578</v>
      </c>
      <c r="J48" s="217">
        <f t="shared" si="0"/>
        <v>13515.6</v>
      </c>
      <c r="K48" s="217">
        <f t="shared" si="1"/>
        <v>81093.599999999991</v>
      </c>
      <c r="L48" s="247" t="s">
        <v>8</v>
      </c>
      <c r="M48" s="77"/>
      <c r="N48" s="77"/>
      <c r="O48" s="77"/>
      <c r="P48" s="77"/>
    </row>
    <row r="49" spans="1:16" ht="32.25" customHeight="1">
      <c r="A49" s="1">
        <v>30</v>
      </c>
      <c r="B49" s="248" t="s">
        <v>892</v>
      </c>
      <c r="C49" s="248">
        <v>10019148</v>
      </c>
      <c r="D49" s="222" t="s">
        <v>123</v>
      </c>
      <c r="E49" s="249" t="s">
        <v>941</v>
      </c>
      <c r="F49" s="248" t="s">
        <v>57</v>
      </c>
      <c r="G49" s="250">
        <v>1</v>
      </c>
      <c r="H49" s="239">
        <v>9794</v>
      </c>
      <c r="I49" s="217">
        <v>9794</v>
      </c>
      <c r="J49" s="217">
        <f t="shared" si="0"/>
        <v>1958.8</v>
      </c>
      <c r="K49" s="217">
        <f t="shared" si="1"/>
        <v>11752.8</v>
      </c>
      <c r="L49" s="247" t="s">
        <v>8</v>
      </c>
      <c r="M49" s="77"/>
      <c r="N49" s="77"/>
      <c r="O49" s="77"/>
      <c r="P49" s="77"/>
    </row>
    <row r="50" spans="1:16" ht="32.25" customHeight="1">
      <c r="A50" s="1">
        <v>31</v>
      </c>
      <c r="B50" s="248" t="s">
        <v>893</v>
      </c>
      <c r="C50" s="248">
        <v>10019169</v>
      </c>
      <c r="D50" s="222" t="s">
        <v>123</v>
      </c>
      <c r="E50" s="249" t="s">
        <v>942</v>
      </c>
      <c r="F50" s="248" t="s">
        <v>57</v>
      </c>
      <c r="G50" s="250">
        <v>1</v>
      </c>
      <c r="H50" s="239">
        <v>3082</v>
      </c>
      <c r="I50" s="217">
        <v>3082</v>
      </c>
      <c r="J50" s="217">
        <f t="shared" si="0"/>
        <v>616.4</v>
      </c>
      <c r="K50" s="217">
        <f t="shared" si="1"/>
        <v>3698.3999999999996</v>
      </c>
      <c r="L50" s="247" t="s">
        <v>8</v>
      </c>
    </row>
    <row r="51" spans="1:16" ht="31.5" customHeight="1">
      <c r="A51" s="1">
        <v>32</v>
      </c>
      <c r="B51" s="248" t="s">
        <v>894</v>
      </c>
      <c r="C51" s="248">
        <v>10019334</v>
      </c>
      <c r="D51" s="222" t="s">
        <v>123</v>
      </c>
      <c r="E51" s="249" t="s">
        <v>943</v>
      </c>
      <c r="F51" s="248" t="s">
        <v>57</v>
      </c>
      <c r="G51" s="250">
        <v>3</v>
      </c>
      <c r="H51" s="239">
        <v>22332</v>
      </c>
      <c r="I51" s="217">
        <v>66996</v>
      </c>
      <c r="J51" s="217">
        <f t="shared" si="0"/>
        <v>13399.2</v>
      </c>
      <c r="K51" s="217">
        <f t="shared" si="1"/>
        <v>80395.199999999997</v>
      </c>
      <c r="L51" s="247" t="s">
        <v>8</v>
      </c>
    </row>
    <row r="52" spans="1:16" ht="31.5" customHeight="1">
      <c r="A52" s="1">
        <v>33</v>
      </c>
      <c r="B52" s="248" t="s">
        <v>895</v>
      </c>
      <c r="C52" s="248">
        <v>10019673</v>
      </c>
      <c r="D52" s="222" t="s">
        <v>123</v>
      </c>
      <c r="E52" s="249" t="s">
        <v>944</v>
      </c>
      <c r="F52" s="248" t="s">
        <v>57</v>
      </c>
      <c r="G52" s="250">
        <v>1</v>
      </c>
      <c r="H52" s="239">
        <v>4718</v>
      </c>
      <c r="I52" s="217">
        <v>4718</v>
      </c>
      <c r="J52" s="217">
        <f t="shared" si="0"/>
        <v>943.6</v>
      </c>
      <c r="K52" s="217">
        <f t="shared" si="1"/>
        <v>5661.5999999999995</v>
      </c>
      <c r="L52" s="247" t="s">
        <v>8</v>
      </c>
    </row>
    <row r="53" spans="1:16" ht="32.25" customHeight="1">
      <c r="A53" s="1">
        <v>34</v>
      </c>
      <c r="B53" s="248" t="s">
        <v>896</v>
      </c>
      <c r="C53" s="248">
        <v>10019766</v>
      </c>
      <c r="D53" s="222" t="s">
        <v>123</v>
      </c>
      <c r="E53" s="249" t="s">
        <v>945</v>
      </c>
      <c r="F53" s="248" t="s">
        <v>57</v>
      </c>
      <c r="G53" s="250">
        <v>2</v>
      </c>
      <c r="H53" s="239">
        <v>22552</v>
      </c>
      <c r="I53" s="217">
        <v>45104</v>
      </c>
      <c r="J53" s="217">
        <f t="shared" si="0"/>
        <v>9020.7999999999993</v>
      </c>
      <c r="K53" s="217">
        <f t="shared" si="1"/>
        <v>54124.799999999996</v>
      </c>
      <c r="L53" s="247" t="s">
        <v>8</v>
      </c>
      <c r="M53" s="77"/>
      <c r="N53" s="77"/>
      <c r="O53" s="77"/>
      <c r="P53" s="77"/>
    </row>
    <row r="54" spans="1:16" ht="32.25" customHeight="1">
      <c r="A54" s="1">
        <v>35</v>
      </c>
      <c r="B54" s="248" t="s">
        <v>897</v>
      </c>
      <c r="C54" s="248">
        <v>10025620</v>
      </c>
      <c r="D54" s="222" t="s">
        <v>123</v>
      </c>
      <c r="E54" s="249" t="s">
        <v>946</v>
      </c>
      <c r="F54" s="248" t="s">
        <v>57</v>
      </c>
      <c r="G54" s="250">
        <v>2</v>
      </c>
      <c r="H54" s="239">
        <v>5961</v>
      </c>
      <c r="I54" s="217">
        <v>11922</v>
      </c>
      <c r="J54" s="217">
        <f t="shared" si="0"/>
        <v>2384.4</v>
      </c>
      <c r="K54" s="217">
        <f t="shared" si="1"/>
        <v>14306.4</v>
      </c>
      <c r="L54" s="247" t="s">
        <v>8</v>
      </c>
    </row>
    <row r="55" spans="1:16" ht="32.25" customHeight="1">
      <c r="A55" s="1">
        <v>36</v>
      </c>
      <c r="B55" s="248" t="s">
        <v>898</v>
      </c>
      <c r="C55" s="248">
        <v>10025626</v>
      </c>
      <c r="D55" s="222" t="s">
        <v>123</v>
      </c>
      <c r="E55" s="249" t="s">
        <v>913</v>
      </c>
      <c r="F55" s="248" t="s">
        <v>57</v>
      </c>
      <c r="G55" s="250">
        <v>1</v>
      </c>
      <c r="H55" s="239">
        <v>6966</v>
      </c>
      <c r="I55" s="217">
        <v>6966</v>
      </c>
      <c r="J55" s="217">
        <f t="shared" si="0"/>
        <v>1393.2</v>
      </c>
      <c r="K55" s="217">
        <f t="shared" si="1"/>
        <v>8359.1999999999989</v>
      </c>
      <c r="L55" s="247" t="s">
        <v>8</v>
      </c>
      <c r="M55" s="77"/>
      <c r="N55" s="77"/>
      <c r="O55" s="77"/>
      <c r="P55" s="77"/>
    </row>
    <row r="56" spans="1:16" ht="32.25" customHeight="1">
      <c r="A56" s="1">
        <v>37</v>
      </c>
      <c r="B56" s="248" t="s">
        <v>899</v>
      </c>
      <c r="C56" s="248">
        <v>10025652</v>
      </c>
      <c r="D56" s="222" t="s">
        <v>123</v>
      </c>
      <c r="E56" s="249" t="s">
        <v>947</v>
      </c>
      <c r="F56" s="248" t="s">
        <v>57</v>
      </c>
      <c r="G56" s="250">
        <v>1</v>
      </c>
      <c r="H56" s="239">
        <v>6014</v>
      </c>
      <c r="I56" s="217">
        <v>6014</v>
      </c>
      <c r="J56" s="217">
        <f t="shared" si="0"/>
        <v>1202.8</v>
      </c>
      <c r="K56" s="217">
        <f t="shared" si="1"/>
        <v>7216.8</v>
      </c>
      <c r="L56" s="247" t="s">
        <v>8</v>
      </c>
    </row>
    <row r="57" spans="1:16" ht="32.25" customHeight="1">
      <c r="A57" s="1">
        <v>38</v>
      </c>
      <c r="B57" s="248" t="s">
        <v>900</v>
      </c>
      <c r="C57" s="248">
        <v>10025669</v>
      </c>
      <c r="D57" s="222" t="s">
        <v>123</v>
      </c>
      <c r="E57" s="249" t="s">
        <v>948</v>
      </c>
      <c r="F57" s="248" t="s">
        <v>57</v>
      </c>
      <c r="G57" s="250">
        <v>1</v>
      </c>
      <c r="H57" s="239">
        <v>13017</v>
      </c>
      <c r="I57" s="217">
        <v>13017</v>
      </c>
      <c r="J57" s="217">
        <f t="shared" si="0"/>
        <v>2603.4</v>
      </c>
      <c r="K57" s="217">
        <f t="shared" si="1"/>
        <v>15620.4</v>
      </c>
      <c r="L57" s="247" t="s">
        <v>8</v>
      </c>
      <c r="M57" s="77"/>
      <c r="N57" s="77"/>
      <c r="O57" s="77"/>
      <c r="P57" s="77"/>
    </row>
    <row r="58" spans="1:16" ht="32.25" customHeight="1">
      <c r="A58" s="1">
        <v>39</v>
      </c>
      <c r="B58" s="248" t="s">
        <v>901</v>
      </c>
      <c r="C58" s="248">
        <v>10025691</v>
      </c>
      <c r="D58" s="222" t="s">
        <v>123</v>
      </c>
      <c r="E58" s="249" t="s">
        <v>949</v>
      </c>
      <c r="F58" s="248" t="s">
        <v>57</v>
      </c>
      <c r="G58" s="250">
        <v>2</v>
      </c>
      <c r="H58" s="239">
        <v>5323</v>
      </c>
      <c r="I58" s="217">
        <v>10646</v>
      </c>
      <c r="J58" s="217">
        <f t="shared" si="0"/>
        <v>2129.1999999999998</v>
      </c>
      <c r="K58" s="217">
        <f t="shared" si="1"/>
        <v>12775.199999999999</v>
      </c>
      <c r="L58" s="247" t="s">
        <v>8</v>
      </c>
    </row>
    <row r="59" spans="1:16" ht="32.25" customHeight="1">
      <c r="A59" s="1">
        <v>40</v>
      </c>
      <c r="B59" s="248" t="s">
        <v>902</v>
      </c>
      <c r="C59" s="248">
        <v>10025696</v>
      </c>
      <c r="D59" s="222" t="s">
        <v>123</v>
      </c>
      <c r="E59" s="249" t="s">
        <v>950</v>
      </c>
      <c r="F59" s="248" t="s">
        <v>57</v>
      </c>
      <c r="G59" s="250">
        <v>1</v>
      </c>
      <c r="H59" s="239">
        <v>12866</v>
      </c>
      <c r="I59" s="217">
        <v>12866</v>
      </c>
      <c r="J59" s="217">
        <f t="shared" si="0"/>
        <v>2573.1999999999998</v>
      </c>
      <c r="K59" s="217">
        <f t="shared" si="1"/>
        <v>15439.199999999999</v>
      </c>
      <c r="L59" s="247" t="s">
        <v>8</v>
      </c>
      <c r="M59" s="77"/>
      <c r="N59" s="77"/>
      <c r="O59" s="77"/>
      <c r="P59" s="77"/>
    </row>
    <row r="60" spans="1:16" ht="32.25" customHeight="1">
      <c r="A60" s="1">
        <v>41</v>
      </c>
      <c r="B60" s="248" t="s">
        <v>903</v>
      </c>
      <c r="C60" s="248">
        <v>10025700</v>
      </c>
      <c r="D60" s="222" t="s">
        <v>123</v>
      </c>
      <c r="E60" s="249" t="s">
        <v>951</v>
      </c>
      <c r="F60" s="248" t="s">
        <v>57</v>
      </c>
      <c r="G60" s="250">
        <v>1</v>
      </c>
      <c r="H60" s="239">
        <v>5960</v>
      </c>
      <c r="I60" s="217">
        <v>5960</v>
      </c>
      <c r="J60" s="217">
        <f t="shared" si="0"/>
        <v>1192</v>
      </c>
      <c r="K60" s="217">
        <f t="shared" si="1"/>
        <v>7152</v>
      </c>
      <c r="L60" s="247" t="s">
        <v>8</v>
      </c>
    </row>
    <row r="61" spans="1:16" ht="32.25" customHeight="1">
      <c r="A61" s="1">
        <v>42</v>
      </c>
      <c r="B61" s="248" t="s">
        <v>904</v>
      </c>
      <c r="C61" s="248">
        <v>10025709</v>
      </c>
      <c r="D61" s="222" t="s">
        <v>123</v>
      </c>
      <c r="E61" s="249" t="s">
        <v>952</v>
      </c>
      <c r="F61" s="248" t="s">
        <v>57</v>
      </c>
      <c r="G61" s="250">
        <v>1</v>
      </c>
      <c r="H61" s="239">
        <v>6485</v>
      </c>
      <c r="I61" s="217">
        <v>6485</v>
      </c>
      <c r="J61" s="217">
        <f t="shared" si="0"/>
        <v>1297</v>
      </c>
      <c r="K61" s="217">
        <f t="shared" si="1"/>
        <v>7782</v>
      </c>
      <c r="L61" s="247" t="s">
        <v>8</v>
      </c>
      <c r="M61" s="77"/>
      <c r="N61" s="77"/>
      <c r="O61" s="77"/>
      <c r="P61" s="77"/>
    </row>
    <row r="62" spans="1:16" ht="32.25" customHeight="1">
      <c r="A62" s="1">
        <v>43</v>
      </c>
      <c r="B62" s="248" t="s">
        <v>905</v>
      </c>
      <c r="C62" s="248">
        <v>10025714</v>
      </c>
      <c r="D62" s="222" t="s">
        <v>123</v>
      </c>
      <c r="E62" s="249" t="s">
        <v>953</v>
      </c>
      <c r="F62" s="248" t="s">
        <v>57</v>
      </c>
      <c r="G62" s="250">
        <v>3</v>
      </c>
      <c r="H62" s="239">
        <v>6485</v>
      </c>
      <c r="I62" s="217">
        <v>19455</v>
      </c>
      <c r="J62" s="217">
        <f t="shared" si="0"/>
        <v>3891</v>
      </c>
      <c r="K62" s="217">
        <f t="shared" si="1"/>
        <v>23346</v>
      </c>
      <c r="L62" s="247" t="s">
        <v>8</v>
      </c>
    </row>
    <row r="63" spans="1:16" ht="32.25" customHeight="1">
      <c r="A63" s="1">
        <v>44</v>
      </c>
      <c r="B63" s="248" t="s">
        <v>906</v>
      </c>
      <c r="C63" s="248">
        <v>10025719</v>
      </c>
      <c r="D63" s="222" t="s">
        <v>123</v>
      </c>
      <c r="E63" s="249" t="s">
        <v>954</v>
      </c>
      <c r="F63" s="248" t="s">
        <v>57</v>
      </c>
      <c r="G63" s="250">
        <v>1</v>
      </c>
      <c r="H63" s="239">
        <v>11069</v>
      </c>
      <c r="I63" s="217">
        <v>11069</v>
      </c>
      <c r="J63" s="217">
        <f t="shared" si="0"/>
        <v>2213.8000000000002</v>
      </c>
      <c r="K63" s="217">
        <f t="shared" si="1"/>
        <v>13282.8</v>
      </c>
      <c r="L63" s="247" t="s">
        <v>8</v>
      </c>
      <c r="M63" s="77"/>
      <c r="N63" s="77"/>
      <c r="O63" s="77"/>
      <c r="P63" s="77"/>
    </row>
    <row r="64" spans="1:16" ht="32.25" customHeight="1">
      <c r="A64" s="1">
        <v>45</v>
      </c>
      <c r="B64" s="248" t="s">
        <v>907</v>
      </c>
      <c r="C64" s="248">
        <v>10025734</v>
      </c>
      <c r="D64" s="222" t="s">
        <v>123</v>
      </c>
      <c r="E64" s="249" t="s">
        <v>955</v>
      </c>
      <c r="F64" s="248" t="s">
        <v>57</v>
      </c>
      <c r="G64" s="250">
        <v>1</v>
      </c>
      <c r="H64" s="239">
        <v>23143</v>
      </c>
      <c r="I64" s="217">
        <v>23143</v>
      </c>
      <c r="J64" s="217">
        <f t="shared" si="0"/>
        <v>4628.6000000000004</v>
      </c>
      <c r="K64" s="217">
        <f t="shared" si="1"/>
        <v>27771.599999999999</v>
      </c>
      <c r="L64" s="247" t="s">
        <v>8</v>
      </c>
    </row>
    <row r="65" spans="1:16" ht="31.5" customHeight="1">
      <c r="A65" s="1">
        <v>46</v>
      </c>
      <c r="B65" s="248" t="s">
        <v>908</v>
      </c>
      <c r="C65" s="248">
        <v>10025739</v>
      </c>
      <c r="D65" s="222" t="s">
        <v>123</v>
      </c>
      <c r="E65" s="249" t="s">
        <v>956</v>
      </c>
      <c r="F65" s="248" t="s">
        <v>57</v>
      </c>
      <c r="G65" s="250">
        <v>2</v>
      </c>
      <c r="H65" s="239">
        <v>33056</v>
      </c>
      <c r="I65" s="217">
        <v>66112</v>
      </c>
      <c r="J65" s="217">
        <f t="shared" si="0"/>
        <v>13222.4</v>
      </c>
      <c r="K65" s="217">
        <f t="shared" si="1"/>
        <v>79334.399999999994</v>
      </c>
      <c r="L65" s="247" t="s">
        <v>8</v>
      </c>
    </row>
    <row r="66" spans="1:16" ht="32.25" customHeight="1">
      <c r="A66" s="1">
        <v>47</v>
      </c>
      <c r="B66" s="248" t="s">
        <v>909</v>
      </c>
      <c r="C66" s="248">
        <v>10052272</v>
      </c>
      <c r="D66" s="222" t="s">
        <v>123</v>
      </c>
      <c r="E66" s="249" t="s">
        <v>957</v>
      </c>
      <c r="F66" s="248" t="s">
        <v>57</v>
      </c>
      <c r="G66" s="250">
        <v>1</v>
      </c>
      <c r="H66" s="239">
        <v>19048</v>
      </c>
      <c r="I66" s="217">
        <v>19048</v>
      </c>
      <c r="J66" s="217">
        <f t="shared" si="0"/>
        <v>3809.6</v>
      </c>
      <c r="K66" s="217">
        <f t="shared" si="1"/>
        <v>22857.599999999999</v>
      </c>
      <c r="L66" s="247" t="s">
        <v>8</v>
      </c>
      <c r="M66" s="77"/>
      <c r="N66" s="77"/>
      <c r="O66" s="77"/>
      <c r="P66" s="77"/>
    </row>
    <row r="67" spans="1:16" ht="32.25" customHeight="1">
      <c r="A67" s="1">
        <v>48</v>
      </c>
      <c r="B67" s="248" t="s">
        <v>910</v>
      </c>
      <c r="C67" s="248">
        <v>10052273</v>
      </c>
      <c r="D67" s="222" t="s">
        <v>123</v>
      </c>
      <c r="E67" s="249" t="s">
        <v>958</v>
      </c>
      <c r="F67" s="248" t="s">
        <v>57</v>
      </c>
      <c r="G67" s="250">
        <v>2</v>
      </c>
      <c r="H67" s="239">
        <v>35107</v>
      </c>
      <c r="I67" s="217">
        <v>70214</v>
      </c>
      <c r="J67" s="217">
        <f t="shared" si="0"/>
        <v>14042.8</v>
      </c>
      <c r="K67" s="217">
        <f t="shared" si="1"/>
        <v>84256.8</v>
      </c>
      <c r="L67" s="247" t="s">
        <v>8</v>
      </c>
      <c r="M67" s="77"/>
      <c r="N67" s="77"/>
      <c r="O67" s="77"/>
      <c r="P67" s="77"/>
    </row>
    <row r="68" spans="1:16" ht="32.25" customHeight="1">
      <c r="A68" s="1">
        <v>49</v>
      </c>
      <c r="B68" s="248" t="s">
        <v>911</v>
      </c>
      <c r="C68" s="248">
        <v>10052274</v>
      </c>
      <c r="D68" s="222" t="s">
        <v>123</v>
      </c>
      <c r="E68" s="249" t="s">
        <v>959</v>
      </c>
      <c r="F68" s="248" t="s">
        <v>57</v>
      </c>
      <c r="G68" s="250">
        <v>3</v>
      </c>
      <c r="H68" s="239">
        <v>16701</v>
      </c>
      <c r="I68" s="217">
        <v>50103</v>
      </c>
      <c r="J68" s="217">
        <f t="shared" si="0"/>
        <v>10020.6</v>
      </c>
      <c r="K68" s="217">
        <f t="shared" si="1"/>
        <v>60123.6</v>
      </c>
      <c r="L68" s="247" t="s">
        <v>8</v>
      </c>
    </row>
    <row r="69" spans="1:16" ht="31.5" customHeight="1">
      <c r="A69" s="1">
        <v>50</v>
      </c>
      <c r="B69" s="248" t="s">
        <v>960</v>
      </c>
      <c r="C69" s="248">
        <v>20004843</v>
      </c>
      <c r="D69" s="222" t="s">
        <v>123</v>
      </c>
      <c r="E69" s="249" t="s">
        <v>963</v>
      </c>
      <c r="F69" s="248" t="s">
        <v>57</v>
      </c>
      <c r="G69" s="250">
        <v>1</v>
      </c>
      <c r="H69" s="239">
        <v>105359</v>
      </c>
      <c r="I69" s="217">
        <v>105359</v>
      </c>
      <c r="J69" s="217">
        <f t="shared" si="0"/>
        <v>21071.8</v>
      </c>
      <c r="K69" s="217">
        <f t="shared" si="1"/>
        <v>126430.79999999999</v>
      </c>
      <c r="L69" s="247" t="s">
        <v>8</v>
      </c>
    </row>
    <row r="70" spans="1:16" ht="31.5" customHeight="1">
      <c r="A70" s="1">
        <v>51</v>
      </c>
      <c r="B70" s="248" t="s">
        <v>961</v>
      </c>
      <c r="C70" s="248">
        <v>20004846</v>
      </c>
      <c r="D70" s="222" t="s">
        <v>123</v>
      </c>
      <c r="E70" s="249" t="s">
        <v>964</v>
      </c>
      <c r="F70" s="248" t="s">
        <v>57</v>
      </c>
      <c r="G70" s="250">
        <v>3</v>
      </c>
      <c r="H70" s="239">
        <v>88685</v>
      </c>
      <c r="I70" s="217">
        <v>266055</v>
      </c>
      <c r="J70" s="217">
        <f t="shared" si="0"/>
        <v>53211</v>
      </c>
      <c r="K70" s="217">
        <f t="shared" si="1"/>
        <v>319266</v>
      </c>
      <c r="L70" s="247" t="s">
        <v>8</v>
      </c>
    </row>
    <row r="71" spans="1:16" ht="32.25" customHeight="1">
      <c r="A71" s="1">
        <v>52</v>
      </c>
      <c r="B71" s="248" t="s">
        <v>962</v>
      </c>
      <c r="C71" s="248">
        <v>20004848</v>
      </c>
      <c r="D71" s="222" t="s">
        <v>123</v>
      </c>
      <c r="E71" s="249" t="s">
        <v>965</v>
      </c>
      <c r="F71" s="248" t="s">
        <v>57</v>
      </c>
      <c r="G71" s="250">
        <v>1</v>
      </c>
      <c r="H71" s="239">
        <v>207985</v>
      </c>
      <c r="I71" s="217">
        <v>207985</v>
      </c>
      <c r="J71" s="217">
        <f t="shared" si="0"/>
        <v>41597</v>
      </c>
      <c r="K71" s="217">
        <f t="shared" si="1"/>
        <v>249582</v>
      </c>
      <c r="L71" s="247" t="s">
        <v>8</v>
      </c>
      <c r="M71" s="77"/>
      <c r="N71" s="77"/>
      <c r="O71" s="77"/>
      <c r="P71" s="77"/>
    </row>
    <row r="72" spans="1:16" ht="32.25" customHeight="1">
      <c r="A72" s="1">
        <v>53</v>
      </c>
      <c r="B72" s="248" t="s">
        <v>966</v>
      </c>
      <c r="C72" s="248">
        <v>10019104</v>
      </c>
      <c r="D72" s="222" t="s">
        <v>123</v>
      </c>
      <c r="E72" s="249" t="s">
        <v>970</v>
      </c>
      <c r="F72" s="248" t="s">
        <v>57</v>
      </c>
      <c r="G72" s="250">
        <v>2</v>
      </c>
      <c r="H72" s="239">
        <v>4795</v>
      </c>
      <c r="I72" s="217">
        <v>9590</v>
      </c>
      <c r="J72" s="217">
        <f t="shared" si="0"/>
        <v>1918</v>
      </c>
      <c r="K72" s="217">
        <f t="shared" si="1"/>
        <v>11508</v>
      </c>
      <c r="L72" s="247" t="s">
        <v>8</v>
      </c>
    </row>
    <row r="73" spans="1:16" ht="32.25" customHeight="1">
      <c r="A73" s="1">
        <v>54</v>
      </c>
      <c r="B73" s="248" t="s">
        <v>967</v>
      </c>
      <c r="C73" s="248">
        <v>10025704</v>
      </c>
      <c r="D73" s="222" t="s">
        <v>123</v>
      </c>
      <c r="E73" s="249" t="s">
        <v>971</v>
      </c>
      <c r="F73" s="248" t="s">
        <v>57</v>
      </c>
      <c r="G73" s="250">
        <v>1</v>
      </c>
      <c r="H73" s="239">
        <v>5323</v>
      </c>
      <c r="I73" s="217">
        <v>5323</v>
      </c>
      <c r="J73" s="217">
        <f t="shared" si="0"/>
        <v>1064.5999999999999</v>
      </c>
      <c r="K73" s="217">
        <f t="shared" si="1"/>
        <v>6387.5999999999995</v>
      </c>
      <c r="L73" s="247" t="s">
        <v>8</v>
      </c>
      <c r="M73" s="77"/>
      <c r="N73" s="77"/>
      <c r="O73" s="77"/>
      <c r="P73" s="77"/>
    </row>
    <row r="74" spans="1:16" ht="32.25" customHeight="1">
      <c r="A74" s="1">
        <v>55</v>
      </c>
      <c r="B74" s="248" t="s">
        <v>968</v>
      </c>
      <c r="C74" s="248">
        <v>10025724</v>
      </c>
      <c r="D74" s="222" t="s">
        <v>123</v>
      </c>
      <c r="E74" s="249" t="s">
        <v>972</v>
      </c>
      <c r="F74" s="248" t="s">
        <v>57</v>
      </c>
      <c r="G74" s="250">
        <v>2</v>
      </c>
      <c r="H74" s="239">
        <v>14355</v>
      </c>
      <c r="I74" s="217">
        <v>28710</v>
      </c>
      <c r="J74" s="217">
        <f t="shared" si="0"/>
        <v>5742</v>
      </c>
      <c r="K74" s="217">
        <f t="shared" si="1"/>
        <v>34452</v>
      </c>
      <c r="L74" s="247" t="s">
        <v>8</v>
      </c>
    </row>
    <row r="75" spans="1:16" ht="32.25" customHeight="1">
      <c r="A75" s="1">
        <v>56</v>
      </c>
      <c r="B75" s="246" t="s">
        <v>969</v>
      </c>
      <c r="C75" s="251">
        <v>10025755</v>
      </c>
      <c r="D75" s="252" t="s">
        <v>123</v>
      </c>
      <c r="E75" s="253" t="s">
        <v>973</v>
      </c>
      <c r="F75" s="252" t="s">
        <v>57</v>
      </c>
      <c r="G75" s="235">
        <v>2</v>
      </c>
      <c r="H75" s="254">
        <v>8905</v>
      </c>
      <c r="I75" s="247">
        <v>17810</v>
      </c>
      <c r="J75" s="217">
        <f t="shared" si="0"/>
        <v>3562</v>
      </c>
      <c r="K75" s="217">
        <f t="shared" si="1"/>
        <v>21372</v>
      </c>
      <c r="L75" s="1" t="s">
        <v>8</v>
      </c>
      <c r="M75" s="77"/>
      <c r="N75" s="77"/>
      <c r="O75" s="77"/>
      <c r="P75" s="77"/>
    </row>
    <row r="76" spans="1:16" ht="15.75">
      <c r="A76" s="96"/>
      <c r="B76" s="96"/>
      <c r="C76" s="96"/>
      <c r="D76" s="96"/>
      <c r="E76" s="97"/>
      <c r="F76" s="96"/>
      <c r="G76" s="48"/>
      <c r="H76" s="96"/>
      <c r="I76" s="98">
        <f>SUM(I20:I75)</f>
        <v>2787280</v>
      </c>
      <c r="J76" s="98">
        <f>SUM(J20:J75)</f>
        <v>557455.99999999988</v>
      </c>
      <c r="K76" s="98">
        <f>SUM(K20:K75)</f>
        <v>3344735.9999999995</v>
      </c>
      <c r="L76" s="96"/>
    </row>
    <row r="80" spans="1:16" ht="18.75">
      <c r="A80" s="67" t="s">
        <v>34</v>
      </c>
      <c r="B80" s="220"/>
      <c r="C80" s="220"/>
      <c r="D80" s="127"/>
      <c r="E80" s="128"/>
      <c r="F80" s="128"/>
      <c r="G80" s="128"/>
      <c r="H80" s="129"/>
      <c r="I80" s="128"/>
      <c r="J80" s="67" t="s">
        <v>35</v>
      </c>
      <c r="L80" s="23"/>
    </row>
    <row r="81" spans="1:12" ht="18.75">
      <c r="A81" s="67" t="s">
        <v>36</v>
      </c>
      <c r="B81" s="67"/>
      <c r="C81" s="67"/>
      <c r="D81" s="127"/>
      <c r="E81" s="128"/>
      <c r="F81" s="128"/>
      <c r="G81" s="128"/>
      <c r="H81" s="129"/>
      <c r="I81" s="128"/>
      <c r="J81" s="67" t="s">
        <v>181</v>
      </c>
      <c r="L81" s="67"/>
    </row>
    <row r="82" spans="1:12" ht="18.75">
      <c r="A82" s="67" t="s">
        <v>37</v>
      </c>
      <c r="B82" s="67"/>
      <c r="C82" s="67"/>
      <c r="D82" s="127"/>
      <c r="E82" s="128"/>
      <c r="F82" s="128"/>
      <c r="G82" s="128"/>
      <c r="H82" s="129"/>
      <c r="I82" s="128"/>
      <c r="J82" s="67" t="s">
        <v>38</v>
      </c>
      <c r="L82" s="67"/>
    </row>
    <row r="83" spans="1:12" ht="18.75">
      <c r="A83" s="67" t="s">
        <v>39</v>
      </c>
      <c r="B83" s="23"/>
      <c r="C83" s="23"/>
      <c r="D83" s="127"/>
      <c r="E83" s="128"/>
      <c r="F83" s="128"/>
      <c r="G83" s="128"/>
      <c r="H83" s="129"/>
      <c r="I83" s="128"/>
      <c r="J83" s="118"/>
      <c r="L83" s="38"/>
    </row>
    <row r="84" spans="1:12" ht="18.75">
      <c r="A84" s="23"/>
      <c r="B84" s="23"/>
      <c r="C84" s="23"/>
      <c r="D84" s="127"/>
      <c r="E84" s="128"/>
      <c r="F84" s="128"/>
      <c r="G84" s="128"/>
      <c r="H84" s="129"/>
      <c r="I84" s="128"/>
      <c r="J84" s="118"/>
      <c r="L84" s="23"/>
    </row>
    <row r="85" spans="1:12" ht="18.75">
      <c r="A85" s="67" t="s">
        <v>41</v>
      </c>
      <c r="B85" s="23"/>
      <c r="C85" s="23"/>
      <c r="D85" s="127"/>
      <c r="E85" s="128"/>
      <c r="F85" s="128"/>
      <c r="G85" s="128"/>
      <c r="H85" s="129"/>
      <c r="I85" s="128"/>
      <c r="J85" s="67" t="s">
        <v>182</v>
      </c>
      <c r="L85" s="67"/>
    </row>
    <row r="86" spans="1:12" ht="18.75">
      <c r="A86" s="364"/>
      <c r="B86" s="364"/>
      <c r="C86" s="364"/>
      <c r="D86" s="127"/>
      <c r="E86" s="128"/>
      <c r="F86" s="128"/>
      <c r="G86" s="128"/>
      <c r="H86" s="129"/>
      <c r="I86" s="128"/>
      <c r="J86" s="118"/>
      <c r="L86" s="118"/>
    </row>
    <row r="87" spans="1:12" ht="18.75">
      <c r="A87" s="67" t="s">
        <v>40</v>
      </c>
      <c r="B87" s="67"/>
      <c r="C87" s="118"/>
      <c r="D87" s="127"/>
      <c r="E87" s="128"/>
      <c r="F87" s="128"/>
      <c r="G87" s="128"/>
      <c r="H87" s="129"/>
      <c r="I87" s="128"/>
      <c r="J87" s="67" t="s">
        <v>40</v>
      </c>
      <c r="L87" s="67"/>
    </row>
    <row r="88" spans="1:12" ht="18.75">
      <c r="A88" s="128"/>
      <c r="B88" s="128"/>
      <c r="C88" s="128"/>
      <c r="D88" s="127"/>
      <c r="E88" s="128"/>
      <c r="F88" s="128"/>
      <c r="G88" s="128"/>
      <c r="H88" s="129"/>
      <c r="I88" s="128"/>
      <c r="J88" s="128"/>
      <c r="K88" s="128"/>
      <c r="L88" s="128"/>
    </row>
  </sheetData>
  <customSheetViews>
    <customSheetView guid="{19774D5F-68EA-4399-BCA1-E2CE392B5002}" showPageBreaks="1" printArea="1" view="pageBreakPreview">
      <selection activeCell="O1" sqref="O1:P65536"/>
      <colBreaks count="1" manualBreakCount="1">
        <brk id="15" max="54" man="1"/>
      </colBreaks>
      <pageMargins left="0.70866141732283472" right="0.51181102362204722" top="0.94488188976377963" bottom="0.55118110236220474" header="0.31496062992125984" footer="0.31496062992125984"/>
      <pageSetup scale="61" orientation="landscape" r:id="rId1"/>
    </customSheetView>
    <customSheetView guid="{31AE1515-CC7D-4C1F-9174-673DDAC973ED}" showPageBreaks="1" printArea="1" view="pageBreakPreview">
      <selection activeCell="N25" sqref="N25"/>
      <colBreaks count="1" manualBreakCount="1">
        <brk id="15" max="54" man="1"/>
      </colBreaks>
      <pageMargins left="0.70866141732283472" right="0.51181102362204722" top="0.94488188976377963" bottom="0.55118110236220474" header="0.31496062992125984" footer="0.31496062992125984"/>
      <pageSetup scale="61" orientation="landscape" r:id="rId2"/>
    </customSheetView>
  </customSheetViews>
  <mergeCells count="6">
    <mergeCell ref="A86:C86"/>
    <mergeCell ref="A4:L4"/>
    <mergeCell ref="A5:L5"/>
    <mergeCell ref="A14:L14"/>
    <mergeCell ref="A8:I8"/>
    <mergeCell ref="A10:I10"/>
  </mergeCells>
  <pageMargins left="0.70866141732283472" right="0.70866141732283472" top="0.74803149606299213" bottom="0.74803149606299213" header="0.31496062992125984" footer="0.31496062992125984"/>
  <pageSetup paperSize="9" scale="72" fitToHeight="0" orientation="landscape" r:id="rId3"/>
  <colBreaks count="1" manualBreakCount="1">
    <brk id="12" max="32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rgb="FF0070C0"/>
    <pageSetUpPr fitToPage="1"/>
  </sheetPr>
  <dimension ref="A1:P94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9.85546875" style="6" customWidth="1"/>
    <col min="3" max="3" width="12.42578125" style="6" customWidth="1"/>
    <col min="4" max="4" width="9.85546875" style="6" customWidth="1"/>
    <col min="5" max="5" width="48.140625" style="59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60" customWidth="1"/>
    <col min="10" max="11" width="14.85546875" style="6" customWidth="1"/>
    <col min="12" max="12" width="20.57031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7459</v>
      </c>
      <c r="K1" s="58"/>
      <c r="L1" s="121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7421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62" t="s">
        <v>183</v>
      </c>
      <c r="B7" s="123"/>
      <c r="C7" s="123"/>
      <c r="D7" s="123"/>
      <c r="E7" s="123"/>
      <c r="F7" s="123"/>
      <c r="G7" s="123"/>
      <c r="H7" s="123"/>
      <c r="I7" s="58"/>
      <c r="J7" s="20"/>
      <c r="K7" s="20"/>
      <c r="L7" s="20"/>
    </row>
    <row r="8" spans="1:12" ht="15.75">
      <c r="A8" s="371" t="s">
        <v>178</v>
      </c>
      <c r="B8" s="371"/>
      <c r="C8" s="371"/>
      <c r="D8" s="371"/>
      <c r="E8" s="371"/>
      <c r="F8" s="371"/>
      <c r="G8" s="371"/>
      <c r="H8" s="371"/>
      <c r="I8" s="371"/>
      <c r="J8" s="20"/>
      <c r="K8" s="20"/>
      <c r="L8" s="20"/>
    </row>
    <row r="9" spans="1:12" ht="15.75">
      <c r="A9" s="62" t="s">
        <v>179</v>
      </c>
      <c r="B9" s="62"/>
      <c r="C9" s="62"/>
      <c r="D9" s="62"/>
      <c r="E9" s="62"/>
      <c r="F9" s="62"/>
      <c r="G9" s="62"/>
      <c r="H9" s="62"/>
      <c r="I9" s="58"/>
      <c r="J9" s="20"/>
      <c r="K9" s="20"/>
      <c r="L9" s="20"/>
    </row>
    <row r="10" spans="1:12" ht="15.75">
      <c r="A10" s="371" t="s">
        <v>180</v>
      </c>
      <c r="B10" s="371"/>
      <c r="C10" s="371"/>
      <c r="D10" s="371"/>
      <c r="E10" s="371"/>
      <c r="F10" s="371"/>
      <c r="G10" s="371"/>
      <c r="H10" s="371"/>
      <c r="I10" s="371"/>
      <c r="J10" s="20"/>
      <c r="K10" s="20"/>
      <c r="L10" s="20"/>
    </row>
    <row r="11" spans="1:12" ht="15.75">
      <c r="A11" s="206"/>
      <c r="B11" s="206"/>
      <c r="C11" s="206"/>
      <c r="D11" s="206"/>
      <c r="E11" s="206"/>
      <c r="F11" s="206"/>
      <c r="G11" s="206"/>
      <c r="H11" s="206"/>
      <c r="I11" s="206"/>
      <c r="J11" s="206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3.5" customHeight="1">
      <c r="A16" s="62"/>
      <c r="B16" s="62"/>
      <c r="C16" s="62"/>
      <c r="D16" s="62"/>
      <c r="E16" s="206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7197</v>
      </c>
      <c r="C19" s="221">
        <v>10021928</v>
      </c>
      <c r="D19" s="222" t="s">
        <v>7199</v>
      </c>
      <c r="E19" s="223" t="s">
        <v>7200</v>
      </c>
      <c r="F19" s="221" t="s">
        <v>57</v>
      </c>
      <c r="G19" s="266">
        <v>70</v>
      </c>
      <c r="H19" s="225">
        <v>7</v>
      </c>
      <c r="I19" s="226">
        <v>490</v>
      </c>
      <c r="J19" s="226">
        <f t="shared" ref="J19:J82" si="0">ROUND(I19*0.2,2)</f>
        <v>98</v>
      </c>
      <c r="K19" s="226">
        <f t="shared" ref="K19:K82" si="1">ROUND(I19*1.2,2)</f>
        <v>588</v>
      </c>
      <c r="L19" s="291" t="s">
        <v>4840</v>
      </c>
      <c r="M19" s="77"/>
      <c r="N19" s="77"/>
      <c r="O19" s="77"/>
      <c r="P19" s="77"/>
    </row>
    <row r="20" spans="1:16" ht="30" customHeight="1">
      <c r="A20" s="1">
        <v>2</v>
      </c>
      <c r="B20" s="221" t="s">
        <v>7198</v>
      </c>
      <c r="C20" s="221">
        <v>10035429</v>
      </c>
      <c r="D20" s="222" t="s">
        <v>7199</v>
      </c>
      <c r="E20" s="223" t="s">
        <v>7201</v>
      </c>
      <c r="F20" s="221" t="s">
        <v>57</v>
      </c>
      <c r="G20" s="266">
        <v>262</v>
      </c>
      <c r="H20" s="225">
        <v>6</v>
      </c>
      <c r="I20" s="226">
        <v>1572</v>
      </c>
      <c r="J20" s="226">
        <f t="shared" si="0"/>
        <v>314.39999999999998</v>
      </c>
      <c r="K20" s="226">
        <f t="shared" si="1"/>
        <v>1886.4</v>
      </c>
      <c r="L20" s="291" t="s">
        <v>4840</v>
      </c>
      <c r="M20" s="77"/>
      <c r="N20" s="77"/>
      <c r="O20" s="77"/>
      <c r="P20" s="77"/>
    </row>
    <row r="21" spans="1:16" ht="30" customHeight="1">
      <c r="A21" s="1">
        <v>3</v>
      </c>
      <c r="B21" s="221" t="s">
        <v>7202</v>
      </c>
      <c r="C21" s="221">
        <v>10000339</v>
      </c>
      <c r="D21" s="222" t="s">
        <v>7199</v>
      </c>
      <c r="E21" s="223" t="s">
        <v>7264</v>
      </c>
      <c r="F21" s="221" t="s">
        <v>57</v>
      </c>
      <c r="G21" s="266">
        <v>1</v>
      </c>
      <c r="H21" s="225">
        <v>668147</v>
      </c>
      <c r="I21" s="226">
        <v>668147</v>
      </c>
      <c r="J21" s="226">
        <f t="shared" si="0"/>
        <v>133629.4</v>
      </c>
      <c r="K21" s="226">
        <f t="shared" si="1"/>
        <v>801776.4</v>
      </c>
      <c r="L21" s="291" t="s">
        <v>4840</v>
      </c>
      <c r="M21" s="77"/>
      <c r="N21" s="77"/>
      <c r="O21" s="77"/>
      <c r="P21" s="77"/>
    </row>
    <row r="22" spans="1:16" ht="30" customHeight="1">
      <c r="A22" s="1">
        <v>4</v>
      </c>
      <c r="B22" s="221" t="s">
        <v>7203</v>
      </c>
      <c r="C22" s="221">
        <v>10000862</v>
      </c>
      <c r="D22" s="222" t="s">
        <v>7199</v>
      </c>
      <c r="E22" s="223" t="s">
        <v>7265</v>
      </c>
      <c r="F22" s="221" t="s">
        <v>57</v>
      </c>
      <c r="G22" s="266">
        <v>1</v>
      </c>
      <c r="H22" s="225">
        <v>7433</v>
      </c>
      <c r="I22" s="226">
        <v>7433</v>
      </c>
      <c r="J22" s="226">
        <f t="shared" si="0"/>
        <v>1486.6</v>
      </c>
      <c r="K22" s="226">
        <f t="shared" si="1"/>
        <v>8919.6</v>
      </c>
      <c r="L22" s="291" t="s">
        <v>4840</v>
      </c>
      <c r="M22" s="77"/>
      <c r="N22" s="77"/>
      <c r="O22" s="77"/>
      <c r="P22" s="77"/>
    </row>
    <row r="23" spans="1:16" ht="30" customHeight="1">
      <c r="A23" s="1">
        <v>5</v>
      </c>
      <c r="B23" s="221" t="s">
        <v>7204</v>
      </c>
      <c r="C23" s="221">
        <v>10001335</v>
      </c>
      <c r="D23" s="222" t="s">
        <v>7199</v>
      </c>
      <c r="E23" s="223" t="s">
        <v>7266</v>
      </c>
      <c r="F23" s="221" t="s">
        <v>57</v>
      </c>
      <c r="G23" s="266">
        <v>2</v>
      </c>
      <c r="H23" s="225">
        <v>1154</v>
      </c>
      <c r="I23" s="226">
        <v>2308</v>
      </c>
      <c r="J23" s="226">
        <f t="shared" si="0"/>
        <v>461.6</v>
      </c>
      <c r="K23" s="226">
        <f t="shared" si="1"/>
        <v>2769.6</v>
      </c>
      <c r="L23" s="291" t="s">
        <v>4840</v>
      </c>
      <c r="M23" s="77"/>
      <c r="N23" s="77"/>
      <c r="O23" s="77"/>
      <c r="P23" s="77"/>
    </row>
    <row r="24" spans="1:16" ht="30" customHeight="1">
      <c r="A24" s="1">
        <v>6</v>
      </c>
      <c r="B24" s="221" t="s">
        <v>7205</v>
      </c>
      <c r="C24" s="221">
        <v>10001609</v>
      </c>
      <c r="D24" s="222" t="s">
        <v>7199</v>
      </c>
      <c r="E24" s="223" t="s">
        <v>7267</v>
      </c>
      <c r="F24" s="221" t="s">
        <v>57</v>
      </c>
      <c r="G24" s="266">
        <v>1</v>
      </c>
      <c r="H24" s="225">
        <v>2270</v>
      </c>
      <c r="I24" s="226">
        <v>2270</v>
      </c>
      <c r="J24" s="226">
        <f t="shared" si="0"/>
        <v>454</v>
      </c>
      <c r="K24" s="226">
        <f t="shared" si="1"/>
        <v>2724</v>
      </c>
      <c r="L24" s="291" t="s">
        <v>4840</v>
      </c>
      <c r="M24" s="77"/>
      <c r="N24" s="77"/>
      <c r="O24" s="77"/>
      <c r="P24" s="77"/>
    </row>
    <row r="25" spans="1:16" ht="30" customHeight="1">
      <c r="A25" s="1">
        <v>7</v>
      </c>
      <c r="B25" s="221" t="s">
        <v>7206</v>
      </c>
      <c r="C25" s="221">
        <v>10003084</v>
      </c>
      <c r="D25" s="222" t="s">
        <v>7199</v>
      </c>
      <c r="E25" s="223" t="s">
        <v>7268</v>
      </c>
      <c r="F25" s="221" t="s">
        <v>57</v>
      </c>
      <c r="G25" s="266">
        <v>20</v>
      </c>
      <c r="H25" s="225">
        <v>399</v>
      </c>
      <c r="I25" s="226">
        <v>7980</v>
      </c>
      <c r="J25" s="226">
        <f t="shared" si="0"/>
        <v>1596</v>
      </c>
      <c r="K25" s="226">
        <f t="shared" si="1"/>
        <v>9576</v>
      </c>
      <c r="L25" s="291" t="s">
        <v>4840</v>
      </c>
      <c r="M25" s="77"/>
      <c r="N25" s="77"/>
      <c r="O25" s="77"/>
      <c r="P25" s="77"/>
    </row>
    <row r="26" spans="1:16" ht="30" customHeight="1">
      <c r="A26" s="1">
        <v>8</v>
      </c>
      <c r="B26" s="221" t="s">
        <v>7207</v>
      </c>
      <c r="C26" s="221">
        <v>10003116</v>
      </c>
      <c r="D26" s="222" t="s">
        <v>7199</v>
      </c>
      <c r="E26" s="223" t="s">
        <v>7269</v>
      </c>
      <c r="F26" s="221" t="s">
        <v>57</v>
      </c>
      <c r="G26" s="266">
        <v>39</v>
      </c>
      <c r="H26" s="225">
        <v>736</v>
      </c>
      <c r="I26" s="226">
        <v>28704</v>
      </c>
      <c r="J26" s="226">
        <f t="shared" si="0"/>
        <v>5740.8</v>
      </c>
      <c r="K26" s="226">
        <f t="shared" si="1"/>
        <v>34444.800000000003</v>
      </c>
      <c r="L26" s="291" t="s">
        <v>4840</v>
      </c>
      <c r="M26" s="77"/>
      <c r="N26" s="77"/>
      <c r="O26" s="77"/>
      <c r="P26" s="77"/>
    </row>
    <row r="27" spans="1:16" ht="30" customHeight="1">
      <c r="A27" s="1">
        <v>9</v>
      </c>
      <c r="B27" s="221" t="s">
        <v>7208</v>
      </c>
      <c r="C27" s="221">
        <v>10003122</v>
      </c>
      <c r="D27" s="222" t="s">
        <v>7199</v>
      </c>
      <c r="E27" s="223" t="s">
        <v>7270</v>
      </c>
      <c r="F27" s="221" t="s">
        <v>57</v>
      </c>
      <c r="G27" s="266">
        <v>17</v>
      </c>
      <c r="H27" s="225">
        <v>410</v>
      </c>
      <c r="I27" s="226">
        <v>6970</v>
      </c>
      <c r="J27" s="226">
        <f t="shared" si="0"/>
        <v>1394</v>
      </c>
      <c r="K27" s="226">
        <f t="shared" si="1"/>
        <v>8364</v>
      </c>
      <c r="L27" s="291" t="s">
        <v>4840</v>
      </c>
      <c r="M27" s="77"/>
      <c r="N27" s="77"/>
      <c r="O27" s="77"/>
      <c r="P27" s="77"/>
    </row>
    <row r="28" spans="1:16" ht="30" customHeight="1">
      <c r="A28" s="1">
        <v>10</v>
      </c>
      <c r="B28" s="221" t="s">
        <v>7209</v>
      </c>
      <c r="C28" s="221">
        <v>10017960</v>
      </c>
      <c r="D28" s="222" t="s">
        <v>7199</v>
      </c>
      <c r="E28" s="223" t="s">
        <v>7271</v>
      </c>
      <c r="F28" s="221" t="s">
        <v>57</v>
      </c>
      <c r="G28" s="266">
        <v>5</v>
      </c>
      <c r="H28" s="225">
        <v>1155</v>
      </c>
      <c r="I28" s="226">
        <v>5775</v>
      </c>
      <c r="J28" s="226">
        <f t="shared" si="0"/>
        <v>1155</v>
      </c>
      <c r="K28" s="226">
        <f t="shared" si="1"/>
        <v>6930</v>
      </c>
      <c r="L28" s="291" t="s">
        <v>4840</v>
      </c>
      <c r="M28" s="77"/>
      <c r="N28" s="77"/>
      <c r="O28" s="77"/>
      <c r="P28" s="77"/>
    </row>
    <row r="29" spans="1:16" ht="30" customHeight="1">
      <c r="A29" s="1">
        <v>11</v>
      </c>
      <c r="B29" s="221" t="s">
        <v>7210</v>
      </c>
      <c r="C29" s="221">
        <v>10017993</v>
      </c>
      <c r="D29" s="222" t="s">
        <v>7199</v>
      </c>
      <c r="E29" s="223" t="s">
        <v>7272</v>
      </c>
      <c r="F29" s="221" t="s">
        <v>210</v>
      </c>
      <c r="G29" s="266">
        <v>5.0000000000000001E-3</v>
      </c>
      <c r="H29" s="225">
        <v>114146</v>
      </c>
      <c r="I29" s="226">
        <v>570.73</v>
      </c>
      <c r="J29" s="226">
        <f t="shared" si="0"/>
        <v>114.15</v>
      </c>
      <c r="K29" s="226">
        <f t="shared" si="1"/>
        <v>684.88</v>
      </c>
      <c r="L29" s="291" t="s">
        <v>4840</v>
      </c>
      <c r="M29" s="77"/>
      <c r="N29" s="77"/>
      <c r="O29" s="77"/>
      <c r="P29" s="77"/>
    </row>
    <row r="30" spans="1:16" ht="30" customHeight="1">
      <c r="A30" s="1">
        <v>12</v>
      </c>
      <c r="B30" s="221" t="s">
        <v>7211</v>
      </c>
      <c r="C30" s="221">
        <v>10018004</v>
      </c>
      <c r="D30" s="222" t="s">
        <v>7199</v>
      </c>
      <c r="E30" s="223" t="s">
        <v>7273</v>
      </c>
      <c r="F30" s="221" t="s">
        <v>210</v>
      </c>
      <c r="G30" s="266">
        <v>9.5000000000000001E-2</v>
      </c>
      <c r="H30" s="225">
        <v>102157</v>
      </c>
      <c r="I30" s="226">
        <v>9704.92</v>
      </c>
      <c r="J30" s="226">
        <f t="shared" si="0"/>
        <v>1940.98</v>
      </c>
      <c r="K30" s="226">
        <f t="shared" si="1"/>
        <v>11645.9</v>
      </c>
      <c r="L30" s="291" t="s">
        <v>4840</v>
      </c>
      <c r="M30" s="77"/>
      <c r="N30" s="77"/>
      <c r="O30" s="77"/>
      <c r="P30" s="77"/>
    </row>
    <row r="31" spans="1:16" ht="30" customHeight="1">
      <c r="A31" s="1">
        <v>13</v>
      </c>
      <c r="B31" s="221" t="s">
        <v>7212</v>
      </c>
      <c r="C31" s="221">
        <v>10018244</v>
      </c>
      <c r="D31" s="222" t="s">
        <v>7199</v>
      </c>
      <c r="E31" s="223" t="s">
        <v>7274</v>
      </c>
      <c r="F31" s="221" t="s">
        <v>57</v>
      </c>
      <c r="G31" s="266">
        <v>11</v>
      </c>
      <c r="H31" s="225">
        <v>232</v>
      </c>
      <c r="I31" s="226">
        <v>2552</v>
      </c>
      <c r="J31" s="226">
        <f t="shared" si="0"/>
        <v>510.4</v>
      </c>
      <c r="K31" s="226">
        <f t="shared" si="1"/>
        <v>3062.4</v>
      </c>
      <c r="L31" s="291" t="s">
        <v>4840</v>
      </c>
      <c r="M31" s="77"/>
      <c r="N31" s="77"/>
      <c r="O31" s="77"/>
      <c r="P31" s="77"/>
    </row>
    <row r="32" spans="1:16" ht="30" customHeight="1">
      <c r="A32" s="1">
        <v>14</v>
      </c>
      <c r="B32" s="221" t="s">
        <v>7213</v>
      </c>
      <c r="C32" s="221">
        <v>10018249</v>
      </c>
      <c r="D32" s="222" t="s">
        <v>7199</v>
      </c>
      <c r="E32" s="223" t="s">
        <v>7275</v>
      </c>
      <c r="F32" s="221" t="s">
        <v>57</v>
      </c>
      <c r="G32" s="266">
        <v>18</v>
      </c>
      <c r="H32" s="225">
        <v>121</v>
      </c>
      <c r="I32" s="226">
        <v>2178</v>
      </c>
      <c r="J32" s="226">
        <f t="shared" si="0"/>
        <v>435.6</v>
      </c>
      <c r="K32" s="226">
        <f t="shared" si="1"/>
        <v>2613.6</v>
      </c>
      <c r="L32" s="291" t="s">
        <v>4840</v>
      </c>
      <c r="M32" s="77"/>
      <c r="N32" s="77"/>
      <c r="O32" s="77"/>
      <c r="P32" s="77"/>
    </row>
    <row r="33" spans="1:16" ht="30" customHeight="1">
      <c r="A33" s="1">
        <v>15</v>
      </c>
      <c r="B33" s="221" t="s">
        <v>7214</v>
      </c>
      <c r="C33" s="221">
        <v>10018470</v>
      </c>
      <c r="D33" s="222" t="s">
        <v>7199</v>
      </c>
      <c r="E33" s="223" t="s">
        <v>7276</v>
      </c>
      <c r="F33" s="221" t="s">
        <v>57</v>
      </c>
      <c r="G33" s="266">
        <v>4</v>
      </c>
      <c r="H33" s="225">
        <v>491</v>
      </c>
      <c r="I33" s="226">
        <v>1964</v>
      </c>
      <c r="J33" s="226">
        <f t="shared" si="0"/>
        <v>392.8</v>
      </c>
      <c r="K33" s="226">
        <f t="shared" si="1"/>
        <v>2356.8000000000002</v>
      </c>
      <c r="L33" s="291" t="s">
        <v>4840</v>
      </c>
      <c r="M33" s="77"/>
      <c r="N33" s="77"/>
      <c r="O33" s="77"/>
      <c r="P33" s="77"/>
    </row>
    <row r="34" spans="1:16" ht="30" customHeight="1">
      <c r="A34" s="1">
        <v>16</v>
      </c>
      <c r="B34" s="221" t="s">
        <v>7215</v>
      </c>
      <c r="C34" s="221">
        <v>10018488</v>
      </c>
      <c r="D34" s="222" t="s">
        <v>7199</v>
      </c>
      <c r="E34" s="223" t="s">
        <v>7277</v>
      </c>
      <c r="F34" s="221" t="s">
        <v>57</v>
      </c>
      <c r="G34" s="266">
        <v>5</v>
      </c>
      <c r="H34" s="225">
        <v>211</v>
      </c>
      <c r="I34" s="226">
        <v>1055</v>
      </c>
      <c r="J34" s="226">
        <f t="shared" si="0"/>
        <v>211</v>
      </c>
      <c r="K34" s="226">
        <f t="shared" si="1"/>
        <v>1266</v>
      </c>
      <c r="L34" s="291" t="s">
        <v>4840</v>
      </c>
      <c r="M34" s="77"/>
      <c r="N34" s="77"/>
      <c r="O34" s="77"/>
      <c r="P34" s="77"/>
    </row>
    <row r="35" spans="1:16" ht="30" customHeight="1">
      <c r="A35" s="1">
        <v>17</v>
      </c>
      <c r="B35" s="221" t="s">
        <v>7216</v>
      </c>
      <c r="C35" s="221">
        <v>10019114</v>
      </c>
      <c r="D35" s="222" t="s">
        <v>7199</v>
      </c>
      <c r="E35" s="223" t="s">
        <v>7278</v>
      </c>
      <c r="F35" s="221" t="s">
        <v>57</v>
      </c>
      <c r="G35" s="266">
        <v>20</v>
      </c>
      <c r="H35" s="225">
        <v>451</v>
      </c>
      <c r="I35" s="226">
        <v>9020</v>
      </c>
      <c r="J35" s="226">
        <f t="shared" si="0"/>
        <v>1804</v>
      </c>
      <c r="K35" s="226">
        <f t="shared" si="1"/>
        <v>10824</v>
      </c>
      <c r="L35" s="291" t="s">
        <v>4840</v>
      </c>
      <c r="M35" s="77"/>
      <c r="N35" s="77"/>
      <c r="O35" s="77"/>
      <c r="P35" s="77"/>
    </row>
    <row r="36" spans="1:16" ht="30" customHeight="1">
      <c r="A36" s="1">
        <v>18</v>
      </c>
      <c r="B36" s="221" t="s">
        <v>7217</v>
      </c>
      <c r="C36" s="221">
        <v>10019284</v>
      </c>
      <c r="D36" s="222" t="s">
        <v>7199</v>
      </c>
      <c r="E36" s="223" t="s">
        <v>7279</v>
      </c>
      <c r="F36" s="221" t="s">
        <v>57</v>
      </c>
      <c r="G36" s="266">
        <v>5</v>
      </c>
      <c r="H36" s="225">
        <v>349</v>
      </c>
      <c r="I36" s="226">
        <v>1745</v>
      </c>
      <c r="J36" s="226">
        <f t="shared" si="0"/>
        <v>349</v>
      </c>
      <c r="K36" s="226">
        <f t="shared" si="1"/>
        <v>2094</v>
      </c>
      <c r="L36" s="291" t="s">
        <v>4840</v>
      </c>
      <c r="M36" s="77"/>
      <c r="N36" s="77"/>
      <c r="O36" s="77"/>
      <c r="P36" s="77"/>
    </row>
    <row r="37" spans="1:16" ht="30" customHeight="1">
      <c r="A37" s="1">
        <v>19</v>
      </c>
      <c r="B37" s="221" t="s">
        <v>7218</v>
      </c>
      <c r="C37" s="221">
        <v>10019736</v>
      </c>
      <c r="D37" s="222" t="s">
        <v>7199</v>
      </c>
      <c r="E37" s="223" t="s">
        <v>7280</v>
      </c>
      <c r="F37" s="221" t="s">
        <v>57</v>
      </c>
      <c r="G37" s="266">
        <v>16</v>
      </c>
      <c r="H37" s="225">
        <v>254</v>
      </c>
      <c r="I37" s="226">
        <v>4064</v>
      </c>
      <c r="J37" s="226">
        <f t="shared" si="0"/>
        <v>812.8</v>
      </c>
      <c r="K37" s="226">
        <f t="shared" si="1"/>
        <v>4876.8</v>
      </c>
      <c r="L37" s="291" t="s">
        <v>4840</v>
      </c>
      <c r="M37" s="77"/>
      <c r="N37" s="77"/>
      <c r="O37" s="77"/>
      <c r="P37" s="77"/>
    </row>
    <row r="38" spans="1:16" ht="30" customHeight="1">
      <c r="A38" s="1">
        <v>20</v>
      </c>
      <c r="B38" s="221" t="s">
        <v>7219</v>
      </c>
      <c r="C38" s="221">
        <v>10021731</v>
      </c>
      <c r="D38" s="222" t="s">
        <v>7199</v>
      </c>
      <c r="E38" s="223" t="s">
        <v>7281</v>
      </c>
      <c r="F38" s="221" t="s">
        <v>57</v>
      </c>
      <c r="G38" s="266">
        <v>2</v>
      </c>
      <c r="H38" s="225">
        <v>838</v>
      </c>
      <c r="I38" s="226">
        <v>1676</v>
      </c>
      <c r="J38" s="226">
        <f t="shared" si="0"/>
        <v>335.2</v>
      </c>
      <c r="K38" s="226">
        <f t="shared" si="1"/>
        <v>2011.2</v>
      </c>
      <c r="L38" s="291" t="s">
        <v>4840</v>
      </c>
      <c r="M38" s="77"/>
      <c r="N38" s="77"/>
      <c r="O38" s="77"/>
      <c r="P38" s="77"/>
    </row>
    <row r="39" spans="1:16" ht="30" customHeight="1">
      <c r="A39" s="1">
        <v>21</v>
      </c>
      <c r="B39" s="221" t="s">
        <v>7220</v>
      </c>
      <c r="C39" s="221">
        <v>10022101</v>
      </c>
      <c r="D39" s="222" t="s">
        <v>7199</v>
      </c>
      <c r="E39" s="223" t="s">
        <v>7282</v>
      </c>
      <c r="F39" s="221" t="s">
        <v>57</v>
      </c>
      <c r="G39" s="266">
        <v>5</v>
      </c>
      <c r="H39" s="225">
        <v>4029</v>
      </c>
      <c r="I39" s="226">
        <v>20145</v>
      </c>
      <c r="J39" s="226">
        <f t="shared" si="0"/>
        <v>4029</v>
      </c>
      <c r="K39" s="226">
        <f t="shared" si="1"/>
        <v>24174</v>
      </c>
      <c r="L39" s="291" t="s">
        <v>4840</v>
      </c>
      <c r="M39" s="77"/>
      <c r="N39" s="77"/>
      <c r="O39" s="77"/>
      <c r="P39" s="77"/>
    </row>
    <row r="40" spans="1:16" ht="30" customHeight="1">
      <c r="A40" s="1">
        <v>22</v>
      </c>
      <c r="B40" s="221" t="s">
        <v>7221</v>
      </c>
      <c r="C40" s="221">
        <v>10022178</v>
      </c>
      <c r="D40" s="222" t="s">
        <v>7199</v>
      </c>
      <c r="E40" s="223" t="s">
        <v>7283</v>
      </c>
      <c r="F40" s="221" t="s">
        <v>57</v>
      </c>
      <c r="G40" s="266">
        <v>85</v>
      </c>
      <c r="H40" s="225">
        <v>17</v>
      </c>
      <c r="I40" s="226">
        <v>1445</v>
      </c>
      <c r="J40" s="226">
        <f t="shared" si="0"/>
        <v>289</v>
      </c>
      <c r="K40" s="226">
        <f t="shared" si="1"/>
        <v>1734</v>
      </c>
      <c r="L40" s="291" t="s">
        <v>4840</v>
      </c>
      <c r="M40" s="77"/>
      <c r="N40" s="77"/>
      <c r="O40" s="77"/>
      <c r="P40" s="77"/>
    </row>
    <row r="41" spans="1:16" ht="30" customHeight="1">
      <c r="A41" s="1">
        <v>23</v>
      </c>
      <c r="B41" s="221" t="s">
        <v>7222</v>
      </c>
      <c r="C41" s="221">
        <v>10022182</v>
      </c>
      <c r="D41" s="222" t="s">
        <v>7199</v>
      </c>
      <c r="E41" s="223" t="s">
        <v>7284</v>
      </c>
      <c r="F41" s="221" t="s">
        <v>57</v>
      </c>
      <c r="G41" s="266">
        <v>132</v>
      </c>
      <c r="H41" s="225">
        <v>62</v>
      </c>
      <c r="I41" s="226">
        <v>8184</v>
      </c>
      <c r="J41" s="226">
        <f t="shared" si="0"/>
        <v>1636.8</v>
      </c>
      <c r="K41" s="226">
        <f t="shared" si="1"/>
        <v>9820.7999999999993</v>
      </c>
      <c r="L41" s="291" t="s">
        <v>4840</v>
      </c>
      <c r="M41" s="77"/>
      <c r="N41" s="77"/>
      <c r="O41" s="77"/>
      <c r="P41" s="77"/>
    </row>
    <row r="42" spans="1:16" ht="30" customHeight="1">
      <c r="A42" s="1">
        <v>24</v>
      </c>
      <c r="B42" s="221" t="s">
        <v>7223</v>
      </c>
      <c r="C42" s="221">
        <v>10022955</v>
      </c>
      <c r="D42" s="222" t="s">
        <v>7199</v>
      </c>
      <c r="E42" s="223" t="s">
        <v>7285</v>
      </c>
      <c r="F42" s="221" t="s">
        <v>57</v>
      </c>
      <c r="G42" s="266">
        <v>31</v>
      </c>
      <c r="H42" s="225">
        <v>186</v>
      </c>
      <c r="I42" s="226">
        <v>5766</v>
      </c>
      <c r="J42" s="226">
        <f t="shared" si="0"/>
        <v>1153.2</v>
      </c>
      <c r="K42" s="226">
        <f t="shared" si="1"/>
        <v>6919.2</v>
      </c>
      <c r="L42" s="291" t="s">
        <v>4840</v>
      </c>
      <c r="M42" s="77"/>
      <c r="N42" s="77"/>
      <c r="O42" s="77"/>
      <c r="P42" s="77"/>
    </row>
    <row r="43" spans="1:16" ht="30" customHeight="1">
      <c r="A43" s="1">
        <v>25</v>
      </c>
      <c r="B43" s="221" t="s">
        <v>7224</v>
      </c>
      <c r="C43" s="221">
        <v>10022990</v>
      </c>
      <c r="D43" s="222" t="s">
        <v>7199</v>
      </c>
      <c r="E43" s="223" t="s">
        <v>7286</v>
      </c>
      <c r="F43" s="221" t="s">
        <v>57</v>
      </c>
      <c r="G43" s="266">
        <v>5</v>
      </c>
      <c r="H43" s="225">
        <v>222</v>
      </c>
      <c r="I43" s="226">
        <v>1110</v>
      </c>
      <c r="J43" s="226">
        <f t="shared" si="0"/>
        <v>222</v>
      </c>
      <c r="K43" s="226">
        <f t="shared" si="1"/>
        <v>1332</v>
      </c>
      <c r="L43" s="291" t="s">
        <v>4840</v>
      </c>
      <c r="M43" s="77"/>
      <c r="N43" s="77"/>
      <c r="O43" s="77"/>
      <c r="P43" s="77"/>
    </row>
    <row r="44" spans="1:16" ht="30" customHeight="1">
      <c r="A44" s="1">
        <v>26</v>
      </c>
      <c r="B44" s="221" t="s">
        <v>7225</v>
      </c>
      <c r="C44" s="221">
        <v>10023035</v>
      </c>
      <c r="D44" s="222" t="s">
        <v>7199</v>
      </c>
      <c r="E44" s="223" t="s">
        <v>7287</v>
      </c>
      <c r="F44" s="221" t="s">
        <v>57</v>
      </c>
      <c r="G44" s="266">
        <v>1</v>
      </c>
      <c r="H44" s="225">
        <v>556</v>
      </c>
      <c r="I44" s="226">
        <v>556</v>
      </c>
      <c r="J44" s="226">
        <f t="shared" si="0"/>
        <v>111.2</v>
      </c>
      <c r="K44" s="226">
        <f t="shared" si="1"/>
        <v>667.2</v>
      </c>
      <c r="L44" s="291" t="s">
        <v>4840</v>
      </c>
      <c r="M44" s="77"/>
      <c r="N44" s="77"/>
      <c r="O44" s="77"/>
      <c r="P44" s="77"/>
    </row>
    <row r="45" spans="1:16" ht="30" customHeight="1">
      <c r="A45" s="1">
        <v>27</v>
      </c>
      <c r="B45" s="221" t="s">
        <v>7226</v>
      </c>
      <c r="C45" s="221">
        <v>10023049</v>
      </c>
      <c r="D45" s="222" t="s">
        <v>7199</v>
      </c>
      <c r="E45" s="223" t="s">
        <v>7288</v>
      </c>
      <c r="F45" s="221" t="s">
        <v>57</v>
      </c>
      <c r="G45" s="266">
        <v>2</v>
      </c>
      <c r="H45" s="225">
        <v>219</v>
      </c>
      <c r="I45" s="226">
        <v>438</v>
      </c>
      <c r="J45" s="226">
        <f t="shared" si="0"/>
        <v>87.6</v>
      </c>
      <c r="K45" s="226">
        <f t="shared" si="1"/>
        <v>525.6</v>
      </c>
      <c r="L45" s="291" t="s">
        <v>4840</v>
      </c>
      <c r="M45" s="77"/>
      <c r="N45" s="77"/>
      <c r="O45" s="77"/>
      <c r="P45" s="77"/>
    </row>
    <row r="46" spans="1:16" ht="30" customHeight="1">
      <c r="A46" s="1">
        <v>28</v>
      </c>
      <c r="B46" s="221" t="s">
        <v>7227</v>
      </c>
      <c r="C46" s="221">
        <v>10023143</v>
      </c>
      <c r="D46" s="222" t="s">
        <v>7199</v>
      </c>
      <c r="E46" s="223" t="s">
        <v>7289</v>
      </c>
      <c r="F46" s="221" t="s">
        <v>57</v>
      </c>
      <c r="G46" s="266">
        <v>10</v>
      </c>
      <c r="H46" s="225">
        <v>53</v>
      </c>
      <c r="I46" s="226">
        <v>530</v>
      </c>
      <c r="J46" s="226">
        <f t="shared" si="0"/>
        <v>106</v>
      </c>
      <c r="K46" s="226">
        <f t="shared" si="1"/>
        <v>636</v>
      </c>
      <c r="L46" s="291" t="s">
        <v>4840</v>
      </c>
      <c r="M46" s="77"/>
      <c r="N46" s="77"/>
      <c r="O46" s="77"/>
      <c r="P46" s="77"/>
    </row>
    <row r="47" spans="1:16" ht="30" customHeight="1">
      <c r="A47" s="1">
        <v>29</v>
      </c>
      <c r="B47" s="221" t="s">
        <v>7228</v>
      </c>
      <c r="C47" s="221">
        <v>10025012</v>
      </c>
      <c r="D47" s="222" t="s">
        <v>7199</v>
      </c>
      <c r="E47" s="223" t="s">
        <v>7290</v>
      </c>
      <c r="F47" s="221" t="s">
        <v>57</v>
      </c>
      <c r="G47" s="266">
        <v>12</v>
      </c>
      <c r="H47" s="225">
        <v>598</v>
      </c>
      <c r="I47" s="226">
        <v>7176</v>
      </c>
      <c r="J47" s="226">
        <f t="shared" si="0"/>
        <v>1435.2</v>
      </c>
      <c r="K47" s="226">
        <f t="shared" si="1"/>
        <v>8611.2000000000007</v>
      </c>
      <c r="L47" s="291" t="s">
        <v>4840</v>
      </c>
      <c r="M47" s="77"/>
      <c r="N47" s="77"/>
      <c r="O47" s="77"/>
      <c r="P47" s="77"/>
    </row>
    <row r="48" spans="1:16" ht="30" customHeight="1">
      <c r="A48" s="1">
        <v>30</v>
      </c>
      <c r="B48" s="221" t="s">
        <v>7229</v>
      </c>
      <c r="C48" s="221">
        <v>10031814</v>
      </c>
      <c r="D48" s="222" t="s">
        <v>7199</v>
      </c>
      <c r="E48" s="223" t="s">
        <v>7291</v>
      </c>
      <c r="F48" s="221" t="s">
        <v>57</v>
      </c>
      <c r="G48" s="266">
        <v>197</v>
      </c>
      <c r="H48" s="225">
        <v>1</v>
      </c>
      <c r="I48" s="226">
        <v>197</v>
      </c>
      <c r="J48" s="226">
        <f t="shared" si="0"/>
        <v>39.4</v>
      </c>
      <c r="K48" s="226">
        <f t="shared" si="1"/>
        <v>236.4</v>
      </c>
      <c r="L48" s="291" t="s">
        <v>4840</v>
      </c>
      <c r="M48" s="77"/>
      <c r="N48" s="77"/>
      <c r="O48" s="77"/>
      <c r="P48" s="77"/>
    </row>
    <row r="49" spans="1:16" ht="30" customHeight="1">
      <c r="A49" s="1">
        <v>31</v>
      </c>
      <c r="B49" s="221" t="s">
        <v>7230</v>
      </c>
      <c r="C49" s="221">
        <v>10032478</v>
      </c>
      <c r="D49" s="222" t="s">
        <v>7199</v>
      </c>
      <c r="E49" s="223" t="s">
        <v>7292</v>
      </c>
      <c r="F49" s="221" t="s">
        <v>57</v>
      </c>
      <c r="G49" s="266">
        <v>50</v>
      </c>
      <c r="H49" s="225">
        <v>448</v>
      </c>
      <c r="I49" s="226">
        <v>22400</v>
      </c>
      <c r="J49" s="226">
        <f t="shared" si="0"/>
        <v>4480</v>
      </c>
      <c r="K49" s="226">
        <f t="shared" si="1"/>
        <v>26880</v>
      </c>
      <c r="L49" s="291" t="s">
        <v>4840</v>
      </c>
      <c r="M49" s="77"/>
      <c r="N49" s="77"/>
      <c r="O49" s="77"/>
      <c r="P49" s="77"/>
    </row>
    <row r="50" spans="1:16" ht="30" customHeight="1">
      <c r="A50" s="1">
        <v>32</v>
      </c>
      <c r="B50" s="221" t="s">
        <v>7231</v>
      </c>
      <c r="C50" s="221">
        <v>10032514</v>
      </c>
      <c r="D50" s="222" t="s">
        <v>7199</v>
      </c>
      <c r="E50" s="223" t="s">
        <v>7293</v>
      </c>
      <c r="F50" s="221" t="s">
        <v>57</v>
      </c>
      <c r="G50" s="266">
        <v>34</v>
      </c>
      <c r="H50" s="225">
        <v>111</v>
      </c>
      <c r="I50" s="226">
        <v>3774</v>
      </c>
      <c r="J50" s="226">
        <f t="shared" si="0"/>
        <v>754.8</v>
      </c>
      <c r="K50" s="226">
        <f t="shared" si="1"/>
        <v>4528.8</v>
      </c>
      <c r="L50" s="291" t="s">
        <v>4840</v>
      </c>
      <c r="M50" s="77"/>
      <c r="N50" s="77"/>
      <c r="O50" s="77"/>
      <c r="P50" s="77"/>
    </row>
    <row r="51" spans="1:16" ht="30" customHeight="1">
      <c r="A51" s="1">
        <v>33</v>
      </c>
      <c r="B51" s="221" t="s">
        <v>7232</v>
      </c>
      <c r="C51" s="221">
        <v>10032619</v>
      </c>
      <c r="D51" s="222" t="s">
        <v>7199</v>
      </c>
      <c r="E51" s="223" t="s">
        <v>7294</v>
      </c>
      <c r="F51" s="221" t="s">
        <v>57</v>
      </c>
      <c r="G51" s="266">
        <v>174</v>
      </c>
      <c r="H51" s="225">
        <v>872</v>
      </c>
      <c r="I51" s="226">
        <v>151728</v>
      </c>
      <c r="J51" s="226">
        <f t="shared" si="0"/>
        <v>30345.599999999999</v>
      </c>
      <c r="K51" s="226">
        <f t="shared" si="1"/>
        <v>182073.60000000001</v>
      </c>
      <c r="L51" s="291" t="s">
        <v>4840</v>
      </c>
      <c r="M51" s="77"/>
      <c r="N51" s="77"/>
      <c r="O51" s="77"/>
      <c r="P51" s="77"/>
    </row>
    <row r="52" spans="1:16" ht="30" customHeight="1">
      <c r="A52" s="1">
        <v>34</v>
      </c>
      <c r="B52" s="221" t="s">
        <v>7233</v>
      </c>
      <c r="C52" s="221">
        <v>10032623</v>
      </c>
      <c r="D52" s="222" t="s">
        <v>7199</v>
      </c>
      <c r="E52" s="223" t="s">
        <v>7295</v>
      </c>
      <c r="F52" s="221" t="s">
        <v>57</v>
      </c>
      <c r="G52" s="266">
        <v>10</v>
      </c>
      <c r="H52" s="225">
        <v>904</v>
      </c>
      <c r="I52" s="226">
        <v>9040</v>
      </c>
      <c r="J52" s="226">
        <f t="shared" si="0"/>
        <v>1808</v>
      </c>
      <c r="K52" s="226">
        <f t="shared" si="1"/>
        <v>10848</v>
      </c>
      <c r="L52" s="291" t="s">
        <v>4840</v>
      </c>
      <c r="M52" s="77"/>
      <c r="N52" s="77"/>
      <c r="O52" s="77"/>
      <c r="P52" s="77"/>
    </row>
    <row r="53" spans="1:16" ht="30" customHeight="1">
      <c r="A53" s="1">
        <v>35</v>
      </c>
      <c r="B53" s="221" t="s">
        <v>7234</v>
      </c>
      <c r="C53" s="221">
        <v>10035276</v>
      </c>
      <c r="D53" s="222" t="s">
        <v>7199</v>
      </c>
      <c r="E53" s="223" t="s">
        <v>7296</v>
      </c>
      <c r="F53" s="221" t="s">
        <v>57</v>
      </c>
      <c r="G53" s="266">
        <v>3</v>
      </c>
      <c r="H53" s="225">
        <v>783</v>
      </c>
      <c r="I53" s="226">
        <v>2349</v>
      </c>
      <c r="J53" s="226">
        <f t="shared" si="0"/>
        <v>469.8</v>
      </c>
      <c r="K53" s="226">
        <f t="shared" si="1"/>
        <v>2818.8</v>
      </c>
      <c r="L53" s="291" t="s">
        <v>4840</v>
      </c>
      <c r="M53" s="77"/>
      <c r="N53" s="77"/>
      <c r="O53" s="77"/>
      <c r="P53" s="77"/>
    </row>
    <row r="54" spans="1:16" ht="30" customHeight="1">
      <c r="A54" s="1">
        <v>36</v>
      </c>
      <c r="B54" s="221" t="s">
        <v>7235</v>
      </c>
      <c r="C54" s="221">
        <v>10038580</v>
      </c>
      <c r="D54" s="222" t="s">
        <v>7199</v>
      </c>
      <c r="E54" s="223" t="s">
        <v>7297</v>
      </c>
      <c r="F54" s="221" t="s">
        <v>57</v>
      </c>
      <c r="G54" s="266">
        <v>80</v>
      </c>
      <c r="H54" s="225">
        <v>68</v>
      </c>
      <c r="I54" s="226">
        <v>5440</v>
      </c>
      <c r="J54" s="226">
        <f t="shared" si="0"/>
        <v>1088</v>
      </c>
      <c r="K54" s="226">
        <f t="shared" si="1"/>
        <v>6528</v>
      </c>
      <c r="L54" s="291" t="s">
        <v>4840</v>
      </c>
      <c r="M54" s="77"/>
      <c r="N54" s="77"/>
      <c r="O54" s="77"/>
      <c r="P54" s="77"/>
    </row>
    <row r="55" spans="1:16" ht="30" customHeight="1">
      <c r="A55" s="1">
        <v>37</v>
      </c>
      <c r="B55" s="221" t="s">
        <v>7236</v>
      </c>
      <c r="C55" s="221">
        <v>10038586</v>
      </c>
      <c r="D55" s="222" t="s">
        <v>7199</v>
      </c>
      <c r="E55" s="223" t="s">
        <v>7298</v>
      </c>
      <c r="F55" s="221" t="s">
        <v>57</v>
      </c>
      <c r="G55" s="266">
        <v>55</v>
      </c>
      <c r="H55" s="225">
        <v>77</v>
      </c>
      <c r="I55" s="226">
        <v>4235</v>
      </c>
      <c r="J55" s="226">
        <f t="shared" si="0"/>
        <v>847</v>
      </c>
      <c r="K55" s="226">
        <f t="shared" si="1"/>
        <v>5082</v>
      </c>
      <c r="L55" s="291" t="s">
        <v>4840</v>
      </c>
      <c r="M55" s="77"/>
      <c r="N55" s="77"/>
      <c r="O55" s="77"/>
      <c r="P55" s="77"/>
    </row>
    <row r="56" spans="1:16" ht="30" customHeight="1">
      <c r="A56" s="1">
        <v>38</v>
      </c>
      <c r="B56" s="221" t="s">
        <v>7237</v>
      </c>
      <c r="C56" s="221">
        <v>10039542</v>
      </c>
      <c r="D56" s="222" t="s">
        <v>7199</v>
      </c>
      <c r="E56" s="223" t="s">
        <v>7299</v>
      </c>
      <c r="F56" s="221" t="s">
        <v>57</v>
      </c>
      <c r="G56" s="266">
        <v>1</v>
      </c>
      <c r="H56" s="225">
        <v>2211</v>
      </c>
      <c r="I56" s="226">
        <v>2211</v>
      </c>
      <c r="J56" s="226">
        <f t="shared" si="0"/>
        <v>442.2</v>
      </c>
      <c r="K56" s="226">
        <f t="shared" si="1"/>
        <v>2653.2</v>
      </c>
      <c r="L56" s="291" t="s">
        <v>4840</v>
      </c>
      <c r="M56" s="77"/>
      <c r="N56" s="77"/>
      <c r="O56" s="77"/>
      <c r="P56" s="77"/>
    </row>
    <row r="57" spans="1:16" ht="30" customHeight="1">
      <c r="A57" s="1">
        <v>39</v>
      </c>
      <c r="B57" s="221" t="s">
        <v>7238</v>
      </c>
      <c r="C57" s="221">
        <v>10039818</v>
      </c>
      <c r="D57" s="222" t="s">
        <v>7199</v>
      </c>
      <c r="E57" s="223" t="s">
        <v>7300</v>
      </c>
      <c r="F57" s="221" t="s">
        <v>57</v>
      </c>
      <c r="G57" s="266">
        <v>35</v>
      </c>
      <c r="H57" s="225">
        <v>28</v>
      </c>
      <c r="I57" s="226">
        <v>980</v>
      </c>
      <c r="J57" s="226">
        <f t="shared" si="0"/>
        <v>196</v>
      </c>
      <c r="K57" s="226">
        <f t="shared" si="1"/>
        <v>1176</v>
      </c>
      <c r="L57" s="291" t="s">
        <v>4840</v>
      </c>
      <c r="M57" s="77"/>
      <c r="N57" s="77"/>
      <c r="O57" s="77"/>
      <c r="P57" s="77"/>
    </row>
    <row r="58" spans="1:16" ht="30" customHeight="1">
      <c r="A58" s="1">
        <v>40</v>
      </c>
      <c r="B58" s="221" t="s">
        <v>7239</v>
      </c>
      <c r="C58" s="221">
        <v>20002172</v>
      </c>
      <c r="D58" s="222" t="s">
        <v>7199</v>
      </c>
      <c r="E58" s="223" t="s">
        <v>2387</v>
      </c>
      <c r="F58" s="221" t="s">
        <v>57</v>
      </c>
      <c r="G58" s="266">
        <v>1</v>
      </c>
      <c r="H58" s="225">
        <v>10576</v>
      </c>
      <c r="I58" s="226">
        <v>10576</v>
      </c>
      <c r="J58" s="226">
        <f t="shared" si="0"/>
        <v>2115.1999999999998</v>
      </c>
      <c r="K58" s="226">
        <f t="shared" si="1"/>
        <v>12691.2</v>
      </c>
      <c r="L58" s="291" t="s">
        <v>4840</v>
      </c>
      <c r="M58" s="77"/>
      <c r="N58" s="77"/>
      <c r="O58" s="77"/>
      <c r="P58" s="77"/>
    </row>
    <row r="59" spans="1:16" ht="30" customHeight="1">
      <c r="A59" s="1">
        <v>41</v>
      </c>
      <c r="B59" s="221" t="s">
        <v>7240</v>
      </c>
      <c r="C59" s="221">
        <v>20002572</v>
      </c>
      <c r="D59" s="222" t="s">
        <v>7199</v>
      </c>
      <c r="E59" s="223" t="s">
        <v>7301</v>
      </c>
      <c r="F59" s="221" t="s">
        <v>57</v>
      </c>
      <c r="G59" s="266">
        <v>1</v>
      </c>
      <c r="H59" s="225">
        <v>564</v>
      </c>
      <c r="I59" s="226">
        <v>564</v>
      </c>
      <c r="J59" s="226">
        <f t="shared" si="0"/>
        <v>112.8</v>
      </c>
      <c r="K59" s="226">
        <f t="shared" si="1"/>
        <v>676.8</v>
      </c>
      <c r="L59" s="291" t="s">
        <v>4840</v>
      </c>
      <c r="M59" s="77"/>
      <c r="N59" s="77"/>
      <c r="O59" s="77"/>
      <c r="P59" s="77"/>
    </row>
    <row r="60" spans="1:16" ht="30" customHeight="1">
      <c r="A60" s="1">
        <v>42</v>
      </c>
      <c r="B60" s="221" t="s">
        <v>7241</v>
      </c>
      <c r="C60" s="221">
        <v>20002862</v>
      </c>
      <c r="D60" s="222" t="s">
        <v>7199</v>
      </c>
      <c r="E60" s="223" t="s">
        <v>7302</v>
      </c>
      <c r="F60" s="221" t="s">
        <v>57</v>
      </c>
      <c r="G60" s="266">
        <v>12</v>
      </c>
      <c r="H60" s="225">
        <v>1191</v>
      </c>
      <c r="I60" s="226">
        <v>14292</v>
      </c>
      <c r="J60" s="226">
        <f t="shared" si="0"/>
        <v>2858.4</v>
      </c>
      <c r="K60" s="226">
        <f t="shared" si="1"/>
        <v>17150.400000000001</v>
      </c>
      <c r="L60" s="291" t="s">
        <v>4840</v>
      </c>
      <c r="M60" s="77"/>
      <c r="N60" s="77"/>
      <c r="O60" s="77"/>
      <c r="P60" s="77"/>
    </row>
    <row r="61" spans="1:16" ht="30" customHeight="1">
      <c r="A61" s="1">
        <v>43</v>
      </c>
      <c r="B61" s="221" t="s">
        <v>7242</v>
      </c>
      <c r="C61" s="221">
        <v>20002868</v>
      </c>
      <c r="D61" s="222" t="s">
        <v>7199</v>
      </c>
      <c r="E61" s="223" t="s">
        <v>7303</v>
      </c>
      <c r="F61" s="221" t="s">
        <v>57</v>
      </c>
      <c r="G61" s="266">
        <v>6</v>
      </c>
      <c r="H61" s="225">
        <v>528</v>
      </c>
      <c r="I61" s="226">
        <v>3168</v>
      </c>
      <c r="J61" s="226">
        <f t="shared" si="0"/>
        <v>633.6</v>
      </c>
      <c r="K61" s="226">
        <f t="shared" si="1"/>
        <v>3801.6</v>
      </c>
      <c r="L61" s="291" t="s">
        <v>4840</v>
      </c>
      <c r="M61" s="77"/>
      <c r="N61" s="77"/>
      <c r="O61" s="77"/>
      <c r="P61" s="77"/>
    </row>
    <row r="62" spans="1:16" ht="30" customHeight="1">
      <c r="A62" s="1">
        <v>44</v>
      </c>
      <c r="B62" s="221" t="s">
        <v>7243</v>
      </c>
      <c r="C62" s="221">
        <v>20002870</v>
      </c>
      <c r="D62" s="222" t="s">
        <v>7199</v>
      </c>
      <c r="E62" s="223" t="s">
        <v>7304</v>
      </c>
      <c r="F62" s="221" t="s">
        <v>57</v>
      </c>
      <c r="G62" s="266">
        <v>28</v>
      </c>
      <c r="H62" s="225">
        <v>1345</v>
      </c>
      <c r="I62" s="226">
        <v>37660</v>
      </c>
      <c r="J62" s="226">
        <f t="shared" si="0"/>
        <v>7532</v>
      </c>
      <c r="K62" s="226">
        <f t="shared" si="1"/>
        <v>45192</v>
      </c>
      <c r="L62" s="291" t="s">
        <v>4840</v>
      </c>
      <c r="M62" s="77"/>
      <c r="N62" s="77"/>
      <c r="O62" s="77"/>
      <c r="P62" s="77"/>
    </row>
    <row r="63" spans="1:16" ht="30" customHeight="1">
      <c r="A63" s="1">
        <v>45</v>
      </c>
      <c r="B63" s="221" t="s">
        <v>7244</v>
      </c>
      <c r="C63" s="221">
        <v>20002872</v>
      </c>
      <c r="D63" s="222" t="s">
        <v>7199</v>
      </c>
      <c r="E63" s="223" t="s">
        <v>7300</v>
      </c>
      <c r="F63" s="221" t="s">
        <v>57</v>
      </c>
      <c r="G63" s="266">
        <v>129</v>
      </c>
      <c r="H63" s="225">
        <v>543</v>
      </c>
      <c r="I63" s="226">
        <v>70047</v>
      </c>
      <c r="J63" s="226">
        <f t="shared" si="0"/>
        <v>14009.4</v>
      </c>
      <c r="K63" s="226">
        <f t="shared" si="1"/>
        <v>84056.4</v>
      </c>
      <c r="L63" s="291" t="s">
        <v>4840</v>
      </c>
      <c r="M63" s="77"/>
      <c r="N63" s="77"/>
      <c r="O63" s="77"/>
      <c r="P63" s="77"/>
    </row>
    <row r="64" spans="1:16" ht="30" customHeight="1">
      <c r="A64" s="1">
        <v>46</v>
      </c>
      <c r="B64" s="221" t="s">
        <v>7245</v>
      </c>
      <c r="C64" s="221">
        <v>20002981</v>
      </c>
      <c r="D64" s="222" t="s">
        <v>7199</v>
      </c>
      <c r="E64" s="223" t="s">
        <v>7305</v>
      </c>
      <c r="F64" s="221" t="s">
        <v>57</v>
      </c>
      <c r="G64" s="266">
        <v>5</v>
      </c>
      <c r="H64" s="225">
        <v>7393</v>
      </c>
      <c r="I64" s="226">
        <v>36965</v>
      </c>
      <c r="J64" s="226">
        <f t="shared" si="0"/>
        <v>7393</v>
      </c>
      <c r="K64" s="226">
        <f t="shared" si="1"/>
        <v>44358</v>
      </c>
      <c r="L64" s="291" t="s">
        <v>4840</v>
      </c>
      <c r="M64" s="77"/>
      <c r="N64" s="77"/>
      <c r="O64" s="77"/>
      <c r="P64" s="77"/>
    </row>
    <row r="65" spans="1:16" ht="30" customHeight="1">
      <c r="A65" s="1">
        <v>47</v>
      </c>
      <c r="B65" s="221" t="s">
        <v>7246</v>
      </c>
      <c r="C65" s="221">
        <v>20003403</v>
      </c>
      <c r="D65" s="222" t="s">
        <v>7199</v>
      </c>
      <c r="E65" s="223" t="s">
        <v>7306</v>
      </c>
      <c r="F65" s="221" t="s">
        <v>57</v>
      </c>
      <c r="G65" s="266">
        <v>23</v>
      </c>
      <c r="H65" s="225">
        <v>735</v>
      </c>
      <c r="I65" s="226">
        <v>16905</v>
      </c>
      <c r="J65" s="226">
        <f t="shared" si="0"/>
        <v>3381</v>
      </c>
      <c r="K65" s="226">
        <f t="shared" si="1"/>
        <v>20286</v>
      </c>
      <c r="L65" s="291" t="s">
        <v>4840</v>
      </c>
      <c r="M65" s="77"/>
      <c r="N65" s="77"/>
      <c r="O65" s="77"/>
      <c r="P65" s="77"/>
    </row>
    <row r="66" spans="1:16" ht="30" customHeight="1">
      <c r="A66" s="1">
        <v>48</v>
      </c>
      <c r="B66" s="221" t="s">
        <v>7247</v>
      </c>
      <c r="C66" s="221">
        <v>20003455</v>
      </c>
      <c r="D66" s="222" t="s">
        <v>7199</v>
      </c>
      <c r="E66" s="223" t="s">
        <v>7307</v>
      </c>
      <c r="F66" s="221" t="s">
        <v>57</v>
      </c>
      <c r="G66" s="266">
        <v>10</v>
      </c>
      <c r="H66" s="225">
        <v>10267</v>
      </c>
      <c r="I66" s="226">
        <v>102670</v>
      </c>
      <c r="J66" s="226">
        <f t="shared" ref="J66:J72" si="2">ROUND(I66*0.2,2)</f>
        <v>20534</v>
      </c>
      <c r="K66" s="226">
        <f t="shared" ref="K66:K72" si="3">ROUND(I66*1.2,2)</f>
        <v>123204</v>
      </c>
      <c r="L66" s="291" t="s">
        <v>4840</v>
      </c>
      <c r="M66" s="77"/>
      <c r="N66" s="77"/>
      <c r="O66" s="77"/>
      <c r="P66" s="77"/>
    </row>
    <row r="67" spans="1:16" ht="30" customHeight="1">
      <c r="A67" s="1">
        <v>49</v>
      </c>
      <c r="B67" s="221" t="s">
        <v>7248</v>
      </c>
      <c r="C67" s="221">
        <v>20003542</v>
      </c>
      <c r="D67" s="222" t="s">
        <v>7199</v>
      </c>
      <c r="E67" s="223" t="s">
        <v>7308</v>
      </c>
      <c r="F67" s="221" t="s">
        <v>57</v>
      </c>
      <c r="G67" s="266">
        <v>15</v>
      </c>
      <c r="H67" s="225">
        <v>612</v>
      </c>
      <c r="I67" s="226">
        <v>9180</v>
      </c>
      <c r="J67" s="226">
        <f t="shared" si="2"/>
        <v>1836</v>
      </c>
      <c r="K67" s="226">
        <f t="shared" si="3"/>
        <v>11016</v>
      </c>
      <c r="L67" s="291" t="s">
        <v>4840</v>
      </c>
      <c r="M67" s="77"/>
      <c r="N67" s="77"/>
      <c r="O67" s="77"/>
      <c r="P67" s="77"/>
    </row>
    <row r="68" spans="1:16" ht="30" customHeight="1">
      <c r="A68" s="1">
        <v>50</v>
      </c>
      <c r="B68" s="221" t="s">
        <v>7249</v>
      </c>
      <c r="C68" s="221">
        <v>20004079</v>
      </c>
      <c r="D68" s="222" t="s">
        <v>7199</v>
      </c>
      <c r="E68" s="223" t="s">
        <v>7309</v>
      </c>
      <c r="F68" s="221" t="s">
        <v>57</v>
      </c>
      <c r="G68" s="266">
        <v>15</v>
      </c>
      <c r="H68" s="225">
        <v>613</v>
      </c>
      <c r="I68" s="226">
        <v>9195</v>
      </c>
      <c r="J68" s="226">
        <f t="shared" si="2"/>
        <v>1839</v>
      </c>
      <c r="K68" s="226">
        <f t="shared" si="3"/>
        <v>11034</v>
      </c>
      <c r="L68" s="291" t="s">
        <v>4840</v>
      </c>
      <c r="M68" s="77"/>
      <c r="N68" s="77"/>
      <c r="O68" s="77"/>
      <c r="P68" s="77"/>
    </row>
    <row r="69" spans="1:16" ht="30" customHeight="1">
      <c r="A69" s="1">
        <v>51</v>
      </c>
      <c r="B69" s="221" t="s">
        <v>7250</v>
      </c>
      <c r="C69" s="221">
        <v>20004081</v>
      </c>
      <c r="D69" s="222" t="s">
        <v>7199</v>
      </c>
      <c r="E69" s="223" t="s">
        <v>7310</v>
      </c>
      <c r="F69" s="221" t="s">
        <v>57</v>
      </c>
      <c r="G69" s="266">
        <v>10</v>
      </c>
      <c r="H69" s="225">
        <v>620</v>
      </c>
      <c r="I69" s="226">
        <v>6200</v>
      </c>
      <c r="J69" s="226">
        <f t="shared" si="2"/>
        <v>1240</v>
      </c>
      <c r="K69" s="226">
        <f t="shared" si="3"/>
        <v>7440</v>
      </c>
      <c r="L69" s="291" t="s">
        <v>4840</v>
      </c>
      <c r="M69" s="77"/>
      <c r="N69" s="77"/>
      <c r="O69" s="77"/>
      <c r="P69" s="77"/>
    </row>
    <row r="70" spans="1:16" ht="30" customHeight="1">
      <c r="A70" s="1">
        <v>52</v>
      </c>
      <c r="B70" s="221" t="s">
        <v>7251</v>
      </c>
      <c r="C70" s="221">
        <v>20004083</v>
      </c>
      <c r="D70" s="222" t="s">
        <v>7199</v>
      </c>
      <c r="E70" s="223" t="s">
        <v>7311</v>
      </c>
      <c r="F70" s="221" t="s">
        <v>57</v>
      </c>
      <c r="G70" s="266">
        <v>66</v>
      </c>
      <c r="H70" s="225">
        <v>608</v>
      </c>
      <c r="I70" s="226">
        <v>40128</v>
      </c>
      <c r="J70" s="226">
        <f t="shared" si="2"/>
        <v>8025.6</v>
      </c>
      <c r="K70" s="226">
        <f t="shared" si="3"/>
        <v>48153.599999999999</v>
      </c>
      <c r="L70" s="291" t="s">
        <v>4840</v>
      </c>
      <c r="M70" s="77"/>
      <c r="N70" s="77"/>
      <c r="O70" s="77"/>
      <c r="P70" s="77"/>
    </row>
    <row r="71" spans="1:16" ht="30" customHeight="1">
      <c r="A71" s="1">
        <v>53</v>
      </c>
      <c r="B71" s="221" t="s">
        <v>7252</v>
      </c>
      <c r="C71" s="221">
        <v>20004085</v>
      </c>
      <c r="D71" s="222" t="s">
        <v>7199</v>
      </c>
      <c r="E71" s="223" t="s">
        <v>7312</v>
      </c>
      <c r="F71" s="221" t="s">
        <v>57</v>
      </c>
      <c r="G71" s="266">
        <v>28</v>
      </c>
      <c r="H71" s="225">
        <v>634</v>
      </c>
      <c r="I71" s="226">
        <v>17752</v>
      </c>
      <c r="J71" s="226">
        <f t="shared" si="2"/>
        <v>3550.4</v>
      </c>
      <c r="K71" s="226">
        <f t="shared" si="3"/>
        <v>21302.400000000001</v>
      </c>
      <c r="L71" s="291" t="s">
        <v>4840</v>
      </c>
      <c r="M71" s="77"/>
      <c r="N71" s="77"/>
      <c r="O71" s="77"/>
      <c r="P71" s="77"/>
    </row>
    <row r="72" spans="1:16" ht="30" customHeight="1">
      <c r="A72" s="1">
        <v>54</v>
      </c>
      <c r="B72" s="221" t="s">
        <v>7253</v>
      </c>
      <c r="C72" s="221">
        <v>20004087</v>
      </c>
      <c r="D72" s="222" t="s">
        <v>7199</v>
      </c>
      <c r="E72" s="223" t="s">
        <v>7313</v>
      </c>
      <c r="F72" s="221" t="s">
        <v>57</v>
      </c>
      <c r="G72" s="266">
        <v>35</v>
      </c>
      <c r="H72" s="225">
        <v>607</v>
      </c>
      <c r="I72" s="226">
        <v>21245</v>
      </c>
      <c r="J72" s="226">
        <f t="shared" si="2"/>
        <v>4249</v>
      </c>
      <c r="K72" s="226">
        <f t="shared" si="3"/>
        <v>25494</v>
      </c>
      <c r="L72" s="291" t="s">
        <v>4840</v>
      </c>
      <c r="M72" s="77"/>
      <c r="N72" s="77"/>
      <c r="O72" s="77"/>
      <c r="P72" s="77"/>
    </row>
    <row r="73" spans="1:16" ht="30" customHeight="1">
      <c r="A73" s="1">
        <v>55</v>
      </c>
      <c r="B73" s="221" t="s">
        <v>7254</v>
      </c>
      <c r="C73" s="221">
        <v>20004121</v>
      </c>
      <c r="D73" s="222" t="s">
        <v>7199</v>
      </c>
      <c r="E73" s="223" t="s">
        <v>7314</v>
      </c>
      <c r="F73" s="221" t="s">
        <v>57</v>
      </c>
      <c r="G73" s="266">
        <v>61</v>
      </c>
      <c r="H73" s="225">
        <v>280</v>
      </c>
      <c r="I73" s="226">
        <v>17080</v>
      </c>
      <c r="J73" s="226">
        <f t="shared" si="0"/>
        <v>3416</v>
      </c>
      <c r="K73" s="226">
        <f t="shared" si="1"/>
        <v>20496</v>
      </c>
      <c r="L73" s="291" t="s">
        <v>4840</v>
      </c>
      <c r="M73" s="77"/>
      <c r="N73" s="77"/>
      <c r="O73" s="77"/>
      <c r="P73" s="77"/>
    </row>
    <row r="74" spans="1:16" ht="30" customHeight="1">
      <c r="A74" s="1">
        <v>56</v>
      </c>
      <c r="B74" s="221" t="s">
        <v>7255</v>
      </c>
      <c r="C74" s="221">
        <v>20004123</v>
      </c>
      <c r="D74" s="222" t="s">
        <v>7199</v>
      </c>
      <c r="E74" s="223" t="s">
        <v>7315</v>
      </c>
      <c r="F74" s="221" t="s">
        <v>57</v>
      </c>
      <c r="G74" s="266">
        <v>42</v>
      </c>
      <c r="H74" s="225">
        <v>297</v>
      </c>
      <c r="I74" s="226">
        <v>12474</v>
      </c>
      <c r="J74" s="226">
        <f t="shared" si="0"/>
        <v>2494.8000000000002</v>
      </c>
      <c r="K74" s="226">
        <f t="shared" si="1"/>
        <v>14968.8</v>
      </c>
      <c r="L74" s="291" t="s">
        <v>4840</v>
      </c>
      <c r="M74" s="77"/>
      <c r="N74" s="77"/>
      <c r="O74" s="77"/>
      <c r="P74" s="77"/>
    </row>
    <row r="75" spans="1:16" ht="30" customHeight="1">
      <c r="A75" s="1">
        <v>57</v>
      </c>
      <c r="B75" s="221" t="s">
        <v>7256</v>
      </c>
      <c r="C75" s="221">
        <v>20004209</v>
      </c>
      <c r="D75" s="222" t="s">
        <v>7199</v>
      </c>
      <c r="E75" s="223" t="s">
        <v>7316</v>
      </c>
      <c r="F75" s="221" t="s">
        <v>57</v>
      </c>
      <c r="G75" s="266">
        <v>20</v>
      </c>
      <c r="H75" s="225">
        <v>550</v>
      </c>
      <c r="I75" s="226">
        <v>11000</v>
      </c>
      <c r="J75" s="226">
        <f t="shared" si="0"/>
        <v>2200</v>
      </c>
      <c r="K75" s="226">
        <f t="shared" si="1"/>
        <v>13200</v>
      </c>
      <c r="L75" s="291" t="s">
        <v>4840</v>
      </c>
      <c r="M75" s="77"/>
      <c r="N75" s="77"/>
      <c r="O75" s="77"/>
      <c r="P75" s="77"/>
    </row>
    <row r="76" spans="1:16" ht="30" customHeight="1">
      <c r="A76" s="1">
        <v>58</v>
      </c>
      <c r="B76" s="221" t="s">
        <v>7257</v>
      </c>
      <c r="C76" s="221">
        <v>20005041</v>
      </c>
      <c r="D76" s="222" t="s">
        <v>7199</v>
      </c>
      <c r="E76" s="223" t="s">
        <v>7317</v>
      </c>
      <c r="F76" s="221" t="s">
        <v>57</v>
      </c>
      <c r="G76" s="266">
        <v>46</v>
      </c>
      <c r="H76" s="225">
        <v>294</v>
      </c>
      <c r="I76" s="226">
        <v>13524</v>
      </c>
      <c r="J76" s="226">
        <f t="shared" si="0"/>
        <v>2704.8</v>
      </c>
      <c r="K76" s="226">
        <f t="shared" si="1"/>
        <v>16228.8</v>
      </c>
      <c r="L76" s="291" t="s">
        <v>4840</v>
      </c>
      <c r="M76" s="77"/>
      <c r="N76" s="77"/>
      <c r="O76" s="77"/>
      <c r="P76" s="77"/>
    </row>
    <row r="77" spans="1:16" ht="30" customHeight="1">
      <c r="A77" s="1">
        <v>59</v>
      </c>
      <c r="B77" s="221" t="s">
        <v>7258</v>
      </c>
      <c r="C77" s="221">
        <v>20005109</v>
      </c>
      <c r="D77" s="222" t="s">
        <v>7199</v>
      </c>
      <c r="E77" s="223" t="s">
        <v>7318</v>
      </c>
      <c r="F77" s="221" t="s">
        <v>57</v>
      </c>
      <c r="G77" s="266">
        <v>40</v>
      </c>
      <c r="H77" s="225">
        <v>271</v>
      </c>
      <c r="I77" s="226">
        <v>10840</v>
      </c>
      <c r="J77" s="226">
        <f t="shared" si="0"/>
        <v>2168</v>
      </c>
      <c r="K77" s="226">
        <f t="shared" si="1"/>
        <v>13008</v>
      </c>
      <c r="L77" s="291" t="s">
        <v>4840</v>
      </c>
      <c r="M77" s="77"/>
      <c r="N77" s="77"/>
      <c r="O77" s="77"/>
      <c r="P77" s="77"/>
    </row>
    <row r="78" spans="1:16" ht="30" customHeight="1">
      <c r="A78" s="1">
        <v>60</v>
      </c>
      <c r="B78" s="221" t="s">
        <v>7259</v>
      </c>
      <c r="C78" s="221">
        <v>20005111</v>
      </c>
      <c r="D78" s="222" t="s">
        <v>7199</v>
      </c>
      <c r="E78" s="223" t="s">
        <v>7319</v>
      </c>
      <c r="F78" s="221" t="s">
        <v>57</v>
      </c>
      <c r="G78" s="266">
        <v>25</v>
      </c>
      <c r="H78" s="225">
        <v>295</v>
      </c>
      <c r="I78" s="226">
        <v>7375</v>
      </c>
      <c r="J78" s="226">
        <f t="shared" si="0"/>
        <v>1475</v>
      </c>
      <c r="K78" s="226">
        <f t="shared" si="1"/>
        <v>8850</v>
      </c>
      <c r="L78" s="291" t="s">
        <v>4840</v>
      </c>
      <c r="M78" s="77"/>
      <c r="N78" s="77"/>
      <c r="O78" s="77"/>
      <c r="P78" s="77"/>
    </row>
    <row r="79" spans="1:16" ht="30" customHeight="1">
      <c r="A79" s="1">
        <v>61</v>
      </c>
      <c r="B79" s="221" t="s">
        <v>7260</v>
      </c>
      <c r="C79" s="221">
        <v>20005116</v>
      </c>
      <c r="D79" s="222" t="s">
        <v>7199</v>
      </c>
      <c r="E79" s="223" t="s">
        <v>7320</v>
      </c>
      <c r="F79" s="221" t="s">
        <v>57</v>
      </c>
      <c r="G79" s="266">
        <v>66</v>
      </c>
      <c r="H79" s="225">
        <v>259</v>
      </c>
      <c r="I79" s="226">
        <v>17094</v>
      </c>
      <c r="J79" s="226">
        <f t="shared" si="0"/>
        <v>3418.8</v>
      </c>
      <c r="K79" s="226">
        <f t="shared" si="1"/>
        <v>20512.8</v>
      </c>
      <c r="L79" s="291" t="s">
        <v>4840</v>
      </c>
      <c r="M79" s="77"/>
      <c r="N79" s="77"/>
      <c r="O79" s="77"/>
      <c r="P79" s="77"/>
    </row>
    <row r="80" spans="1:16" ht="30" customHeight="1">
      <c r="A80" s="1">
        <v>62</v>
      </c>
      <c r="B80" s="221" t="s">
        <v>7261</v>
      </c>
      <c r="C80" s="221">
        <v>20005118</v>
      </c>
      <c r="D80" s="222" t="s">
        <v>7199</v>
      </c>
      <c r="E80" s="223" t="s">
        <v>7321</v>
      </c>
      <c r="F80" s="221" t="s">
        <v>57</v>
      </c>
      <c r="G80" s="266">
        <v>49</v>
      </c>
      <c r="H80" s="225">
        <v>270</v>
      </c>
      <c r="I80" s="226">
        <v>13230</v>
      </c>
      <c r="J80" s="226">
        <f t="shared" si="0"/>
        <v>2646</v>
      </c>
      <c r="K80" s="226">
        <f t="shared" si="1"/>
        <v>15876</v>
      </c>
      <c r="L80" s="291" t="s">
        <v>4840</v>
      </c>
      <c r="M80" s="77"/>
      <c r="N80" s="77"/>
      <c r="O80" s="77"/>
      <c r="P80" s="77"/>
    </row>
    <row r="81" spans="1:16" ht="30" customHeight="1">
      <c r="A81" s="1">
        <v>63</v>
      </c>
      <c r="B81" s="221" t="s">
        <v>7262</v>
      </c>
      <c r="C81" s="221">
        <v>20005119</v>
      </c>
      <c r="D81" s="222" t="s">
        <v>7199</v>
      </c>
      <c r="E81" s="223" t="s">
        <v>2435</v>
      </c>
      <c r="F81" s="221" t="s">
        <v>57</v>
      </c>
      <c r="G81" s="266">
        <v>32</v>
      </c>
      <c r="H81" s="225">
        <v>287</v>
      </c>
      <c r="I81" s="226">
        <v>9184</v>
      </c>
      <c r="J81" s="226">
        <f t="shared" si="0"/>
        <v>1836.8</v>
      </c>
      <c r="K81" s="226">
        <f t="shared" si="1"/>
        <v>11020.8</v>
      </c>
      <c r="L81" s="291" t="s">
        <v>4840</v>
      </c>
      <c r="M81" s="77"/>
      <c r="N81" s="77"/>
      <c r="O81" s="77"/>
      <c r="P81" s="77"/>
    </row>
    <row r="82" spans="1:16" ht="30" customHeight="1">
      <c r="A82" s="1">
        <v>64</v>
      </c>
      <c r="B82" s="221" t="s">
        <v>7263</v>
      </c>
      <c r="C82" s="221">
        <v>20006363</v>
      </c>
      <c r="D82" s="222" t="s">
        <v>7199</v>
      </c>
      <c r="E82" s="223" t="s">
        <v>120</v>
      </c>
      <c r="F82" s="221" t="s">
        <v>57</v>
      </c>
      <c r="G82" s="266">
        <v>18</v>
      </c>
      <c r="H82" s="225">
        <v>2738</v>
      </c>
      <c r="I82" s="226">
        <v>49284</v>
      </c>
      <c r="J82" s="226">
        <f t="shared" si="0"/>
        <v>9856.7999999999993</v>
      </c>
      <c r="K82" s="226">
        <f t="shared" si="1"/>
        <v>59140.800000000003</v>
      </c>
      <c r="L82" s="291" t="s">
        <v>4840</v>
      </c>
      <c r="M82" s="77"/>
      <c r="N82" s="77"/>
      <c r="O82" s="77"/>
      <c r="P82" s="77"/>
    </row>
    <row r="83" spans="1:16" ht="15.75">
      <c r="A83" s="96"/>
      <c r="B83" s="96"/>
      <c r="C83" s="96"/>
      <c r="D83" s="96"/>
      <c r="E83" s="97"/>
      <c r="F83" s="96"/>
      <c r="G83" s="96"/>
      <c r="H83" s="203"/>
      <c r="I83" s="98">
        <f>SUM(I19:I82)</f>
        <v>1571514.65</v>
      </c>
      <c r="J83" s="98">
        <f>SUM(J19:J82)</f>
        <v>314302.92999999993</v>
      </c>
      <c r="K83" s="98">
        <f>SUM(K19:K82)</f>
        <v>1885817.5800000003</v>
      </c>
      <c r="L83" s="96"/>
    </row>
    <row r="86" spans="1:16" ht="18.75">
      <c r="A86" s="67" t="s">
        <v>34</v>
      </c>
      <c r="B86" s="220"/>
      <c r="C86" s="220"/>
      <c r="D86" s="127"/>
      <c r="E86" s="128"/>
      <c r="F86" s="128"/>
      <c r="G86" s="128"/>
      <c r="H86" s="129"/>
      <c r="I86" s="128"/>
      <c r="J86" s="67" t="s">
        <v>35</v>
      </c>
      <c r="K86" s="67"/>
      <c r="L86" s="23"/>
    </row>
    <row r="87" spans="1:16" ht="18.75">
      <c r="A87" s="67" t="s">
        <v>36</v>
      </c>
      <c r="B87" s="67"/>
      <c r="C87" s="67"/>
      <c r="D87" s="127"/>
      <c r="E87" s="128"/>
      <c r="F87" s="128"/>
      <c r="G87" s="128"/>
      <c r="H87" s="129"/>
      <c r="I87" s="128"/>
      <c r="J87" s="33" t="s">
        <v>184</v>
      </c>
      <c r="K87" s="67"/>
      <c r="L87" s="67"/>
    </row>
    <row r="88" spans="1:16" ht="18.75">
      <c r="A88" s="67" t="s">
        <v>37</v>
      </c>
      <c r="B88" s="67"/>
      <c r="C88" s="67"/>
      <c r="D88" s="127"/>
      <c r="E88" s="128"/>
      <c r="F88" s="128"/>
      <c r="G88" s="128"/>
      <c r="H88" s="129"/>
      <c r="I88" s="128"/>
      <c r="J88" s="363" t="s">
        <v>38</v>
      </c>
      <c r="K88" s="363"/>
      <c r="L88" s="363"/>
    </row>
    <row r="89" spans="1:16" ht="18.75">
      <c r="A89" s="67" t="s">
        <v>39</v>
      </c>
      <c r="B89" s="23"/>
      <c r="C89" s="23"/>
      <c r="D89" s="127"/>
      <c r="E89" s="128"/>
      <c r="F89" s="128"/>
      <c r="G89" s="128"/>
      <c r="H89" s="129"/>
      <c r="I89" s="128"/>
      <c r="J89" s="128"/>
      <c r="K89" s="118"/>
      <c r="L89" s="38"/>
    </row>
    <row r="90" spans="1:16" ht="18.75">
      <c r="A90" s="23"/>
      <c r="B90" s="23"/>
      <c r="C90" s="23"/>
      <c r="D90" s="127"/>
      <c r="E90" s="128"/>
      <c r="F90" s="128"/>
      <c r="G90" s="128"/>
      <c r="H90" s="129"/>
      <c r="I90" s="128"/>
      <c r="J90" s="128"/>
      <c r="K90" s="118"/>
      <c r="L90" s="23"/>
    </row>
    <row r="91" spans="1:16" ht="18.75">
      <c r="A91" s="67" t="s">
        <v>41</v>
      </c>
      <c r="B91" s="23"/>
      <c r="C91" s="23"/>
      <c r="D91" s="127"/>
      <c r="E91" s="128"/>
      <c r="F91" s="128"/>
      <c r="G91" s="128"/>
      <c r="H91" s="129"/>
      <c r="I91" s="128"/>
      <c r="J91" s="363" t="s">
        <v>182</v>
      </c>
      <c r="K91" s="363"/>
      <c r="L91" s="363"/>
    </row>
    <row r="92" spans="1:16" ht="18.75">
      <c r="A92" s="364"/>
      <c r="B92" s="364"/>
      <c r="C92" s="364"/>
      <c r="D92" s="127"/>
      <c r="E92" s="128"/>
      <c r="F92" s="128"/>
      <c r="G92" s="128"/>
      <c r="H92" s="129"/>
      <c r="I92" s="128"/>
      <c r="J92" s="128"/>
      <c r="K92" s="118"/>
      <c r="L92" s="118"/>
    </row>
    <row r="93" spans="1:16" ht="18.75">
      <c r="A93" s="67" t="s">
        <v>40</v>
      </c>
      <c r="B93" s="67"/>
      <c r="C93" s="118"/>
      <c r="D93" s="127"/>
      <c r="E93" s="128"/>
      <c r="F93" s="128"/>
      <c r="G93" s="128"/>
      <c r="H93" s="129"/>
      <c r="I93" s="128"/>
      <c r="J93" s="128"/>
      <c r="K93" s="67" t="s">
        <v>40</v>
      </c>
      <c r="L93" s="67"/>
    </row>
    <row r="94" spans="1:16">
      <c r="A94" s="3"/>
      <c r="B94" s="3"/>
      <c r="C94" s="3"/>
      <c r="D94" s="5"/>
      <c r="E94" s="3"/>
      <c r="F94" s="3"/>
      <c r="G94" s="3"/>
      <c r="H94" s="11"/>
      <c r="I94" s="3"/>
      <c r="J94" s="3"/>
      <c r="K94" s="3"/>
      <c r="L94" s="3"/>
    </row>
  </sheetData>
  <autoFilter ref="A18:L82" xr:uid="{00000000-0009-0000-0000-00004F000000}"/>
  <mergeCells count="8">
    <mergeCell ref="J91:L91"/>
    <mergeCell ref="A92:C92"/>
    <mergeCell ref="A4:L4"/>
    <mergeCell ref="A5:L5"/>
    <mergeCell ref="A8:I8"/>
    <mergeCell ref="A10:I10"/>
    <mergeCell ref="A14:L14"/>
    <mergeCell ref="J88:L88"/>
  </mergeCells>
  <pageMargins left="0.70866141732283472" right="0.70866141732283472" top="0.74803149606299213" bottom="0.74803149606299213" header="0.31496062992125984" footer="0.31496062992125984"/>
  <pageSetup paperSize="9" scale="71" fitToHeight="0" orientation="landscape" r:id="rId1"/>
  <colBreaks count="1" manualBreakCount="1">
    <brk id="12" max="20" man="1"/>
  </col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rgb="FF0070C0"/>
    <pageSetUpPr fitToPage="1"/>
  </sheetPr>
  <dimension ref="A1:P48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9.85546875" style="6" customWidth="1"/>
    <col min="3" max="3" width="12.42578125" style="6" customWidth="1"/>
    <col min="4" max="4" width="9.85546875" style="6" customWidth="1"/>
    <col min="5" max="5" width="48.140625" style="59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60" customWidth="1"/>
    <col min="10" max="11" width="14.85546875" style="6" customWidth="1"/>
    <col min="12" max="12" width="20.57031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7460</v>
      </c>
      <c r="K1" s="58"/>
      <c r="L1" s="121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7422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62" t="s">
        <v>183</v>
      </c>
      <c r="B7" s="123"/>
      <c r="C7" s="123"/>
      <c r="D7" s="123"/>
      <c r="E7" s="123"/>
      <c r="F7" s="123"/>
      <c r="G7" s="123"/>
      <c r="H7" s="123"/>
      <c r="I7" s="58"/>
      <c r="J7" s="20"/>
      <c r="K7" s="20"/>
      <c r="L7" s="20"/>
    </row>
    <row r="8" spans="1:12" ht="15.75">
      <c r="A8" s="371" t="s">
        <v>178</v>
      </c>
      <c r="B8" s="371"/>
      <c r="C8" s="371"/>
      <c r="D8" s="371"/>
      <c r="E8" s="371"/>
      <c r="F8" s="371"/>
      <c r="G8" s="371"/>
      <c r="H8" s="371"/>
      <c r="I8" s="371"/>
      <c r="J8" s="20"/>
      <c r="K8" s="20"/>
      <c r="L8" s="20"/>
    </row>
    <row r="9" spans="1:12" ht="15.75">
      <c r="A9" s="62" t="s">
        <v>179</v>
      </c>
      <c r="B9" s="62"/>
      <c r="C9" s="62"/>
      <c r="D9" s="62"/>
      <c r="E9" s="62"/>
      <c r="F9" s="62"/>
      <c r="G9" s="62"/>
      <c r="H9" s="62"/>
      <c r="I9" s="58"/>
      <c r="J9" s="20"/>
      <c r="K9" s="20"/>
      <c r="L9" s="20"/>
    </row>
    <row r="10" spans="1:12" ht="15.75">
      <c r="A10" s="371" t="s">
        <v>180</v>
      </c>
      <c r="B10" s="371"/>
      <c r="C10" s="371"/>
      <c r="D10" s="371"/>
      <c r="E10" s="371"/>
      <c r="F10" s="371"/>
      <c r="G10" s="371"/>
      <c r="H10" s="371"/>
      <c r="I10" s="371"/>
      <c r="J10" s="20"/>
      <c r="K10" s="20"/>
      <c r="L10" s="20"/>
    </row>
    <row r="11" spans="1:12" ht="15.75">
      <c r="A11" s="206"/>
      <c r="B11" s="206"/>
      <c r="C11" s="206"/>
      <c r="D11" s="206"/>
      <c r="E11" s="206"/>
      <c r="F11" s="206"/>
      <c r="G11" s="206"/>
      <c r="H11" s="206"/>
      <c r="I11" s="206"/>
      <c r="J11" s="206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3.5" customHeight="1">
      <c r="A16" s="62"/>
      <c r="B16" s="62"/>
      <c r="C16" s="62"/>
      <c r="D16" s="62"/>
      <c r="E16" s="206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7322</v>
      </c>
      <c r="C19" s="221">
        <v>10000134</v>
      </c>
      <c r="D19" s="222" t="s">
        <v>7337</v>
      </c>
      <c r="E19" s="223" t="s">
        <v>7338</v>
      </c>
      <c r="F19" s="221" t="s">
        <v>57</v>
      </c>
      <c r="G19" s="266">
        <v>1</v>
      </c>
      <c r="H19" s="225">
        <v>27379</v>
      </c>
      <c r="I19" s="226">
        <v>27379</v>
      </c>
      <c r="J19" s="226">
        <f t="shared" ref="J19:J36" si="0">ROUND(I19*0.2,2)</f>
        <v>5475.8</v>
      </c>
      <c r="K19" s="226">
        <f t="shared" ref="K19:K35" si="1">ROUND(I19*1.2,2)</f>
        <v>32854.800000000003</v>
      </c>
      <c r="L19" s="291" t="s">
        <v>7427</v>
      </c>
      <c r="M19" s="77"/>
      <c r="N19" s="77"/>
      <c r="O19" s="77"/>
      <c r="P19" s="77"/>
    </row>
    <row r="20" spans="1:16" ht="30" customHeight="1">
      <c r="A20" s="1">
        <v>2</v>
      </c>
      <c r="B20" s="221" t="s">
        <v>7323</v>
      </c>
      <c r="C20" s="221">
        <v>10010815</v>
      </c>
      <c r="D20" s="222" t="s">
        <v>7337</v>
      </c>
      <c r="E20" s="223" t="s">
        <v>7339</v>
      </c>
      <c r="F20" s="221" t="s">
        <v>57</v>
      </c>
      <c r="G20" s="266">
        <v>180</v>
      </c>
      <c r="H20" s="225">
        <v>1</v>
      </c>
      <c r="I20" s="226">
        <v>180</v>
      </c>
      <c r="J20" s="226">
        <f t="shared" si="0"/>
        <v>36</v>
      </c>
      <c r="K20" s="226">
        <f t="shared" si="1"/>
        <v>216</v>
      </c>
      <c r="L20" s="291" t="s">
        <v>7427</v>
      </c>
      <c r="M20" s="77"/>
      <c r="N20" s="77"/>
      <c r="O20" s="77"/>
      <c r="P20" s="77"/>
    </row>
    <row r="21" spans="1:16" ht="30" customHeight="1">
      <c r="A21" s="1">
        <v>3</v>
      </c>
      <c r="B21" s="221" t="s">
        <v>7324</v>
      </c>
      <c r="C21" s="221">
        <v>10011009</v>
      </c>
      <c r="D21" s="222" t="s">
        <v>7337</v>
      </c>
      <c r="E21" s="223" t="s">
        <v>7340</v>
      </c>
      <c r="F21" s="221" t="s">
        <v>57</v>
      </c>
      <c r="G21" s="266">
        <v>30</v>
      </c>
      <c r="H21" s="225">
        <v>2750</v>
      </c>
      <c r="I21" s="226">
        <v>82500</v>
      </c>
      <c r="J21" s="226">
        <f t="shared" si="0"/>
        <v>16500</v>
      </c>
      <c r="K21" s="226">
        <f t="shared" si="1"/>
        <v>99000</v>
      </c>
      <c r="L21" s="291" t="s">
        <v>7427</v>
      </c>
      <c r="M21" s="77"/>
      <c r="N21" s="77"/>
      <c r="O21" s="77"/>
      <c r="P21" s="77"/>
    </row>
    <row r="22" spans="1:16" ht="30" customHeight="1">
      <c r="A22" s="1">
        <v>4</v>
      </c>
      <c r="B22" s="221" t="s">
        <v>7325</v>
      </c>
      <c r="C22" s="221">
        <v>10016793</v>
      </c>
      <c r="D22" s="222" t="s">
        <v>7337</v>
      </c>
      <c r="E22" s="223" t="s">
        <v>7341</v>
      </c>
      <c r="F22" s="221" t="s">
        <v>57</v>
      </c>
      <c r="G22" s="266">
        <v>3</v>
      </c>
      <c r="H22" s="225">
        <v>2396</v>
      </c>
      <c r="I22" s="226">
        <v>7188</v>
      </c>
      <c r="J22" s="226">
        <f t="shared" si="0"/>
        <v>1437.6</v>
      </c>
      <c r="K22" s="226">
        <f t="shared" si="1"/>
        <v>8625.6</v>
      </c>
      <c r="L22" s="291" t="s">
        <v>7427</v>
      </c>
      <c r="M22" s="77"/>
      <c r="N22" s="77"/>
      <c r="O22" s="77"/>
      <c r="P22" s="77"/>
    </row>
    <row r="23" spans="1:16" ht="30" customHeight="1">
      <c r="A23" s="1">
        <v>5</v>
      </c>
      <c r="B23" s="221" t="s">
        <v>7326</v>
      </c>
      <c r="C23" s="221">
        <v>10018913</v>
      </c>
      <c r="D23" s="222" t="s">
        <v>7337</v>
      </c>
      <c r="E23" s="223" t="s">
        <v>7342</v>
      </c>
      <c r="F23" s="221" t="s">
        <v>57</v>
      </c>
      <c r="G23" s="266">
        <v>1</v>
      </c>
      <c r="H23" s="225">
        <v>453</v>
      </c>
      <c r="I23" s="226">
        <v>453</v>
      </c>
      <c r="J23" s="226">
        <f t="shared" si="0"/>
        <v>90.6</v>
      </c>
      <c r="K23" s="226">
        <f t="shared" si="1"/>
        <v>543.6</v>
      </c>
      <c r="L23" s="291" t="s">
        <v>7427</v>
      </c>
      <c r="M23" s="77"/>
      <c r="N23" s="77"/>
      <c r="O23" s="77"/>
      <c r="P23" s="77"/>
    </row>
    <row r="24" spans="1:16" ht="30" customHeight="1">
      <c r="A24" s="1">
        <v>6</v>
      </c>
      <c r="B24" s="221" t="s">
        <v>7327</v>
      </c>
      <c r="C24" s="221">
        <v>10019156</v>
      </c>
      <c r="D24" s="222" t="s">
        <v>7337</v>
      </c>
      <c r="E24" s="223" t="s">
        <v>7343</v>
      </c>
      <c r="F24" s="221" t="s">
        <v>57</v>
      </c>
      <c r="G24" s="266">
        <v>98</v>
      </c>
      <c r="H24" s="225">
        <v>6</v>
      </c>
      <c r="I24" s="226">
        <v>588</v>
      </c>
      <c r="J24" s="226">
        <f t="shared" si="0"/>
        <v>117.6</v>
      </c>
      <c r="K24" s="226">
        <f t="shared" si="1"/>
        <v>705.6</v>
      </c>
      <c r="L24" s="291" t="s">
        <v>7427</v>
      </c>
      <c r="M24" s="77"/>
      <c r="N24" s="77"/>
      <c r="O24" s="77"/>
      <c r="P24" s="77"/>
    </row>
    <row r="25" spans="1:16" ht="30" customHeight="1">
      <c r="A25" s="1">
        <v>7</v>
      </c>
      <c r="B25" s="221" t="s">
        <v>7328</v>
      </c>
      <c r="C25" s="221">
        <v>10019164</v>
      </c>
      <c r="D25" s="222" t="s">
        <v>7337</v>
      </c>
      <c r="E25" s="223" t="s">
        <v>7344</v>
      </c>
      <c r="F25" s="221" t="s">
        <v>57</v>
      </c>
      <c r="G25" s="266">
        <v>23</v>
      </c>
      <c r="H25" s="225">
        <v>9</v>
      </c>
      <c r="I25" s="226">
        <v>207</v>
      </c>
      <c r="J25" s="226">
        <f t="shared" si="0"/>
        <v>41.4</v>
      </c>
      <c r="K25" s="226">
        <f t="shared" si="1"/>
        <v>248.4</v>
      </c>
      <c r="L25" s="291" t="s">
        <v>7427</v>
      </c>
      <c r="M25" s="77"/>
      <c r="N25" s="77"/>
      <c r="O25" s="77"/>
      <c r="P25" s="77"/>
    </row>
    <row r="26" spans="1:16" ht="30" customHeight="1">
      <c r="A26" s="1">
        <v>8</v>
      </c>
      <c r="B26" s="221" t="s">
        <v>7329</v>
      </c>
      <c r="C26" s="221">
        <v>10022577</v>
      </c>
      <c r="D26" s="222" t="s">
        <v>7337</v>
      </c>
      <c r="E26" s="223" t="s">
        <v>7345</v>
      </c>
      <c r="F26" s="221" t="s">
        <v>57</v>
      </c>
      <c r="G26" s="266">
        <v>1</v>
      </c>
      <c r="H26" s="225">
        <v>5956</v>
      </c>
      <c r="I26" s="226">
        <v>5956</v>
      </c>
      <c r="J26" s="226">
        <f t="shared" si="0"/>
        <v>1191.2</v>
      </c>
      <c r="K26" s="226">
        <f t="shared" si="1"/>
        <v>7147.2</v>
      </c>
      <c r="L26" s="291" t="s">
        <v>7427</v>
      </c>
      <c r="M26" s="77"/>
      <c r="N26" s="77"/>
      <c r="O26" s="77"/>
      <c r="P26" s="77"/>
    </row>
    <row r="27" spans="1:16" ht="30" customHeight="1">
      <c r="A27" s="1">
        <v>9</v>
      </c>
      <c r="B27" s="221" t="s">
        <v>7330</v>
      </c>
      <c r="C27" s="221">
        <v>10023458</v>
      </c>
      <c r="D27" s="222" t="s">
        <v>7337</v>
      </c>
      <c r="E27" s="223" t="s">
        <v>7346</v>
      </c>
      <c r="F27" s="221" t="s">
        <v>57</v>
      </c>
      <c r="G27" s="266">
        <v>1</v>
      </c>
      <c r="H27" s="225">
        <v>14951</v>
      </c>
      <c r="I27" s="226">
        <v>14951</v>
      </c>
      <c r="J27" s="226">
        <f t="shared" si="0"/>
        <v>2990.2</v>
      </c>
      <c r="K27" s="226">
        <f t="shared" si="1"/>
        <v>17941.2</v>
      </c>
      <c r="L27" s="291" t="s">
        <v>7427</v>
      </c>
      <c r="M27" s="77"/>
      <c r="N27" s="77"/>
      <c r="O27" s="77"/>
      <c r="P27" s="77"/>
    </row>
    <row r="28" spans="1:16" ht="30" customHeight="1">
      <c r="A28" s="1">
        <v>10</v>
      </c>
      <c r="B28" s="221" t="s">
        <v>7331</v>
      </c>
      <c r="C28" s="221">
        <v>10023585</v>
      </c>
      <c r="D28" s="222" t="s">
        <v>7337</v>
      </c>
      <c r="E28" s="223" t="s">
        <v>7347</v>
      </c>
      <c r="F28" s="221" t="s">
        <v>57</v>
      </c>
      <c r="G28" s="266">
        <v>2</v>
      </c>
      <c r="H28" s="225">
        <v>5820</v>
      </c>
      <c r="I28" s="226">
        <v>11640</v>
      </c>
      <c r="J28" s="226">
        <f t="shared" si="0"/>
        <v>2328</v>
      </c>
      <c r="K28" s="226">
        <f t="shared" si="1"/>
        <v>13968</v>
      </c>
      <c r="L28" s="291" t="s">
        <v>7427</v>
      </c>
      <c r="M28" s="77"/>
      <c r="N28" s="77"/>
      <c r="O28" s="77"/>
      <c r="P28" s="77"/>
    </row>
    <row r="29" spans="1:16" ht="30" customHeight="1">
      <c r="A29" s="1">
        <v>11</v>
      </c>
      <c r="B29" s="221" t="s">
        <v>7332</v>
      </c>
      <c r="C29" s="221">
        <v>10023601</v>
      </c>
      <c r="D29" s="222" t="s">
        <v>7337</v>
      </c>
      <c r="E29" s="223" t="s">
        <v>7348</v>
      </c>
      <c r="F29" s="221" t="s">
        <v>57</v>
      </c>
      <c r="G29" s="266">
        <v>1</v>
      </c>
      <c r="H29" s="225">
        <v>2603</v>
      </c>
      <c r="I29" s="226">
        <v>2603</v>
      </c>
      <c r="J29" s="226">
        <f t="shared" si="0"/>
        <v>520.6</v>
      </c>
      <c r="K29" s="226">
        <f t="shared" si="1"/>
        <v>3123.6</v>
      </c>
      <c r="L29" s="291" t="s">
        <v>7427</v>
      </c>
      <c r="M29" s="77"/>
      <c r="N29" s="77"/>
      <c r="O29" s="77"/>
      <c r="P29" s="77"/>
    </row>
    <row r="30" spans="1:16" ht="30" customHeight="1">
      <c r="A30" s="1">
        <v>12</v>
      </c>
      <c r="B30" s="221" t="s">
        <v>7333</v>
      </c>
      <c r="C30" s="221">
        <v>10032647</v>
      </c>
      <c r="D30" s="222" t="s">
        <v>7337</v>
      </c>
      <c r="E30" s="223" t="s">
        <v>7349</v>
      </c>
      <c r="F30" s="221" t="s">
        <v>57</v>
      </c>
      <c r="G30" s="266">
        <v>372</v>
      </c>
      <c r="H30" s="225">
        <v>23</v>
      </c>
      <c r="I30" s="226">
        <v>8556</v>
      </c>
      <c r="J30" s="226">
        <f t="shared" si="0"/>
        <v>1711.2</v>
      </c>
      <c r="K30" s="226">
        <f t="shared" si="1"/>
        <v>10267.200000000001</v>
      </c>
      <c r="L30" s="291" t="s">
        <v>7427</v>
      </c>
      <c r="M30" s="77"/>
      <c r="N30" s="77"/>
      <c r="O30" s="77"/>
      <c r="P30" s="77"/>
    </row>
    <row r="31" spans="1:16" ht="30" customHeight="1">
      <c r="A31" s="1">
        <v>13</v>
      </c>
      <c r="B31" s="221" t="s">
        <v>7334</v>
      </c>
      <c r="C31" s="221">
        <v>20003788</v>
      </c>
      <c r="D31" s="222" t="s">
        <v>7337</v>
      </c>
      <c r="E31" s="223" t="s">
        <v>7350</v>
      </c>
      <c r="F31" s="221" t="s">
        <v>57</v>
      </c>
      <c r="G31" s="266">
        <v>18</v>
      </c>
      <c r="H31" s="225">
        <v>51642</v>
      </c>
      <c r="I31" s="226">
        <v>929556</v>
      </c>
      <c r="J31" s="226">
        <f t="shared" si="0"/>
        <v>185911.2</v>
      </c>
      <c r="K31" s="226">
        <f t="shared" si="1"/>
        <v>1115467.2</v>
      </c>
      <c r="L31" s="291" t="s">
        <v>7427</v>
      </c>
      <c r="M31" s="77"/>
      <c r="N31" s="77"/>
      <c r="O31" s="77"/>
      <c r="P31" s="77"/>
    </row>
    <row r="32" spans="1:16" ht="30" customHeight="1">
      <c r="A32" s="1">
        <v>14</v>
      </c>
      <c r="B32" s="221" t="s">
        <v>7335</v>
      </c>
      <c r="C32" s="221">
        <v>30000032</v>
      </c>
      <c r="D32" s="222" t="s">
        <v>7337</v>
      </c>
      <c r="E32" s="223" t="s">
        <v>7351</v>
      </c>
      <c r="F32" s="221" t="s">
        <v>57</v>
      </c>
      <c r="G32" s="266">
        <v>10</v>
      </c>
      <c r="H32" s="225">
        <v>19112</v>
      </c>
      <c r="I32" s="226">
        <v>191120</v>
      </c>
      <c r="J32" s="226">
        <f t="shared" si="0"/>
        <v>38224</v>
      </c>
      <c r="K32" s="226">
        <f t="shared" si="1"/>
        <v>229344</v>
      </c>
      <c r="L32" s="291" t="s">
        <v>7427</v>
      </c>
      <c r="M32" s="77"/>
      <c r="N32" s="77"/>
      <c r="O32" s="77"/>
      <c r="P32" s="77"/>
    </row>
    <row r="33" spans="1:16" ht="30" customHeight="1">
      <c r="A33" s="1">
        <v>15</v>
      </c>
      <c r="B33" s="221" t="s">
        <v>7336</v>
      </c>
      <c r="C33" s="221">
        <v>30000133</v>
      </c>
      <c r="D33" s="222" t="s">
        <v>7337</v>
      </c>
      <c r="E33" s="223" t="s">
        <v>7352</v>
      </c>
      <c r="F33" s="221" t="s">
        <v>57</v>
      </c>
      <c r="G33" s="266">
        <v>4</v>
      </c>
      <c r="H33" s="225">
        <v>30352</v>
      </c>
      <c r="I33" s="226">
        <v>121408</v>
      </c>
      <c r="J33" s="226">
        <f t="shared" si="0"/>
        <v>24281.599999999999</v>
      </c>
      <c r="K33" s="226">
        <f t="shared" si="1"/>
        <v>145689.60000000001</v>
      </c>
      <c r="L33" s="291" t="s">
        <v>7427</v>
      </c>
      <c r="M33" s="77"/>
      <c r="N33" s="77"/>
      <c r="O33" s="77"/>
      <c r="P33" s="77"/>
    </row>
    <row r="34" spans="1:16" ht="30" customHeight="1">
      <c r="A34" s="1">
        <v>16</v>
      </c>
      <c r="B34" s="221" t="s">
        <v>7353</v>
      </c>
      <c r="C34" s="221">
        <v>10002562</v>
      </c>
      <c r="D34" s="222" t="s">
        <v>7356</v>
      </c>
      <c r="E34" s="223" t="s">
        <v>7357</v>
      </c>
      <c r="F34" s="221" t="s">
        <v>2811</v>
      </c>
      <c r="G34" s="266">
        <v>2133</v>
      </c>
      <c r="H34" s="225">
        <v>91</v>
      </c>
      <c r="I34" s="226">
        <v>194103</v>
      </c>
      <c r="J34" s="226">
        <f t="shared" si="0"/>
        <v>38820.6</v>
      </c>
      <c r="K34" s="226">
        <f t="shared" si="1"/>
        <v>232923.6</v>
      </c>
      <c r="L34" s="291" t="s">
        <v>7427</v>
      </c>
      <c r="M34" s="77"/>
      <c r="N34" s="77"/>
      <c r="O34" s="77"/>
      <c r="P34" s="77"/>
    </row>
    <row r="35" spans="1:16" ht="30" customHeight="1">
      <c r="A35" s="1">
        <v>17</v>
      </c>
      <c r="B35" s="221" t="s">
        <v>7354</v>
      </c>
      <c r="C35" s="221">
        <v>10004683</v>
      </c>
      <c r="D35" s="222" t="s">
        <v>7356</v>
      </c>
      <c r="E35" s="223" t="s">
        <v>7358</v>
      </c>
      <c r="F35" s="221" t="s">
        <v>210</v>
      </c>
      <c r="G35" s="266">
        <v>0.42799999999999999</v>
      </c>
      <c r="H35" s="225">
        <v>29100</v>
      </c>
      <c r="I35" s="226">
        <v>12454.8</v>
      </c>
      <c r="J35" s="226">
        <f t="shared" si="0"/>
        <v>2490.96</v>
      </c>
      <c r="K35" s="226">
        <f t="shared" si="1"/>
        <v>14945.76</v>
      </c>
      <c r="L35" s="291" t="s">
        <v>7427</v>
      </c>
      <c r="M35" s="77"/>
      <c r="N35" s="77"/>
      <c r="O35" s="77"/>
      <c r="P35" s="77"/>
    </row>
    <row r="36" spans="1:16" ht="30" customHeight="1">
      <c r="A36" s="1">
        <v>18</v>
      </c>
      <c r="B36" s="221" t="s">
        <v>7355</v>
      </c>
      <c r="C36" s="221">
        <v>10005003</v>
      </c>
      <c r="D36" s="222" t="s">
        <v>7356</v>
      </c>
      <c r="E36" s="223" t="s">
        <v>7359</v>
      </c>
      <c r="F36" s="221" t="s">
        <v>210</v>
      </c>
      <c r="G36" s="266">
        <v>0.36499999999999999</v>
      </c>
      <c r="H36" s="225">
        <v>15439</v>
      </c>
      <c r="I36" s="226">
        <v>5635.24</v>
      </c>
      <c r="J36" s="226">
        <f t="shared" si="0"/>
        <v>1127.05</v>
      </c>
      <c r="K36" s="226">
        <f>ROUND(I36*1.2,2)</f>
        <v>6762.29</v>
      </c>
      <c r="L36" s="291" t="s">
        <v>7427</v>
      </c>
      <c r="M36" s="77"/>
      <c r="N36" s="77"/>
      <c r="O36" s="77"/>
      <c r="P36" s="77"/>
    </row>
    <row r="37" spans="1:16" ht="15.75">
      <c r="A37" s="96"/>
      <c r="B37" s="96"/>
      <c r="C37" s="96"/>
      <c r="D37" s="96"/>
      <c r="E37" s="97"/>
      <c r="F37" s="96"/>
      <c r="G37" s="96"/>
      <c r="H37" s="203"/>
      <c r="I37" s="98">
        <f>SUM(I19:I36)</f>
        <v>1616478.04</v>
      </c>
      <c r="J37" s="98">
        <f>SUM(J19:J36)</f>
        <v>323295.61</v>
      </c>
      <c r="K37" s="98">
        <f>SUM(K19:K36)</f>
        <v>1939773.6500000001</v>
      </c>
      <c r="L37" s="96"/>
    </row>
    <row r="40" spans="1:16" ht="18.75">
      <c r="A40" s="67" t="s">
        <v>34</v>
      </c>
      <c r="B40" s="220"/>
      <c r="C40" s="220"/>
      <c r="D40" s="127"/>
      <c r="E40" s="128"/>
      <c r="F40" s="128"/>
      <c r="G40" s="128"/>
      <c r="H40" s="129"/>
      <c r="I40" s="128"/>
      <c r="J40" s="67" t="s">
        <v>35</v>
      </c>
      <c r="K40" s="67"/>
      <c r="L40" s="23"/>
    </row>
    <row r="41" spans="1:16" ht="18.75">
      <c r="A41" s="67" t="s">
        <v>36</v>
      </c>
      <c r="B41" s="67"/>
      <c r="C41" s="67"/>
      <c r="D41" s="127"/>
      <c r="E41" s="128"/>
      <c r="F41" s="128"/>
      <c r="G41" s="128"/>
      <c r="H41" s="129"/>
      <c r="I41" s="128"/>
      <c r="J41" s="33" t="s">
        <v>184</v>
      </c>
      <c r="K41" s="67"/>
      <c r="L41" s="67"/>
    </row>
    <row r="42" spans="1:16" ht="18.75">
      <c r="A42" s="67" t="s">
        <v>37</v>
      </c>
      <c r="B42" s="67"/>
      <c r="C42" s="67"/>
      <c r="D42" s="127"/>
      <c r="E42" s="128"/>
      <c r="F42" s="128"/>
      <c r="G42" s="128"/>
      <c r="H42" s="129"/>
      <c r="I42" s="128"/>
      <c r="J42" s="363" t="s">
        <v>38</v>
      </c>
      <c r="K42" s="363"/>
      <c r="L42" s="363"/>
    </row>
    <row r="43" spans="1:16" ht="18.75">
      <c r="A43" s="67" t="s">
        <v>39</v>
      </c>
      <c r="B43" s="23"/>
      <c r="C43" s="23"/>
      <c r="D43" s="127"/>
      <c r="E43" s="128"/>
      <c r="F43" s="128"/>
      <c r="G43" s="128"/>
      <c r="H43" s="129"/>
      <c r="I43" s="128"/>
      <c r="J43" s="128"/>
      <c r="K43" s="118"/>
      <c r="L43" s="38"/>
    </row>
    <row r="44" spans="1:16" ht="18.75">
      <c r="A44" s="23"/>
      <c r="B44" s="23"/>
      <c r="C44" s="23"/>
      <c r="D44" s="127"/>
      <c r="E44" s="128"/>
      <c r="F44" s="128"/>
      <c r="G44" s="128"/>
      <c r="H44" s="129"/>
      <c r="I44" s="128"/>
      <c r="J44" s="128"/>
      <c r="K44" s="118"/>
      <c r="L44" s="23"/>
    </row>
    <row r="45" spans="1:16" ht="18.75">
      <c r="A45" s="67" t="s">
        <v>41</v>
      </c>
      <c r="B45" s="23"/>
      <c r="C45" s="23"/>
      <c r="D45" s="127"/>
      <c r="E45" s="128"/>
      <c r="F45" s="128"/>
      <c r="G45" s="128"/>
      <c r="H45" s="129"/>
      <c r="I45" s="128"/>
      <c r="J45" s="363" t="s">
        <v>182</v>
      </c>
      <c r="K45" s="363"/>
      <c r="L45" s="363"/>
    </row>
    <row r="46" spans="1:16" ht="18.75">
      <c r="A46" s="364"/>
      <c r="B46" s="364"/>
      <c r="C46" s="364"/>
      <c r="D46" s="127"/>
      <c r="E46" s="128"/>
      <c r="F46" s="128"/>
      <c r="G46" s="128"/>
      <c r="H46" s="129"/>
      <c r="I46" s="128"/>
      <c r="J46" s="128"/>
      <c r="K46" s="118"/>
      <c r="L46" s="118"/>
    </row>
    <row r="47" spans="1:16" ht="18.75">
      <c r="A47" s="67" t="s">
        <v>40</v>
      </c>
      <c r="B47" s="67"/>
      <c r="C47" s="118"/>
      <c r="D47" s="127"/>
      <c r="E47" s="128"/>
      <c r="F47" s="128"/>
      <c r="G47" s="128"/>
      <c r="H47" s="129"/>
      <c r="I47" s="128"/>
      <c r="J47" s="128"/>
      <c r="K47" s="67" t="s">
        <v>40</v>
      </c>
      <c r="L47" s="67"/>
    </row>
    <row r="48" spans="1:16">
      <c r="A48" s="3"/>
      <c r="B48" s="3"/>
      <c r="C48" s="3"/>
      <c r="D48" s="5"/>
      <c r="E48" s="3"/>
      <c r="F48" s="3"/>
      <c r="G48" s="3"/>
      <c r="H48" s="11"/>
      <c r="I48" s="3"/>
      <c r="J48" s="3"/>
      <c r="K48" s="3"/>
      <c r="L48" s="3"/>
    </row>
  </sheetData>
  <autoFilter ref="A18:L36" xr:uid="{00000000-0009-0000-0000-000050000000}"/>
  <mergeCells count="8">
    <mergeCell ref="J45:L45"/>
    <mergeCell ref="A46:C46"/>
    <mergeCell ref="A4:L4"/>
    <mergeCell ref="A5:L5"/>
    <mergeCell ref="A8:I8"/>
    <mergeCell ref="A10:I10"/>
    <mergeCell ref="A14:L14"/>
    <mergeCell ref="J42:L42"/>
  </mergeCells>
  <pageMargins left="0.70866141732283472" right="0.70866141732283472" top="0.74803149606299213" bottom="0.74803149606299213" header="0.31496062992125984" footer="0.31496062992125984"/>
  <pageSetup paperSize="9" scale="71" fitToHeight="0" orientation="landscape" r:id="rId1"/>
  <colBreaks count="1" manualBreakCount="1">
    <brk id="12" max="20" man="1"/>
  </col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FF0000"/>
    <pageSetUpPr fitToPage="1"/>
  </sheetPr>
  <dimension ref="A1:P34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9.85546875" style="6" customWidth="1"/>
    <col min="3" max="3" width="12.42578125" style="6" customWidth="1"/>
    <col min="4" max="4" width="9.85546875" style="6" customWidth="1"/>
    <col min="5" max="5" width="48.140625" style="59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60" customWidth="1"/>
    <col min="10" max="11" width="14.85546875" style="6" customWidth="1"/>
    <col min="12" max="12" width="20.57031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7461</v>
      </c>
      <c r="K1" s="58"/>
      <c r="L1" s="121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7423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62" t="s">
        <v>183</v>
      </c>
      <c r="B7" s="123"/>
      <c r="C7" s="123"/>
      <c r="D7" s="123"/>
      <c r="E7" s="123"/>
      <c r="F7" s="123"/>
      <c r="G7" s="123"/>
      <c r="H7" s="123"/>
      <c r="I7" s="58"/>
      <c r="J7" s="20"/>
      <c r="K7" s="20"/>
      <c r="L7" s="20"/>
    </row>
    <row r="8" spans="1:12" ht="15.75">
      <c r="A8" s="371" t="s">
        <v>178</v>
      </c>
      <c r="B8" s="371"/>
      <c r="C8" s="371"/>
      <c r="D8" s="371"/>
      <c r="E8" s="371"/>
      <c r="F8" s="371"/>
      <c r="G8" s="371"/>
      <c r="H8" s="371"/>
      <c r="I8" s="371"/>
      <c r="J8" s="20"/>
      <c r="K8" s="20"/>
      <c r="L8" s="20"/>
    </row>
    <row r="9" spans="1:12" ht="15.75">
      <c r="A9" s="62" t="s">
        <v>179</v>
      </c>
      <c r="B9" s="62"/>
      <c r="C9" s="62"/>
      <c r="D9" s="62"/>
      <c r="E9" s="62"/>
      <c r="F9" s="62"/>
      <c r="G9" s="62"/>
      <c r="H9" s="62"/>
      <c r="I9" s="58"/>
      <c r="J9" s="20"/>
      <c r="K9" s="20"/>
      <c r="L9" s="20"/>
    </row>
    <row r="10" spans="1:12" ht="15.75">
      <c r="A10" s="371" t="s">
        <v>180</v>
      </c>
      <c r="B10" s="371"/>
      <c r="C10" s="371"/>
      <c r="D10" s="371"/>
      <c r="E10" s="371"/>
      <c r="F10" s="371"/>
      <c r="G10" s="371"/>
      <c r="H10" s="371"/>
      <c r="I10" s="371"/>
      <c r="J10" s="20"/>
      <c r="K10" s="20"/>
      <c r="L10" s="20"/>
    </row>
    <row r="11" spans="1:12" ht="15.75">
      <c r="A11" s="206"/>
      <c r="B11" s="206"/>
      <c r="C11" s="206"/>
      <c r="D11" s="206"/>
      <c r="E11" s="206"/>
      <c r="F11" s="206"/>
      <c r="G11" s="206"/>
      <c r="H11" s="206"/>
      <c r="I11" s="206"/>
      <c r="J11" s="206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3.5" customHeight="1">
      <c r="A16" s="62"/>
      <c r="B16" s="62"/>
      <c r="C16" s="62"/>
      <c r="D16" s="62"/>
      <c r="E16" s="206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7360</v>
      </c>
      <c r="C19" s="221">
        <v>10009481</v>
      </c>
      <c r="D19" s="222" t="s">
        <v>7364</v>
      </c>
      <c r="E19" s="223" t="s">
        <v>7365</v>
      </c>
      <c r="F19" s="221" t="s">
        <v>7366</v>
      </c>
      <c r="G19" s="266">
        <v>4</v>
      </c>
      <c r="H19" s="225">
        <v>321068</v>
      </c>
      <c r="I19" s="226">
        <v>1284272</v>
      </c>
      <c r="J19" s="226">
        <f>ROUND(I19*0.2,2)</f>
        <v>256854.39999999999</v>
      </c>
      <c r="K19" s="226">
        <f>ROUND(I19*1.2,2)</f>
        <v>1541126.4</v>
      </c>
      <c r="L19" s="291" t="s">
        <v>7426</v>
      </c>
      <c r="M19" s="77"/>
      <c r="N19" s="77"/>
      <c r="O19" s="77"/>
      <c r="P19" s="77"/>
    </row>
    <row r="20" spans="1:16" ht="30" customHeight="1">
      <c r="A20" s="1">
        <v>2</v>
      </c>
      <c r="B20" s="221" t="s">
        <v>7361</v>
      </c>
      <c r="C20" s="221">
        <v>10009673</v>
      </c>
      <c r="D20" s="222" t="s">
        <v>7364</v>
      </c>
      <c r="E20" s="223" t="s">
        <v>7367</v>
      </c>
      <c r="F20" s="221" t="s">
        <v>7366</v>
      </c>
      <c r="G20" s="266">
        <v>2</v>
      </c>
      <c r="H20" s="225">
        <v>2660247</v>
      </c>
      <c r="I20" s="226">
        <v>5320494</v>
      </c>
      <c r="J20" s="226">
        <f>ROUND(I20*0.2,2)</f>
        <v>1064098.8</v>
      </c>
      <c r="K20" s="226">
        <f>ROUND(I20*1.2,2)</f>
        <v>6384592.7999999998</v>
      </c>
      <c r="L20" s="291" t="s">
        <v>7426</v>
      </c>
      <c r="M20" s="77"/>
      <c r="N20" s="77"/>
      <c r="O20" s="77"/>
      <c r="P20" s="77"/>
    </row>
    <row r="21" spans="1:16" ht="30" customHeight="1">
      <c r="A21" s="1">
        <v>3</v>
      </c>
      <c r="B21" s="221" t="s">
        <v>7362</v>
      </c>
      <c r="C21" s="221">
        <v>10009957</v>
      </c>
      <c r="D21" s="222" t="s">
        <v>7364</v>
      </c>
      <c r="E21" s="223" t="s">
        <v>7368</v>
      </c>
      <c r="F21" s="221" t="s">
        <v>7366</v>
      </c>
      <c r="G21" s="266">
        <v>2</v>
      </c>
      <c r="H21" s="225">
        <v>406171</v>
      </c>
      <c r="I21" s="226">
        <v>812342</v>
      </c>
      <c r="J21" s="226">
        <f>ROUND(I21*0.2,2)</f>
        <v>162468.4</v>
      </c>
      <c r="K21" s="226">
        <f>ROUND(I21*1.2,2)</f>
        <v>974810.4</v>
      </c>
      <c r="L21" s="291" t="s">
        <v>7426</v>
      </c>
      <c r="M21" s="77"/>
      <c r="N21" s="77"/>
      <c r="O21" s="77"/>
      <c r="P21" s="77"/>
    </row>
    <row r="22" spans="1:16" ht="30" customHeight="1">
      <c r="A22" s="1">
        <v>4</v>
      </c>
      <c r="B22" s="221" t="s">
        <v>7363</v>
      </c>
      <c r="C22" s="221">
        <v>10041045</v>
      </c>
      <c r="D22" s="222" t="s">
        <v>7364</v>
      </c>
      <c r="E22" s="223" t="s">
        <v>7369</v>
      </c>
      <c r="F22" s="221" t="s">
        <v>7366</v>
      </c>
      <c r="G22" s="266">
        <v>8</v>
      </c>
      <c r="H22" s="225">
        <v>71646</v>
      </c>
      <c r="I22" s="226">
        <v>573168</v>
      </c>
      <c r="J22" s="226">
        <f>ROUND(I22*0.2,2)</f>
        <v>114633.60000000001</v>
      </c>
      <c r="K22" s="226">
        <f>ROUND(I22*1.2,2)</f>
        <v>687801.6</v>
      </c>
      <c r="L22" s="291" t="s">
        <v>7426</v>
      </c>
      <c r="M22" s="77"/>
      <c r="N22" s="77"/>
      <c r="O22" s="77"/>
      <c r="P22" s="77"/>
    </row>
    <row r="23" spans="1:16" ht="15.75">
      <c r="A23" s="96"/>
      <c r="B23" s="96"/>
      <c r="C23" s="96"/>
      <c r="D23" s="96"/>
      <c r="E23" s="97"/>
      <c r="F23" s="96"/>
      <c r="G23" s="96"/>
      <c r="H23" s="203"/>
      <c r="I23" s="98">
        <f>SUM(I19:I22)</f>
        <v>7990276</v>
      </c>
      <c r="J23" s="98">
        <f>SUM(J19:J22)</f>
        <v>1598055.2</v>
      </c>
      <c r="K23" s="98">
        <f>SUM(K19:K22)</f>
        <v>9588331.1999999993</v>
      </c>
      <c r="L23" s="96"/>
    </row>
    <row r="26" spans="1:16" ht="18.75">
      <c r="A26" s="67" t="s">
        <v>34</v>
      </c>
      <c r="B26" s="220"/>
      <c r="C26" s="220"/>
      <c r="D26" s="127"/>
      <c r="E26" s="128"/>
      <c r="F26" s="128"/>
      <c r="G26" s="128"/>
      <c r="H26" s="129"/>
      <c r="I26" s="128"/>
      <c r="J26" s="67" t="s">
        <v>35</v>
      </c>
      <c r="K26" s="67"/>
      <c r="L26" s="23"/>
    </row>
    <row r="27" spans="1:16" ht="18.75">
      <c r="A27" s="67" t="s">
        <v>36</v>
      </c>
      <c r="B27" s="67"/>
      <c r="C27" s="67"/>
      <c r="D27" s="127"/>
      <c r="E27" s="128"/>
      <c r="F27" s="128"/>
      <c r="G27" s="128"/>
      <c r="H27" s="129"/>
      <c r="I27" s="128"/>
      <c r="J27" s="33" t="s">
        <v>184</v>
      </c>
      <c r="K27" s="67"/>
      <c r="L27" s="67"/>
    </row>
    <row r="28" spans="1:16" ht="18.75">
      <c r="A28" s="67" t="s">
        <v>37</v>
      </c>
      <c r="B28" s="67"/>
      <c r="C28" s="67"/>
      <c r="D28" s="127"/>
      <c r="E28" s="128"/>
      <c r="F28" s="128"/>
      <c r="G28" s="128"/>
      <c r="H28" s="129"/>
      <c r="I28" s="128"/>
      <c r="J28" s="363" t="s">
        <v>38</v>
      </c>
      <c r="K28" s="363"/>
      <c r="L28" s="363"/>
    </row>
    <row r="29" spans="1:16" ht="18.75">
      <c r="A29" s="67" t="s">
        <v>39</v>
      </c>
      <c r="B29" s="23"/>
      <c r="C29" s="23"/>
      <c r="D29" s="127"/>
      <c r="E29" s="128"/>
      <c r="F29" s="128"/>
      <c r="G29" s="128"/>
      <c r="H29" s="129"/>
      <c r="I29" s="128"/>
      <c r="J29" s="128"/>
      <c r="K29" s="118"/>
      <c r="L29" s="38"/>
    </row>
    <row r="30" spans="1:16" ht="18.75">
      <c r="A30" s="23"/>
      <c r="B30" s="23"/>
      <c r="C30" s="23"/>
      <c r="D30" s="127"/>
      <c r="E30" s="128"/>
      <c r="F30" s="128"/>
      <c r="G30" s="128"/>
      <c r="H30" s="129"/>
      <c r="I30" s="128"/>
      <c r="J30" s="128"/>
      <c r="K30" s="118"/>
      <c r="L30" s="23"/>
    </row>
    <row r="31" spans="1:16" ht="18.75">
      <c r="A31" s="67" t="s">
        <v>41</v>
      </c>
      <c r="B31" s="23"/>
      <c r="C31" s="23"/>
      <c r="D31" s="127"/>
      <c r="E31" s="128"/>
      <c r="F31" s="128"/>
      <c r="G31" s="128"/>
      <c r="H31" s="129"/>
      <c r="I31" s="128"/>
      <c r="J31" s="363" t="s">
        <v>182</v>
      </c>
      <c r="K31" s="363"/>
      <c r="L31" s="363"/>
    </row>
    <row r="32" spans="1:16" ht="18.75">
      <c r="A32" s="364"/>
      <c r="B32" s="364"/>
      <c r="C32" s="364"/>
      <c r="D32" s="127"/>
      <c r="E32" s="128"/>
      <c r="F32" s="128"/>
      <c r="G32" s="128"/>
      <c r="H32" s="129"/>
      <c r="I32" s="128"/>
      <c r="J32" s="128"/>
      <c r="K32" s="118"/>
      <c r="L32" s="118"/>
    </row>
    <row r="33" spans="1:12" ht="18.75">
      <c r="A33" s="67" t="s">
        <v>40</v>
      </c>
      <c r="B33" s="67"/>
      <c r="C33" s="118"/>
      <c r="D33" s="127"/>
      <c r="E33" s="128"/>
      <c r="F33" s="128"/>
      <c r="G33" s="128"/>
      <c r="H33" s="129"/>
      <c r="I33" s="128"/>
      <c r="J33" s="128"/>
      <c r="K33" s="67" t="s">
        <v>40</v>
      </c>
      <c r="L33" s="67"/>
    </row>
    <row r="34" spans="1:12">
      <c r="A34" s="3"/>
      <c r="B34" s="3"/>
      <c r="C34" s="3"/>
      <c r="D34" s="5"/>
      <c r="E34" s="3"/>
      <c r="F34" s="3"/>
      <c r="G34" s="3"/>
      <c r="H34" s="11"/>
      <c r="I34" s="3"/>
      <c r="J34" s="3"/>
      <c r="K34" s="3"/>
      <c r="L34" s="3"/>
    </row>
  </sheetData>
  <autoFilter ref="A18:L22" xr:uid="{00000000-0009-0000-0000-000051000000}"/>
  <mergeCells count="8">
    <mergeCell ref="J31:L31"/>
    <mergeCell ref="A32:C32"/>
    <mergeCell ref="A4:L4"/>
    <mergeCell ref="A5:L5"/>
    <mergeCell ref="A8:I8"/>
    <mergeCell ref="A10:I10"/>
    <mergeCell ref="A14:L14"/>
    <mergeCell ref="J28:L28"/>
  </mergeCells>
  <pageMargins left="0.70866141732283472" right="0.70866141732283472" top="0.74803149606299213" bottom="0.74803149606299213" header="0.31496062992125984" footer="0.31496062992125984"/>
  <pageSetup paperSize="9" scale="71" fitToHeight="0" orientation="landscape" r:id="rId1"/>
  <colBreaks count="1" manualBreakCount="1">
    <brk id="12" max="20" man="1"/>
  </col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0070C0"/>
    <pageSetUpPr fitToPage="1"/>
  </sheetPr>
  <dimension ref="A1:P36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9.85546875" style="6" customWidth="1"/>
    <col min="3" max="3" width="12.42578125" style="6" customWidth="1"/>
    <col min="4" max="4" width="9.85546875" style="6" customWidth="1"/>
    <col min="5" max="5" width="48.140625" style="59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60" customWidth="1"/>
    <col min="10" max="11" width="14.85546875" style="6" customWidth="1"/>
    <col min="12" max="12" width="20.57031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7462</v>
      </c>
      <c r="K1" s="58"/>
      <c r="L1" s="121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7424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62" t="s">
        <v>183</v>
      </c>
      <c r="B7" s="123"/>
      <c r="C7" s="123"/>
      <c r="D7" s="123"/>
      <c r="E7" s="123"/>
      <c r="F7" s="123"/>
      <c r="G7" s="123"/>
      <c r="H7" s="123"/>
      <c r="I7" s="58"/>
      <c r="J7" s="20"/>
      <c r="K7" s="20"/>
      <c r="L7" s="20"/>
    </row>
    <row r="8" spans="1:12" ht="15.75">
      <c r="A8" s="371" t="s">
        <v>178</v>
      </c>
      <c r="B8" s="371"/>
      <c r="C8" s="371"/>
      <c r="D8" s="371"/>
      <c r="E8" s="371"/>
      <c r="F8" s="371"/>
      <c r="G8" s="371"/>
      <c r="H8" s="371"/>
      <c r="I8" s="371"/>
      <c r="J8" s="20"/>
      <c r="K8" s="20"/>
      <c r="L8" s="20"/>
    </row>
    <row r="9" spans="1:12" ht="15.75">
      <c r="A9" s="62" t="s">
        <v>179</v>
      </c>
      <c r="B9" s="62"/>
      <c r="C9" s="62"/>
      <c r="D9" s="62"/>
      <c r="E9" s="62"/>
      <c r="F9" s="62"/>
      <c r="G9" s="62"/>
      <c r="H9" s="62"/>
      <c r="I9" s="58"/>
      <c r="J9" s="20"/>
      <c r="K9" s="20"/>
      <c r="L9" s="20"/>
    </row>
    <row r="10" spans="1:12" ht="15.75">
      <c r="A10" s="371" t="s">
        <v>180</v>
      </c>
      <c r="B10" s="371"/>
      <c r="C10" s="371"/>
      <c r="D10" s="371"/>
      <c r="E10" s="371"/>
      <c r="F10" s="371"/>
      <c r="G10" s="371"/>
      <c r="H10" s="371"/>
      <c r="I10" s="371"/>
      <c r="J10" s="20"/>
      <c r="K10" s="20"/>
      <c r="L10" s="20"/>
    </row>
    <row r="11" spans="1:12" ht="15.75">
      <c r="A11" s="206"/>
      <c r="B11" s="206"/>
      <c r="C11" s="206"/>
      <c r="D11" s="206"/>
      <c r="E11" s="206"/>
      <c r="F11" s="206"/>
      <c r="G11" s="206"/>
      <c r="H11" s="206"/>
      <c r="I11" s="206"/>
      <c r="J11" s="206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3.5" customHeight="1">
      <c r="A16" s="62"/>
      <c r="B16" s="62"/>
      <c r="C16" s="62"/>
      <c r="D16" s="62"/>
      <c r="E16" s="206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7370</v>
      </c>
      <c r="C19" s="221">
        <v>10042188</v>
      </c>
      <c r="D19" s="222" t="s">
        <v>5785</v>
      </c>
      <c r="E19" s="223" t="s">
        <v>7376</v>
      </c>
      <c r="F19" s="221" t="s">
        <v>57</v>
      </c>
      <c r="G19" s="266">
        <v>9</v>
      </c>
      <c r="H19" s="225">
        <v>8155</v>
      </c>
      <c r="I19" s="226">
        <v>73395</v>
      </c>
      <c r="J19" s="226">
        <f t="shared" ref="J19:J24" si="0">ROUND(I19*0.2,2)</f>
        <v>14679</v>
      </c>
      <c r="K19" s="226">
        <f t="shared" ref="K19:K24" si="1">ROUND(I19*1.2,2)</f>
        <v>88074</v>
      </c>
      <c r="L19" s="291" t="s">
        <v>4840</v>
      </c>
      <c r="M19" s="77"/>
      <c r="N19" s="77"/>
      <c r="O19" s="77"/>
      <c r="P19" s="77"/>
    </row>
    <row r="20" spans="1:16" ht="30" customHeight="1">
      <c r="A20" s="1">
        <v>2</v>
      </c>
      <c r="B20" s="221" t="s">
        <v>7371</v>
      </c>
      <c r="C20" s="221">
        <v>10042188</v>
      </c>
      <c r="D20" s="222" t="s">
        <v>5785</v>
      </c>
      <c r="E20" s="223" t="s">
        <v>7376</v>
      </c>
      <c r="F20" s="221" t="s">
        <v>57</v>
      </c>
      <c r="G20" s="266">
        <v>1</v>
      </c>
      <c r="H20" s="225">
        <v>8155</v>
      </c>
      <c r="I20" s="226">
        <v>8155</v>
      </c>
      <c r="J20" s="226">
        <f t="shared" si="0"/>
        <v>1631</v>
      </c>
      <c r="K20" s="226">
        <f t="shared" si="1"/>
        <v>9786</v>
      </c>
      <c r="L20" s="291" t="s">
        <v>4840</v>
      </c>
      <c r="M20" s="77"/>
      <c r="N20" s="77"/>
      <c r="O20" s="77"/>
      <c r="P20" s="77"/>
    </row>
    <row r="21" spans="1:16" ht="30" customHeight="1">
      <c r="A21" s="1">
        <v>3</v>
      </c>
      <c r="B21" s="221" t="s">
        <v>7372</v>
      </c>
      <c r="C21" s="221">
        <v>10042249</v>
      </c>
      <c r="D21" s="222" t="s">
        <v>5785</v>
      </c>
      <c r="E21" s="223" t="s">
        <v>7377</v>
      </c>
      <c r="F21" s="221" t="s">
        <v>57</v>
      </c>
      <c r="G21" s="266">
        <v>1</v>
      </c>
      <c r="H21" s="225">
        <v>56423</v>
      </c>
      <c r="I21" s="226">
        <v>56423</v>
      </c>
      <c r="J21" s="226">
        <f t="shared" si="0"/>
        <v>11284.6</v>
      </c>
      <c r="K21" s="226">
        <f t="shared" si="1"/>
        <v>67707.600000000006</v>
      </c>
      <c r="L21" s="291" t="s">
        <v>4840</v>
      </c>
      <c r="M21" s="77"/>
      <c r="N21" s="77"/>
      <c r="O21" s="77"/>
      <c r="P21" s="77"/>
    </row>
    <row r="22" spans="1:16" ht="30" customHeight="1">
      <c r="A22" s="1">
        <v>4</v>
      </c>
      <c r="B22" s="221" t="s">
        <v>7373</v>
      </c>
      <c r="C22" s="221">
        <v>10042249</v>
      </c>
      <c r="D22" s="222" t="s">
        <v>5785</v>
      </c>
      <c r="E22" s="223" t="s">
        <v>7377</v>
      </c>
      <c r="F22" s="221" t="s">
        <v>57</v>
      </c>
      <c r="G22" s="266">
        <v>5</v>
      </c>
      <c r="H22" s="225">
        <v>56423</v>
      </c>
      <c r="I22" s="226">
        <v>282115</v>
      </c>
      <c r="J22" s="226">
        <f t="shared" si="0"/>
        <v>56423</v>
      </c>
      <c r="K22" s="226">
        <f t="shared" si="1"/>
        <v>338538</v>
      </c>
      <c r="L22" s="291" t="s">
        <v>4840</v>
      </c>
      <c r="M22" s="77"/>
      <c r="N22" s="77"/>
      <c r="O22" s="77"/>
      <c r="P22" s="77"/>
    </row>
    <row r="23" spans="1:16" ht="30" customHeight="1">
      <c r="A23" s="1">
        <v>5</v>
      </c>
      <c r="B23" s="221" t="s">
        <v>7374</v>
      </c>
      <c r="C23" s="221">
        <v>10042249</v>
      </c>
      <c r="D23" s="222" t="s">
        <v>5785</v>
      </c>
      <c r="E23" s="223" t="s">
        <v>7377</v>
      </c>
      <c r="F23" s="221" t="s">
        <v>57</v>
      </c>
      <c r="G23" s="266">
        <v>2</v>
      </c>
      <c r="H23" s="225">
        <v>56423</v>
      </c>
      <c r="I23" s="226">
        <v>112846</v>
      </c>
      <c r="J23" s="226">
        <f t="shared" si="0"/>
        <v>22569.200000000001</v>
      </c>
      <c r="K23" s="226">
        <f t="shared" si="1"/>
        <v>135415.20000000001</v>
      </c>
      <c r="L23" s="291" t="s">
        <v>4840</v>
      </c>
      <c r="M23" s="77"/>
      <c r="N23" s="77"/>
      <c r="O23" s="77"/>
      <c r="P23" s="77"/>
    </row>
    <row r="24" spans="1:16" ht="30" customHeight="1">
      <c r="A24" s="1">
        <v>6</v>
      </c>
      <c r="B24" s="221" t="s">
        <v>7375</v>
      </c>
      <c r="C24" s="221">
        <v>10043195</v>
      </c>
      <c r="D24" s="222" t="s">
        <v>5785</v>
      </c>
      <c r="E24" s="223" t="s">
        <v>7378</v>
      </c>
      <c r="F24" s="221" t="s">
        <v>57</v>
      </c>
      <c r="G24" s="266">
        <v>9</v>
      </c>
      <c r="H24" s="225">
        <v>2136</v>
      </c>
      <c r="I24" s="226">
        <v>19224</v>
      </c>
      <c r="J24" s="226">
        <f t="shared" si="0"/>
        <v>3844.8</v>
      </c>
      <c r="K24" s="226">
        <f t="shared" si="1"/>
        <v>23068.799999999999</v>
      </c>
      <c r="L24" s="291" t="s">
        <v>4840</v>
      </c>
      <c r="M24" s="77"/>
      <c r="N24" s="77"/>
      <c r="O24" s="77"/>
      <c r="P24" s="77"/>
    </row>
    <row r="25" spans="1:16" ht="15.75">
      <c r="A25" s="96"/>
      <c r="B25" s="96"/>
      <c r="C25" s="96"/>
      <c r="D25" s="96"/>
      <c r="E25" s="97"/>
      <c r="F25" s="96"/>
      <c r="G25" s="96"/>
      <c r="H25" s="203"/>
      <c r="I25" s="98">
        <f>SUM(I19:I24)</f>
        <v>552158</v>
      </c>
      <c r="J25" s="98">
        <f>SUM(J19:J24)</f>
        <v>110431.6</v>
      </c>
      <c r="K25" s="98">
        <f>SUM(K19:K24)</f>
        <v>662589.60000000009</v>
      </c>
      <c r="L25" s="96"/>
    </row>
    <row r="28" spans="1:16" ht="18.75">
      <c r="A28" s="67" t="s">
        <v>34</v>
      </c>
      <c r="B28" s="220"/>
      <c r="C28" s="220"/>
      <c r="D28" s="127"/>
      <c r="E28" s="128"/>
      <c r="F28" s="128"/>
      <c r="G28" s="128"/>
      <c r="H28" s="129"/>
      <c r="I28" s="128"/>
      <c r="J28" s="67" t="s">
        <v>35</v>
      </c>
      <c r="K28" s="67"/>
      <c r="L28" s="23"/>
    </row>
    <row r="29" spans="1:16" ht="18.75">
      <c r="A29" s="67" t="s">
        <v>36</v>
      </c>
      <c r="B29" s="67"/>
      <c r="C29" s="67"/>
      <c r="D29" s="127"/>
      <c r="E29" s="128"/>
      <c r="F29" s="128"/>
      <c r="G29" s="128"/>
      <c r="H29" s="129"/>
      <c r="I29" s="128"/>
      <c r="J29" s="33" t="s">
        <v>184</v>
      </c>
      <c r="K29" s="67"/>
      <c r="L29" s="67"/>
    </row>
    <row r="30" spans="1:16" ht="18.75">
      <c r="A30" s="67" t="s">
        <v>37</v>
      </c>
      <c r="B30" s="67"/>
      <c r="C30" s="67"/>
      <c r="D30" s="127"/>
      <c r="E30" s="128"/>
      <c r="F30" s="128"/>
      <c r="G30" s="128"/>
      <c r="H30" s="129"/>
      <c r="I30" s="128"/>
      <c r="J30" s="363" t="s">
        <v>38</v>
      </c>
      <c r="K30" s="363"/>
      <c r="L30" s="363"/>
    </row>
    <row r="31" spans="1:16" ht="18.75">
      <c r="A31" s="67" t="s">
        <v>39</v>
      </c>
      <c r="B31" s="23"/>
      <c r="C31" s="23"/>
      <c r="D31" s="127"/>
      <c r="E31" s="128"/>
      <c r="F31" s="128"/>
      <c r="G31" s="128"/>
      <c r="H31" s="129"/>
      <c r="I31" s="128"/>
      <c r="J31" s="128"/>
      <c r="K31" s="118"/>
      <c r="L31" s="38"/>
    </row>
    <row r="32" spans="1:16" ht="18.75">
      <c r="A32" s="23"/>
      <c r="B32" s="23"/>
      <c r="C32" s="23"/>
      <c r="D32" s="127"/>
      <c r="E32" s="128"/>
      <c r="F32" s="128"/>
      <c r="G32" s="128"/>
      <c r="H32" s="129"/>
      <c r="I32" s="128"/>
      <c r="J32" s="128"/>
      <c r="K32" s="118"/>
      <c r="L32" s="23"/>
    </row>
    <row r="33" spans="1:12" ht="18.75">
      <c r="A33" s="67" t="s">
        <v>41</v>
      </c>
      <c r="B33" s="23"/>
      <c r="C33" s="23"/>
      <c r="D33" s="127"/>
      <c r="E33" s="128"/>
      <c r="F33" s="128"/>
      <c r="G33" s="128"/>
      <c r="H33" s="129"/>
      <c r="I33" s="128"/>
      <c r="J33" s="363" t="s">
        <v>182</v>
      </c>
      <c r="K33" s="363"/>
      <c r="L33" s="363"/>
    </row>
    <row r="34" spans="1:12" ht="18.75">
      <c r="A34" s="364"/>
      <c r="B34" s="364"/>
      <c r="C34" s="364"/>
      <c r="D34" s="127"/>
      <c r="E34" s="128"/>
      <c r="F34" s="128"/>
      <c r="G34" s="128"/>
      <c r="H34" s="129"/>
      <c r="I34" s="128"/>
      <c r="J34" s="128"/>
      <c r="K34" s="118"/>
      <c r="L34" s="118"/>
    </row>
    <row r="35" spans="1:12" ht="18.75">
      <c r="A35" s="67" t="s">
        <v>40</v>
      </c>
      <c r="B35" s="67"/>
      <c r="C35" s="118"/>
      <c r="D35" s="127"/>
      <c r="E35" s="128"/>
      <c r="F35" s="128"/>
      <c r="G35" s="128"/>
      <c r="H35" s="129"/>
      <c r="I35" s="128"/>
      <c r="J35" s="128"/>
      <c r="K35" s="67" t="s">
        <v>40</v>
      </c>
      <c r="L35" s="67"/>
    </row>
    <row r="36" spans="1:12">
      <c r="A36" s="3"/>
      <c r="B36" s="3"/>
      <c r="C36" s="3"/>
      <c r="D36" s="5"/>
      <c r="E36" s="3"/>
      <c r="F36" s="3"/>
      <c r="G36" s="3"/>
      <c r="H36" s="11"/>
      <c r="I36" s="3"/>
      <c r="J36" s="3"/>
      <c r="K36" s="3"/>
      <c r="L36" s="3"/>
    </row>
  </sheetData>
  <autoFilter ref="A18:L24" xr:uid="{00000000-0009-0000-0000-000052000000}"/>
  <mergeCells count="8">
    <mergeCell ref="J33:L33"/>
    <mergeCell ref="A34:C34"/>
    <mergeCell ref="A4:L4"/>
    <mergeCell ref="A5:L5"/>
    <mergeCell ref="A8:I8"/>
    <mergeCell ref="A10:I10"/>
    <mergeCell ref="A14:L14"/>
    <mergeCell ref="J30:L30"/>
  </mergeCells>
  <pageMargins left="0.70866141732283472" right="0.70866141732283472" top="0.74803149606299213" bottom="0.74803149606299213" header="0.31496062992125984" footer="0.31496062992125984"/>
  <pageSetup paperSize="9" scale="71" fitToHeight="0" orientation="landscape" r:id="rId1"/>
  <colBreaks count="1" manualBreakCount="1">
    <brk id="12" max="20" man="1"/>
  </col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rgb="FF0070C0"/>
    <pageSetUpPr fitToPage="1"/>
  </sheetPr>
  <dimension ref="A1:P32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9.85546875" style="6" customWidth="1"/>
    <col min="3" max="3" width="12.42578125" style="6" customWidth="1"/>
    <col min="4" max="4" width="9.85546875" style="6" customWidth="1"/>
    <col min="5" max="5" width="48.140625" style="59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60" customWidth="1"/>
    <col min="10" max="11" width="14.85546875" style="6" customWidth="1"/>
    <col min="12" max="12" width="20.57031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7463</v>
      </c>
      <c r="K1" s="58"/>
      <c r="L1" s="121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7383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62" t="s">
        <v>183</v>
      </c>
      <c r="B7" s="123"/>
      <c r="C7" s="123"/>
      <c r="D7" s="123"/>
      <c r="E7" s="123"/>
      <c r="F7" s="123"/>
      <c r="G7" s="123"/>
      <c r="H7" s="123"/>
      <c r="I7" s="58"/>
      <c r="J7" s="20"/>
      <c r="K7" s="20"/>
      <c r="L7" s="20"/>
    </row>
    <row r="8" spans="1:12" ht="15.75">
      <c r="A8" s="371" t="s">
        <v>178</v>
      </c>
      <c r="B8" s="371"/>
      <c r="C8" s="371"/>
      <c r="D8" s="371"/>
      <c r="E8" s="371"/>
      <c r="F8" s="371"/>
      <c r="G8" s="371"/>
      <c r="H8" s="371"/>
      <c r="I8" s="371"/>
      <c r="J8" s="20"/>
      <c r="K8" s="20"/>
      <c r="L8" s="20"/>
    </row>
    <row r="9" spans="1:12" ht="15.75">
      <c r="A9" s="62" t="s">
        <v>179</v>
      </c>
      <c r="B9" s="62"/>
      <c r="C9" s="62"/>
      <c r="D9" s="62"/>
      <c r="E9" s="62"/>
      <c r="F9" s="62"/>
      <c r="G9" s="62"/>
      <c r="H9" s="62"/>
      <c r="I9" s="58"/>
      <c r="J9" s="20"/>
      <c r="K9" s="20"/>
      <c r="L9" s="20"/>
    </row>
    <row r="10" spans="1:12" ht="15.75">
      <c r="A10" s="371" t="s">
        <v>180</v>
      </c>
      <c r="B10" s="371"/>
      <c r="C10" s="371"/>
      <c r="D10" s="371"/>
      <c r="E10" s="371"/>
      <c r="F10" s="371"/>
      <c r="G10" s="371"/>
      <c r="H10" s="371"/>
      <c r="I10" s="371"/>
      <c r="J10" s="20"/>
      <c r="K10" s="20"/>
      <c r="L10" s="20"/>
    </row>
    <row r="11" spans="1:12" ht="15.75">
      <c r="A11" s="206"/>
      <c r="B11" s="206"/>
      <c r="C11" s="206"/>
      <c r="D11" s="206"/>
      <c r="E11" s="206"/>
      <c r="F11" s="206"/>
      <c r="G11" s="206"/>
      <c r="H11" s="206"/>
      <c r="I11" s="206"/>
      <c r="J11" s="206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3.5" customHeight="1">
      <c r="A16" s="62"/>
      <c r="B16" s="62"/>
      <c r="C16" s="62"/>
      <c r="D16" s="62"/>
      <c r="E16" s="206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7379</v>
      </c>
      <c r="C19" s="221">
        <v>10010577</v>
      </c>
      <c r="D19" s="222" t="s">
        <v>5785</v>
      </c>
      <c r="E19" s="223" t="s">
        <v>7381</v>
      </c>
      <c r="F19" s="221" t="s">
        <v>57</v>
      </c>
      <c r="G19" s="266">
        <v>455</v>
      </c>
      <c r="H19" s="225">
        <v>677</v>
      </c>
      <c r="I19" s="226">
        <v>308035</v>
      </c>
      <c r="J19" s="226">
        <f>ROUND(I19*0.2,2)</f>
        <v>61607</v>
      </c>
      <c r="K19" s="226">
        <f>ROUND(I19*1.2,2)</f>
        <v>369642</v>
      </c>
      <c r="L19" s="291" t="s">
        <v>4840</v>
      </c>
      <c r="M19" s="77"/>
      <c r="N19" s="77"/>
      <c r="O19" s="77"/>
      <c r="P19" s="77"/>
    </row>
    <row r="20" spans="1:16" ht="30" customHeight="1">
      <c r="A20" s="1">
        <v>2</v>
      </c>
      <c r="B20" s="221" t="s">
        <v>7380</v>
      </c>
      <c r="C20" s="221">
        <v>10042134</v>
      </c>
      <c r="D20" s="222" t="s">
        <v>5785</v>
      </c>
      <c r="E20" s="223" t="s">
        <v>7382</v>
      </c>
      <c r="F20" s="221" t="s">
        <v>57</v>
      </c>
      <c r="G20" s="266">
        <v>4</v>
      </c>
      <c r="H20" s="225">
        <v>42007</v>
      </c>
      <c r="I20" s="226">
        <v>168028</v>
      </c>
      <c r="J20" s="226">
        <f>ROUND(I20*0.2,2)</f>
        <v>33605.599999999999</v>
      </c>
      <c r="K20" s="226">
        <f>ROUND(I20*1.2,2)</f>
        <v>201633.6</v>
      </c>
      <c r="L20" s="291" t="s">
        <v>4840</v>
      </c>
      <c r="M20" s="77"/>
      <c r="N20" s="77"/>
      <c r="O20" s="77"/>
      <c r="P20" s="77"/>
    </row>
    <row r="21" spans="1:16" ht="15.75">
      <c r="A21" s="96"/>
      <c r="B21" s="96"/>
      <c r="C21" s="96"/>
      <c r="D21" s="96"/>
      <c r="E21" s="97"/>
      <c r="F21" s="96"/>
      <c r="G21" s="96"/>
      <c r="H21" s="203"/>
      <c r="I21" s="98">
        <f>SUM(I19:I20)</f>
        <v>476063</v>
      </c>
      <c r="J21" s="98">
        <f>SUM(J19:J20)</f>
        <v>95212.6</v>
      </c>
      <c r="K21" s="98">
        <f>SUM(K19:K20)</f>
        <v>571275.6</v>
      </c>
      <c r="L21" s="96"/>
    </row>
    <row r="24" spans="1:16" ht="18.75">
      <c r="A24" s="67" t="s">
        <v>34</v>
      </c>
      <c r="B24" s="220"/>
      <c r="C24" s="220"/>
      <c r="D24" s="127"/>
      <c r="E24" s="128"/>
      <c r="F24" s="128"/>
      <c r="G24" s="128"/>
      <c r="H24" s="129"/>
      <c r="I24" s="128"/>
      <c r="J24" s="67" t="s">
        <v>35</v>
      </c>
      <c r="K24" s="67"/>
      <c r="L24" s="23"/>
    </row>
    <row r="25" spans="1:16" ht="18.75">
      <c r="A25" s="67" t="s">
        <v>36</v>
      </c>
      <c r="B25" s="67"/>
      <c r="C25" s="67"/>
      <c r="D25" s="127"/>
      <c r="E25" s="128"/>
      <c r="F25" s="128"/>
      <c r="G25" s="128"/>
      <c r="H25" s="129"/>
      <c r="I25" s="128"/>
      <c r="J25" s="33" t="s">
        <v>184</v>
      </c>
      <c r="K25" s="67"/>
      <c r="L25" s="67"/>
    </row>
    <row r="26" spans="1:16" ht="18.75">
      <c r="A26" s="67" t="s">
        <v>37</v>
      </c>
      <c r="B26" s="67"/>
      <c r="C26" s="67"/>
      <c r="D26" s="127"/>
      <c r="E26" s="128"/>
      <c r="F26" s="128"/>
      <c r="G26" s="128"/>
      <c r="H26" s="129"/>
      <c r="I26" s="128"/>
      <c r="J26" s="363" t="s">
        <v>38</v>
      </c>
      <c r="K26" s="363"/>
      <c r="L26" s="363"/>
    </row>
    <row r="27" spans="1:16" ht="18.75">
      <c r="A27" s="67" t="s">
        <v>39</v>
      </c>
      <c r="B27" s="23"/>
      <c r="C27" s="23"/>
      <c r="D27" s="127"/>
      <c r="E27" s="128"/>
      <c r="F27" s="128"/>
      <c r="G27" s="128"/>
      <c r="H27" s="129"/>
      <c r="I27" s="128"/>
      <c r="J27" s="128"/>
      <c r="K27" s="118"/>
      <c r="L27" s="38"/>
    </row>
    <row r="28" spans="1:16" ht="18.75">
      <c r="A28" s="23"/>
      <c r="B28" s="23"/>
      <c r="C28" s="23"/>
      <c r="D28" s="127"/>
      <c r="E28" s="128"/>
      <c r="F28" s="128"/>
      <c r="G28" s="128"/>
      <c r="H28" s="129"/>
      <c r="I28" s="128"/>
      <c r="J28" s="128"/>
      <c r="K28" s="118"/>
      <c r="L28" s="23"/>
    </row>
    <row r="29" spans="1:16" ht="18.75">
      <c r="A29" s="67" t="s">
        <v>41</v>
      </c>
      <c r="B29" s="23"/>
      <c r="C29" s="23"/>
      <c r="D29" s="127"/>
      <c r="E29" s="128"/>
      <c r="F29" s="128"/>
      <c r="G29" s="128"/>
      <c r="H29" s="129"/>
      <c r="I29" s="128"/>
      <c r="J29" s="363" t="s">
        <v>182</v>
      </c>
      <c r="K29" s="363"/>
      <c r="L29" s="363"/>
    </row>
    <row r="30" spans="1:16" ht="18.75">
      <c r="A30" s="364"/>
      <c r="B30" s="364"/>
      <c r="C30" s="364"/>
      <c r="D30" s="127"/>
      <c r="E30" s="128"/>
      <c r="F30" s="128"/>
      <c r="G30" s="128"/>
      <c r="H30" s="129"/>
      <c r="I30" s="128"/>
      <c r="J30" s="128"/>
      <c r="K30" s="118"/>
      <c r="L30" s="118"/>
    </row>
    <row r="31" spans="1:16" ht="18.75">
      <c r="A31" s="67" t="s">
        <v>40</v>
      </c>
      <c r="B31" s="67"/>
      <c r="C31" s="118"/>
      <c r="D31" s="127"/>
      <c r="E31" s="128"/>
      <c r="F31" s="128"/>
      <c r="G31" s="128"/>
      <c r="H31" s="129"/>
      <c r="I31" s="128"/>
      <c r="J31" s="128"/>
      <c r="K31" s="67" t="s">
        <v>40</v>
      </c>
      <c r="L31" s="67"/>
    </row>
    <row r="32" spans="1:16">
      <c r="A32" s="3"/>
      <c r="B32" s="3"/>
      <c r="C32" s="3"/>
      <c r="D32" s="5"/>
      <c r="E32" s="3"/>
      <c r="F32" s="3"/>
      <c r="G32" s="3"/>
      <c r="H32" s="11"/>
      <c r="I32" s="3"/>
      <c r="J32" s="3"/>
      <c r="K32" s="3"/>
      <c r="L32" s="3"/>
    </row>
  </sheetData>
  <autoFilter ref="A18:L20" xr:uid="{00000000-0009-0000-0000-000053000000}"/>
  <mergeCells count="8">
    <mergeCell ref="J29:L29"/>
    <mergeCell ref="A30:C30"/>
    <mergeCell ref="A4:L4"/>
    <mergeCell ref="A5:L5"/>
    <mergeCell ref="A8:I8"/>
    <mergeCell ref="A10:I10"/>
    <mergeCell ref="A14:L14"/>
    <mergeCell ref="J26:L26"/>
  </mergeCells>
  <pageMargins left="0.70866141732283472" right="0.70866141732283472" top="0.74803149606299213" bottom="0.74803149606299213" header="0.31496062992125984" footer="0.31496062992125984"/>
  <pageSetup paperSize="9" scale="71" fitToHeight="0" orientation="landscape" r:id="rId1"/>
  <colBreaks count="1" manualBreakCount="1">
    <brk id="12" max="20" man="1"/>
  </col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0070C0"/>
    <pageSetUpPr fitToPage="1"/>
  </sheetPr>
  <dimension ref="A1:P56"/>
  <sheetViews>
    <sheetView view="pageBreakPreview" zoomScaleNormal="100" zoomScaleSheetLayoutView="100" workbookViewId="0">
      <selection activeCell="A5" sqref="A5:L5"/>
    </sheetView>
  </sheetViews>
  <sheetFormatPr defaultColWidth="14.42578125" defaultRowHeight="15"/>
  <cols>
    <col min="1" max="1" width="5.7109375" style="6" customWidth="1"/>
    <col min="2" max="2" width="10.140625" style="72" customWidth="1"/>
    <col min="3" max="3" width="12.28515625" style="6" customWidth="1"/>
    <col min="4" max="4" width="10" style="6" customWidth="1"/>
    <col min="5" max="5" width="38.28515625" style="59" customWidth="1"/>
    <col min="6" max="6" width="7.140625" style="72" customWidth="1"/>
    <col min="7" max="7" width="9.5703125" style="6" customWidth="1"/>
    <col min="8" max="8" width="15.42578125" style="6" customWidth="1"/>
    <col min="9" max="9" width="15.42578125" style="60" customWidth="1"/>
    <col min="10" max="11" width="15.42578125" style="6" customWidth="1"/>
    <col min="12" max="12" width="20.5703125" style="6" customWidth="1"/>
    <col min="13" max="16384" width="14.42578125" style="6"/>
  </cols>
  <sheetData>
    <row r="1" spans="1:12" ht="15.75" customHeight="1">
      <c r="A1" s="20"/>
      <c r="B1" s="51"/>
      <c r="C1" s="23"/>
      <c r="D1" s="23"/>
      <c r="E1" s="23"/>
      <c r="F1" s="51"/>
      <c r="G1" s="23"/>
      <c r="H1" s="23"/>
      <c r="I1" s="24"/>
      <c r="J1" s="121" t="s">
        <v>7464</v>
      </c>
      <c r="K1" s="61"/>
      <c r="L1" s="24"/>
    </row>
    <row r="2" spans="1:12" ht="15.75" customHeight="1">
      <c r="A2" s="20"/>
      <c r="B2" s="28"/>
      <c r="C2" s="26"/>
      <c r="D2" s="26"/>
      <c r="E2" s="26"/>
      <c r="F2" s="28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8"/>
      <c r="C3" s="26"/>
      <c r="D3" s="26"/>
      <c r="E3" s="26"/>
      <c r="F3" s="28"/>
      <c r="G3" s="26"/>
      <c r="H3" s="26"/>
      <c r="I3" s="27"/>
      <c r="J3" s="27"/>
      <c r="K3" s="61"/>
      <c r="L3" s="20"/>
    </row>
    <row r="4" spans="1:12" ht="16.5" customHeight="1">
      <c r="A4" s="365" t="s">
        <v>7425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24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18" t="s">
        <v>177</v>
      </c>
      <c r="B7" s="115"/>
      <c r="C7" s="115"/>
      <c r="D7" s="115"/>
      <c r="E7" s="115"/>
      <c r="F7" s="115"/>
      <c r="G7" s="115"/>
      <c r="H7" s="115"/>
      <c r="I7" s="116"/>
      <c r="J7" s="20"/>
      <c r="K7" s="20"/>
      <c r="L7" s="20"/>
    </row>
    <row r="8" spans="1:12" ht="15.75">
      <c r="A8" s="367" t="s">
        <v>178</v>
      </c>
      <c r="B8" s="367"/>
      <c r="C8" s="367"/>
      <c r="D8" s="367"/>
      <c r="E8" s="367"/>
      <c r="F8" s="367"/>
      <c r="G8" s="367"/>
      <c r="H8" s="367"/>
      <c r="I8" s="367"/>
      <c r="J8" s="20"/>
      <c r="K8" s="20"/>
      <c r="L8" s="20"/>
    </row>
    <row r="9" spans="1:12" ht="15.75">
      <c r="A9" s="18" t="s">
        <v>179</v>
      </c>
      <c r="B9" s="18"/>
      <c r="C9" s="18"/>
      <c r="D9" s="18"/>
      <c r="E9" s="18"/>
      <c r="F9" s="18"/>
      <c r="G9" s="18"/>
      <c r="H9" s="18"/>
      <c r="I9" s="116"/>
      <c r="J9" s="20"/>
      <c r="K9" s="20"/>
      <c r="L9" s="20"/>
    </row>
    <row r="10" spans="1:12" ht="15.75">
      <c r="A10" s="367" t="s">
        <v>180</v>
      </c>
      <c r="B10" s="367"/>
      <c r="C10" s="367"/>
      <c r="D10" s="367"/>
      <c r="E10" s="367"/>
      <c r="F10" s="367"/>
      <c r="G10" s="367"/>
      <c r="H10" s="367"/>
      <c r="I10" s="367"/>
      <c r="J10" s="20"/>
      <c r="K10" s="20"/>
      <c r="L10" s="20"/>
    </row>
    <row r="11" spans="1:12" ht="15.75">
      <c r="A11" s="295"/>
      <c r="B11" s="71"/>
      <c r="C11" s="295"/>
      <c r="D11" s="295"/>
      <c r="E11" s="295"/>
      <c r="F11" s="71"/>
      <c r="G11" s="295"/>
      <c r="H11" s="295"/>
      <c r="I11" s="295"/>
      <c r="J11" s="295"/>
      <c r="K11" s="29"/>
      <c r="L11" s="20"/>
    </row>
    <row r="12" spans="1:12" ht="15.75">
      <c r="A12" s="62" t="s">
        <v>30</v>
      </c>
      <c r="B12" s="70"/>
      <c r="C12" s="296"/>
      <c r="D12" s="296"/>
      <c r="E12" s="296"/>
      <c r="F12" s="70"/>
      <c r="G12" s="296"/>
      <c r="H12" s="296"/>
      <c r="I12" s="296"/>
      <c r="J12" s="296"/>
      <c r="K12" s="29"/>
      <c r="L12" s="20"/>
    </row>
    <row r="13" spans="1:12" ht="15.75">
      <c r="A13" s="62" t="s">
        <v>31</v>
      </c>
      <c r="B13" s="70"/>
      <c r="C13" s="296"/>
      <c r="D13" s="296"/>
      <c r="E13" s="296"/>
      <c r="F13" s="70"/>
      <c r="G13" s="296"/>
      <c r="H13" s="296"/>
      <c r="I13" s="296"/>
      <c r="J13" s="29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54"/>
      <c r="C15" s="31"/>
      <c r="D15" s="31"/>
      <c r="E15" s="31"/>
      <c r="F15" s="54"/>
      <c r="G15" s="31"/>
      <c r="H15" s="31"/>
      <c r="I15" s="31"/>
      <c r="J15" s="31"/>
      <c r="K15" s="32"/>
      <c r="L15" s="31"/>
    </row>
    <row r="16" spans="1:12" ht="6.75" customHeight="1">
      <c r="A16" s="31"/>
      <c r="B16" s="54"/>
      <c r="C16" s="31"/>
      <c r="D16" s="31"/>
      <c r="E16" s="31"/>
      <c r="F16" s="54"/>
      <c r="G16" s="31"/>
      <c r="H16" s="31"/>
      <c r="I16" s="31"/>
      <c r="J16" s="31"/>
      <c r="K16" s="32"/>
      <c r="L16" s="31"/>
    </row>
    <row r="17" spans="1:16" ht="7.5" customHeight="1">
      <c r="A17" s="62"/>
      <c r="B17" s="70"/>
      <c r="C17" s="62"/>
      <c r="D17" s="62"/>
      <c r="E17" s="296"/>
      <c r="F17" s="70"/>
      <c r="G17" s="62"/>
      <c r="H17" s="8"/>
      <c r="I17" s="65"/>
      <c r="J17" s="66"/>
      <c r="K17" s="66"/>
      <c r="L17" s="62"/>
    </row>
    <row r="18" spans="1:16" ht="63">
      <c r="A18" s="10" t="s">
        <v>0</v>
      </c>
      <c r="B18" s="14" t="s">
        <v>9</v>
      </c>
      <c r="C18" s="14" t="s">
        <v>10</v>
      </c>
      <c r="D18" s="14" t="s">
        <v>11</v>
      </c>
      <c r="E18" s="14" t="s">
        <v>1</v>
      </c>
      <c r="F18" s="14" t="s">
        <v>12</v>
      </c>
      <c r="G18" s="14" t="s">
        <v>2</v>
      </c>
      <c r="H18" s="2" t="s">
        <v>7</v>
      </c>
      <c r="I18" s="2" t="s">
        <v>186</v>
      </c>
      <c r="J18" s="2" t="s">
        <v>696</v>
      </c>
      <c r="K18" s="2" t="s">
        <v>185</v>
      </c>
      <c r="L18" s="10" t="s">
        <v>3</v>
      </c>
    </row>
    <row r="19" spans="1:16" ht="15.75">
      <c r="A19" s="10">
        <v>1</v>
      </c>
      <c r="B19" s="10">
        <v>2</v>
      </c>
      <c r="C19" s="10">
        <v>3</v>
      </c>
      <c r="D19" s="10">
        <v>4</v>
      </c>
      <c r="E19" s="10">
        <v>5</v>
      </c>
      <c r="F19" s="10">
        <v>6</v>
      </c>
      <c r="G19" s="10">
        <v>7</v>
      </c>
      <c r="H19" s="10">
        <v>8</v>
      </c>
      <c r="I19" s="10">
        <v>9</v>
      </c>
      <c r="J19" s="10">
        <v>10</v>
      </c>
      <c r="K19" s="10">
        <v>11</v>
      </c>
      <c r="L19" s="10">
        <v>12</v>
      </c>
    </row>
    <row r="20" spans="1:16" ht="30" customHeight="1">
      <c r="A20" s="1">
        <v>1</v>
      </c>
      <c r="B20" s="228" t="s">
        <v>3674</v>
      </c>
      <c r="C20" s="228">
        <v>10006835</v>
      </c>
      <c r="D20" s="228" t="s">
        <v>854</v>
      </c>
      <c r="E20" s="229" t="s">
        <v>3710</v>
      </c>
      <c r="F20" s="228" t="s">
        <v>57</v>
      </c>
      <c r="G20" s="272">
        <v>15</v>
      </c>
      <c r="H20" s="239">
        <v>86122</v>
      </c>
      <c r="I20" s="238">
        <v>1291830</v>
      </c>
      <c r="J20" s="238">
        <f t="shared" ref="J20:J44" si="0">ROUND(I20*0.2,2)</f>
        <v>258366</v>
      </c>
      <c r="K20" s="238">
        <f t="shared" ref="K20:K44" si="1">ROUND(I20*1.2,2)</f>
        <v>1550196</v>
      </c>
      <c r="L20" s="227" t="s">
        <v>8</v>
      </c>
      <c r="M20" s="77"/>
      <c r="N20" s="77"/>
      <c r="O20" s="77"/>
      <c r="P20" s="77"/>
    </row>
    <row r="21" spans="1:16" ht="30" customHeight="1">
      <c r="A21" s="1">
        <v>2</v>
      </c>
      <c r="B21" s="228" t="s">
        <v>3675</v>
      </c>
      <c r="C21" s="228">
        <v>10006835</v>
      </c>
      <c r="D21" s="228" t="s">
        <v>854</v>
      </c>
      <c r="E21" s="229" t="s">
        <v>3710</v>
      </c>
      <c r="F21" s="228" t="s">
        <v>57</v>
      </c>
      <c r="G21" s="272">
        <v>71</v>
      </c>
      <c r="H21" s="239">
        <v>86122</v>
      </c>
      <c r="I21" s="238">
        <v>6114662</v>
      </c>
      <c r="J21" s="238">
        <f t="shared" si="0"/>
        <v>1222932.3999999999</v>
      </c>
      <c r="K21" s="238">
        <f t="shared" si="1"/>
        <v>7337594.4000000004</v>
      </c>
      <c r="L21" s="227" t="s">
        <v>8</v>
      </c>
    </row>
    <row r="22" spans="1:16" ht="30" customHeight="1">
      <c r="A22" s="1">
        <v>3</v>
      </c>
      <c r="B22" s="228" t="s">
        <v>3676</v>
      </c>
      <c r="C22" s="228">
        <v>10006835</v>
      </c>
      <c r="D22" s="228" t="s">
        <v>854</v>
      </c>
      <c r="E22" s="229" t="s">
        <v>3710</v>
      </c>
      <c r="F22" s="228" t="s">
        <v>57</v>
      </c>
      <c r="G22" s="272">
        <v>5</v>
      </c>
      <c r="H22" s="239">
        <v>86122</v>
      </c>
      <c r="I22" s="238">
        <v>430610</v>
      </c>
      <c r="J22" s="238">
        <f t="shared" si="0"/>
        <v>86122</v>
      </c>
      <c r="K22" s="238">
        <f t="shared" si="1"/>
        <v>516732</v>
      </c>
      <c r="L22" s="227" t="s">
        <v>8</v>
      </c>
      <c r="M22" s="77"/>
      <c r="N22" s="77"/>
      <c r="O22" s="77"/>
      <c r="P22" s="77"/>
    </row>
    <row r="23" spans="1:16" ht="30" customHeight="1">
      <c r="A23" s="1">
        <v>4</v>
      </c>
      <c r="B23" s="228" t="s">
        <v>3677</v>
      </c>
      <c r="C23" s="228">
        <v>10006835</v>
      </c>
      <c r="D23" s="228" t="s">
        <v>854</v>
      </c>
      <c r="E23" s="229" t="s">
        <v>3710</v>
      </c>
      <c r="F23" s="228" t="s">
        <v>57</v>
      </c>
      <c r="G23" s="272">
        <v>5</v>
      </c>
      <c r="H23" s="239">
        <v>86122</v>
      </c>
      <c r="I23" s="238">
        <v>430610</v>
      </c>
      <c r="J23" s="238">
        <f t="shared" si="0"/>
        <v>86122</v>
      </c>
      <c r="K23" s="238">
        <f t="shared" si="1"/>
        <v>516732</v>
      </c>
      <c r="L23" s="227" t="s">
        <v>8</v>
      </c>
    </row>
    <row r="24" spans="1:16" ht="30" customHeight="1">
      <c r="A24" s="1">
        <v>5</v>
      </c>
      <c r="B24" s="228" t="s">
        <v>3678</v>
      </c>
      <c r="C24" s="228">
        <v>10006849</v>
      </c>
      <c r="D24" s="228" t="s">
        <v>854</v>
      </c>
      <c r="E24" s="229" t="s">
        <v>3711</v>
      </c>
      <c r="F24" s="228" t="s">
        <v>57</v>
      </c>
      <c r="G24" s="272">
        <v>2</v>
      </c>
      <c r="H24" s="239">
        <v>246852</v>
      </c>
      <c r="I24" s="238">
        <v>493704</v>
      </c>
      <c r="J24" s="238">
        <f t="shared" si="0"/>
        <v>98740.800000000003</v>
      </c>
      <c r="K24" s="238">
        <f t="shared" si="1"/>
        <v>592444.80000000005</v>
      </c>
      <c r="L24" s="227" t="s">
        <v>8</v>
      </c>
      <c r="M24" s="77"/>
      <c r="N24" s="77"/>
      <c r="O24" s="77"/>
      <c r="P24" s="77"/>
    </row>
    <row r="25" spans="1:16" ht="30" customHeight="1">
      <c r="A25" s="1">
        <v>6</v>
      </c>
      <c r="B25" s="228" t="s">
        <v>3679</v>
      </c>
      <c r="C25" s="228">
        <v>10006854</v>
      </c>
      <c r="D25" s="228" t="s">
        <v>854</v>
      </c>
      <c r="E25" s="229" t="s">
        <v>3712</v>
      </c>
      <c r="F25" s="228" t="s">
        <v>57</v>
      </c>
      <c r="G25" s="272">
        <v>4</v>
      </c>
      <c r="H25" s="239">
        <v>237</v>
      </c>
      <c r="I25" s="238">
        <v>948</v>
      </c>
      <c r="J25" s="238">
        <f t="shared" si="0"/>
        <v>189.6</v>
      </c>
      <c r="K25" s="238">
        <f t="shared" si="1"/>
        <v>1137.5999999999999</v>
      </c>
      <c r="L25" s="227" t="s">
        <v>8</v>
      </c>
      <c r="M25" s="77"/>
      <c r="N25" s="77"/>
      <c r="O25" s="77"/>
      <c r="P25" s="77"/>
    </row>
    <row r="26" spans="1:16" ht="30" customHeight="1">
      <c r="A26" s="1">
        <v>7</v>
      </c>
      <c r="B26" s="228" t="s">
        <v>3680</v>
      </c>
      <c r="C26" s="228">
        <v>10006864</v>
      </c>
      <c r="D26" s="228" t="s">
        <v>854</v>
      </c>
      <c r="E26" s="229" t="s">
        <v>3713</v>
      </c>
      <c r="F26" s="228" t="s">
        <v>57</v>
      </c>
      <c r="G26" s="272">
        <v>2</v>
      </c>
      <c r="H26" s="239">
        <v>238</v>
      </c>
      <c r="I26" s="238">
        <v>476</v>
      </c>
      <c r="J26" s="238">
        <f t="shared" si="0"/>
        <v>95.2</v>
      </c>
      <c r="K26" s="238">
        <f t="shared" si="1"/>
        <v>571.20000000000005</v>
      </c>
      <c r="L26" s="227" t="s">
        <v>8</v>
      </c>
    </row>
    <row r="27" spans="1:16" ht="30" customHeight="1">
      <c r="A27" s="1">
        <v>8</v>
      </c>
      <c r="B27" s="228" t="s">
        <v>3681</v>
      </c>
      <c r="C27" s="228">
        <v>10006875</v>
      </c>
      <c r="D27" s="228" t="s">
        <v>854</v>
      </c>
      <c r="E27" s="229" t="s">
        <v>3714</v>
      </c>
      <c r="F27" s="228" t="s">
        <v>57</v>
      </c>
      <c r="G27" s="272">
        <v>38</v>
      </c>
      <c r="H27" s="239">
        <v>238</v>
      </c>
      <c r="I27" s="238">
        <v>9044</v>
      </c>
      <c r="J27" s="238">
        <f t="shared" si="0"/>
        <v>1808.8</v>
      </c>
      <c r="K27" s="238">
        <f t="shared" si="1"/>
        <v>10852.8</v>
      </c>
      <c r="L27" s="227" t="s">
        <v>8</v>
      </c>
    </row>
    <row r="28" spans="1:16" ht="30" customHeight="1">
      <c r="A28" s="1">
        <v>9</v>
      </c>
      <c r="B28" s="228" t="s">
        <v>3682</v>
      </c>
      <c r="C28" s="228">
        <v>10006890</v>
      </c>
      <c r="D28" s="228" t="s">
        <v>854</v>
      </c>
      <c r="E28" s="229" t="s">
        <v>3715</v>
      </c>
      <c r="F28" s="228" t="s">
        <v>57</v>
      </c>
      <c r="G28" s="272">
        <v>250</v>
      </c>
      <c r="H28" s="239">
        <v>1996</v>
      </c>
      <c r="I28" s="238">
        <v>499000</v>
      </c>
      <c r="J28" s="238">
        <f t="shared" si="0"/>
        <v>99800</v>
      </c>
      <c r="K28" s="238">
        <f t="shared" si="1"/>
        <v>598800</v>
      </c>
      <c r="L28" s="227" t="s">
        <v>8</v>
      </c>
      <c r="M28" s="77"/>
      <c r="N28" s="77"/>
      <c r="O28" s="77"/>
      <c r="P28" s="77"/>
    </row>
    <row r="29" spans="1:16" ht="30" customHeight="1">
      <c r="A29" s="1">
        <v>10</v>
      </c>
      <c r="B29" s="228" t="s">
        <v>3683</v>
      </c>
      <c r="C29" s="228">
        <v>10006916</v>
      </c>
      <c r="D29" s="228" t="s">
        <v>854</v>
      </c>
      <c r="E29" s="229" t="s">
        <v>3716</v>
      </c>
      <c r="F29" s="228" t="s">
        <v>57</v>
      </c>
      <c r="G29" s="272">
        <v>2</v>
      </c>
      <c r="H29" s="239">
        <v>53348</v>
      </c>
      <c r="I29" s="238">
        <v>106696</v>
      </c>
      <c r="J29" s="238">
        <f t="shared" si="0"/>
        <v>21339.200000000001</v>
      </c>
      <c r="K29" s="238">
        <f t="shared" si="1"/>
        <v>128035.2</v>
      </c>
      <c r="L29" s="227" t="s">
        <v>8</v>
      </c>
      <c r="M29" s="77"/>
      <c r="N29" s="77"/>
      <c r="O29" s="77"/>
      <c r="P29" s="77"/>
    </row>
    <row r="30" spans="1:16" ht="30" customHeight="1">
      <c r="A30" s="1">
        <v>11</v>
      </c>
      <c r="B30" s="228" t="s">
        <v>3684</v>
      </c>
      <c r="C30" s="228">
        <v>10006958</v>
      </c>
      <c r="D30" s="228" t="s">
        <v>854</v>
      </c>
      <c r="E30" s="229" t="s">
        <v>3717</v>
      </c>
      <c r="F30" s="228" t="s">
        <v>57</v>
      </c>
      <c r="G30" s="272">
        <v>2</v>
      </c>
      <c r="H30" s="239">
        <v>118718</v>
      </c>
      <c r="I30" s="238">
        <v>237436</v>
      </c>
      <c r="J30" s="238">
        <f t="shared" si="0"/>
        <v>47487.199999999997</v>
      </c>
      <c r="K30" s="238">
        <f t="shared" si="1"/>
        <v>284923.2</v>
      </c>
      <c r="L30" s="227" t="s">
        <v>8</v>
      </c>
    </row>
    <row r="31" spans="1:16" ht="30" customHeight="1">
      <c r="A31" s="1">
        <v>12</v>
      </c>
      <c r="B31" s="228" t="s">
        <v>3685</v>
      </c>
      <c r="C31" s="228">
        <v>10006958</v>
      </c>
      <c r="D31" s="228" t="s">
        <v>854</v>
      </c>
      <c r="E31" s="229" t="s">
        <v>3717</v>
      </c>
      <c r="F31" s="228" t="s">
        <v>57</v>
      </c>
      <c r="G31" s="272">
        <v>5</v>
      </c>
      <c r="H31" s="239">
        <v>118718</v>
      </c>
      <c r="I31" s="238">
        <v>593590</v>
      </c>
      <c r="J31" s="238">
        <f t="shared" si="0"/>
        <v>118718</v>
      </c>
      <c r="K31" s="238">
        <f t="shared" si="1"/>
        <v>712308</v>
      </c>
      <c r="L31" s="227" t="s">
        <v>8</v>
      </c>
    </row>
    <row r="32" spans="1:16" ht="30" customHeight="1">
      <c r="A32" s="1">
        <v>13</v>
      </c>
      <c r="B32" s="228" t="s">
        <v>3686</v>
      </c>
      <c r="C32" s="228">
        <v>10007058</v>
      </c>
      <c r="D32" s="228" t="s">
        <v>854</v>
      </c>
      <c r="E32" s="229" t="s">
        <v>3718</v>
      </c>
      <c r="F32" s="228" t="s">
        <v>57</v>
      </c>
      <c r="G32" s="272">
        <v>2</v>
      </c>
      <c r="H32" s="239">
        <v>88079</v>
      </c>
      <c r="I32" s="238">
        <v>176158</v>
      </c>
      <c r="J32" s="238">
        <f t="shared" si="0"/>
        <v>35231.599999999999</v>
      </c>
      <c r="K32" s="238">
        <f t="shared" si="1"/>
        <v>211389.6</v>
      </c>
      <c r="L32" s="227" t="s">
        <v>8</v>
      </c>
    </row>
    <row r="33" spans="1:16" ht="30" customHeight="1">
      <c r="A33" s="1">
        <v>14</v>
      </c>
      <c r="B33" s="228" t="s">
        <v>3687</v>
      </c>
      <c r="C33" s="228">
        <v>10007058</v>
      </c>
      <c r="D33" s="228" t="s">
        <v>854</v>
      </c>
      <c r="E33" s="229" t="s">
        <v>3718</v>
      </c>
      <c r="F33" s="228" t="s">
        <v>57</v>
      </c>
      <c r="G33" s="272">
        <v>9</v>
      </c>
      <c r="H33" s="239">
        <v>88079</v>
      </c>
      <c r="I33" s="238">
        <v>792711</v>
      </c>
      <c r="J33" s="238">
        <f t="shared" si="0"/>
        <v>158542.20000000001</v>
      </c>
      <c r="K33" s="238">
        <f t="shared" si="1"/>
        <v>951253.2</v>
      </c>
      <c r="L33" s="227" t="s">
        <v>8</v>
      </c>
      <c r="M33" s="77"/>
      <c r="N33" s="77"/>
      <c r="O33" s="77"/>
      <c r="P33" s="77"/>
    </row>
    <row r="34" spans="1:16" ht="30" customHeight="1">
      <c r="A34" s="1">
        <v>15</v>
      </c>
      <c r="B34" s="228" t="s">
        <v>3688</v>
      </c>
      <c r="C34" s="228">
        <v>10007099</v>
      </c>
      <c r="D34" s="228" t="s">
        <v>854</v>
      </c>
      <c r="E34" s="229" t="s">
        <v>3719</v>
      </c>
      <c r="F34" s="228" t="s">
        <v>57</v>
      </c>
      <c r="G34" s="272">
        <v>1</v>
      </c>
      <c r="H34" s="239">
        <v>93367</v>
      </c>
      <c r="I34" s="238">
        <v>93367</v>
      </c>
      <c r="J34" s="238">
        <f t="shared" si="0"/>
        <v>18673.400000000001</v>
      </c>
      <c r="K34" s="238">
        <f t="shared" si="1"/>
        <v>112040.4</v>
      </c>
      <c r="L34" s="227" t="s">
        <v>8</v>
      </c>
    </row>
    <row r="35" spans="1:16" ht="30" customHeight="1">
      <c r="A35" s="1">
        <v>16</v>
      </c>
      <c r="B35" s="228" t="s">
        <v>3689</v>
      </c>
      <c r="C35" s="228">
        <v>10007214</v>
      </c>
      <c r="D35" s="228" t="s">
        <v>854</v>
      </c>
      <c r="E35" s="229" t="s">
        <v>3720</v>
      </c>
      <c r="F35" s="228" t="s">
        <v>57</v>
      </c>
      <c r="G35" s="272">
        <v>1</v>
      </c>
      <c r="H35" s="239">
        <v>10182</v>
      </c>
      <c r="I35" s="238">
        <v>10182</v>
      </c>
      <c r="J35" s="238">
        <f t="shared" si="0"/>
        <v>2036.4</v>
      </c>
      <c r="K35" s="238">
        <f t="shared" si="1"/>
        <v>12218.4</v>
      </c>
      <c r="L35" s="227" t="s">
        <v>8</v>
      </c>
      <c r="M35" s="77"/>
      <c r="N35" s="77"/>
      <c r="O35" s="77"/>
      <c r="P35" s="77"/>
    </row>
    <row r="36" spans="1:16" ht="30" customHeight="1">
      <c r="A36" s="1">
        <v>17</v>
      </c>
      <c r="B36" s="228" t="s">
        <v>3690</v>
      </c>
      <c r="C36" s="228">
        <v>10007333</v>
      </c>
      <c r="D36" s="228" t="s">
        <v>854</v>
      </c>
      <c r="E36" s="229" t="s">
        <v>3721</v>
      </c>
      <c r="F36" s="228" t="s">
        <v>57</v>
      </c>
      <c r="G36" s="272">
        <v>1</v>
      </c>
      <c r="H36" s="239">
        <v>221</v>
      </c>
      <c r="I36" s="238">
        <v>221</v>
      </c>
      <c r="J36" s="238">
        <f t="shared" si="0"/>
        <v>44.2</v>
      </c>
      <c r="K36" s="238">
        <f t="shared" si="1"/>
        <v>265.2</v>
      </c>
      <c r="L36" s="227" t="s">
        <v>8</v>
      </c>
    </row>
    <row r="37" spans="1:16" ht="30" customHeight="1">
      <c r="A37" s="1">
        <v>18</v>
      </c>
      <c r="B37" s="228" t="s">
        <v>3691</v>
      </c>
      <c r="C37" s="228">
        <v>10007337</v>
      </c>
      <c r="D37" s="228" t="s">
        <v>854</v>
      </c>
      <c r="E37" s="229" t="s">
        <v>3722</v>
      </c>
      <c r="F37" s="228" t="s">
        <v>57</v>
      </c>
      <c r="G37" s="272">
        <v>3</v>
      </c>
      <c r="H37" s="239">
        <v>60</v>
      </c>
      <c r="I37" s="238">
        <v>180</v>
      </c>
      <c r="J37" s="238">
        <f t="shared" si="0"/>
        <v>36</v>
      </c>
      <c r="K37" s="238">
        <f t="shared" si="1"/>
        <v>216</v>
      </c>
      <c r="L37" s="227" t="s">
        <v>8</v>
      </c>
      <c r="M37" s="77"/>
      <c r="N37" s="77"/>
      <c r="O37" s="77"/>
      <c r="P37" s="77"/>
    </row>
    <row r="38" spans="1:16" ht="30" customHeight="1">
      <c r="A38" s="1">
        <v>19</v>
      </c>
      <c r="B38" s="228" t="s">
        <v>3692</v>
      </c>
      <c r="C38" s="228">
        <v>10007347</v>
      </c>
      <c r="D38" s="228" t="s">
        <v>854</v>
      </c>
      <c r="E38" s="229" t="s">
        <v>3723</v>
      </c>
      <c r="F38" s="228" t="s">
        <v>57</v>
      </c>
      <c r="G38" s="272">
        <v>23</v>
      </c>
      <c r="H38" s="239">
        <v>129</v>
      </c>
      <c r="I38" s="238">
        <v>2967</v>
      </c>
      <c r="J38" s="238">
        <f t="shared" si="0"/>
        <v>593.4</v>
      </c>
      <c r="K38" s="238">
        <f t="shared" si="1"/>
        <v>3560.4</v>
      </c>
      <c r="L38" s="227" t="s">
        <v>8</v>
      </c>
    </row>
    <row r="39" spans="1:16" ht="30" customHeight="1">
      <c r="A39" s="1">
        <v>20</v>
      </c>
      <c r="B39" s="228" t="s">
        <v>3693</v>
      </c>
      <c r="C39" s="228">
        <v>10008191</v>
      </c>
      <c r="D39" s="228" t="s">
        <v>854</v>
      </c>
      <c r="E39" s="229" t="s">
        <v>3724</v>
      </c>
      <c r="F39" s="228" t="s">
        <v>57</v>
      </c>
      <c r="G39" s="272">
        <v>13</v>
      </c>
      <c r="H39" s="239">
        <v>356</v>
      </c>
      <c r="I39" s="238">
        <v>4628</v>
      </c>
      <c r="J39" s="238">
        <f t="shared" si="0"/>
        <v>925.6</v>
      </c>
      <c r="K39" s="238">
        <f t="shared" si="1"/>
        <v>5553.6</v>
      </c>
      <c r="L39" s="227" t="s">
        <v>8</v>
      </c>
      <c r="M39" s="77"/>
      <c r="N39" s="77"/>
      <c r="O39" s="77"/>
      <c r="P39" s="77"/>
    </row>
    <row r="40" spans="1:16" ht="30" customHeight="1">
      <c r="A40" s="1">
        <v>21</v>
      </c>
      <c r="B40" s="228" t="s">
        <v>3694</v>
      </c>
      <c r="C40" s="228">
        <v>10010480</v>
      </c>
      <c r="D40" s="228" t="s">
        <v>854</v>
      </c>
      <c r="E40" s="229" t="s">
        <v>3725</v>
      </c>
      <c r="F40" s="228" t="s">
        <v>57</v>
      </c>
      <c r="G40" s="272">
        <v>1</v>
      </c>
      <c r="H40" s="239">
        <v>13032</v>
      </c>
      <c r="I40" s="238">
        <v>13032</v>
      </c>
      <c r="J40" s="238">
        <f t="shared" si="0"/>
        <v>2606.4</v>
      </c>
      <c r="K40" s="238">
        <f t="shared" si="1"/>
        <v>15638.4</v>
      </c>
      <c r="L40" s="227" t="s">
        <v>8</v>
      </c>
    </row>
    <row r="41" spans="1:16" ht="30" customHeight="1">
      <c r="A41" s="1">
        <v>22</v>
      </c>
      <c r="B41" s="228" t="s">
        <v>3695</v>
      </c>
      <c r="C41" s="228">
        <v>10010480</v>
      </c>
      <c r="D41" s="228" t="s">
        <v>854</v>
      </c>
      <c r="E41" s="229" t="s">
        <v>3725</v>
      </c>
      <c r="F41" s="228" t="s">
        <v>57</v>
      </c>
      <c r="G41" s="272">
        <v>12</v>
      </c>
      <c r="H41" s="239">
        <v>13032</v>
      </c>
      <c r="I41" s="238">
        <v>156384</v>
      </c>
      <c r="J41" s="238">
        <f t="shared" si="0"/>
        <v>31276.799999999999</v>
      </c>
      <c r="K41" s="238">
        <f t="shared" si="1"/>
        <v>187660.79999999999</v>
      </c>
      <c r="L41" s="227" t="s">
        <v>8</v>
      </c>
      <c r="M41" s="77"/>
      <c r="N41" s="77"/>
      <c r="O41" s="77"/>
      <c r="P41" s="77"/>
    </row>
    <row r="42" spans="1:16" ht="30" customHeight="1">
      <c r="A42" s="1">
        <v>23</v>
      </c>
      <c r="B42" s="228" t="s">
        <v>3696</v>
      </c>
      <c r="C42" s="228">
        <v>10010483</v>
      </c>
      <c r="D42" s="228" t="s">
        <v>854</v>
      </c>
      <c r="E42" s="229" t="s">
        <v>3726</v>
      </c>
      <c r="F42" s="228" t="s">
        <v>57</v>
      </c>
      <c r="G42" s="272">
        <v>22</v>
      </c>
      <c r="H42" s="239">
        <v>1977</v>
      </c>
      <c r="I42" s="238">
        <v>43494</v>
      </c>
      <c r="J42" s="238">
        <f t="shared" si="0"/>
        <v>8698.7999999999993</v>
      </c>
      <c r="K42" s="238">
        <f t="shared" si="1"/>
        <v>52192.800000000003</v>
      </c>
      <c r="L42" s="227" t="s">
        <v>8</v>
      </c>
    </row>
    <row r="43" spans="1:16" ht="30" customHeight="1">
      <c r="A43" s="1">
        <v>24</v>
      </c>
      <c r="B43" s="228" t="s">
        <v>3697</v>
      </c>
      <c r="C43" s="228">
        <v>10010510</v>
      </c>
      <c r="D43" s="228" t="s">
        <v>854</v>
      </c>
      <c r="E43" s="229" t="s">
        <v>3727</v>
      </c>
      <c r="F43" s="228" t="s">
        <v>57</v>
      </c>
      <c r="G43" s="272">
        <v>2</v>
      </c>
      <c r="H43" s="239">
        <v>117</v>
      </c>
      <c r="I43" s="238">
        <v>234</v>
      </c>
      <c r="J43" s="238">
        <f t="shared" si="0"/>
        <v>46.8</v>
      </c>
      <c r="K43" s="238">
        <f t="shared" si="1"/>
        <v>280.8</v>
      </c>
      <c r="L43" s="227" t="s">
        <v>8</v>
      </c>
      <c r="M43" s="77"/>
      <c r="N43" s="77"/>
      <c r="O43" s="77"/>
      <c r="P43" s="77"/>
    </row>
    <row r="44" spans="1:16" ht="30" customHeight="1">
      <c r="A44" s="1">
        <v>25</v>
      </c>
      <c r="B44" s="228" t="s">
        <v>3728</v>
      </c>
      <c r="C44" s="228">
        <v>10034259</v>
      </c>
      <c r="D44" s="228" t="s">
        <v>854</v>
      </c>
      <c r="E44" s="229" t="s">
        <v>3729</v>
      </c>
      <c r="F44" s="228" t="s">
        <v>57</v>
      </c>
      <c r="G44" s="272">
        <v>9</v>
      </c>
      <c r="H44" s="239">
        <v>102986</v>
      </c>
      <c r="I44" s="238">
        <v>926874</v>
      </c>
      <c r="J44" s="238">
        <f t="shared" si="0"/>
        <v>185374.8</v>
      </c>
      <c r="K44" s="238">
        <f t="shared" si="1"/>
        <v>1112248.8</v>
      </c>
      <c r="L44" s="227" t="s">
        <v>8</v>
      </c>
    </row>
    <row r="45" spans="1:16" ht="20.25" customHeight="1">
      <c r="A45" s="96"/>
      <c r="B45" s="48"/>
      <c r="C45" s="96"/>
      <c r="D45" s="96"/>
      <c r="E45" s="97"/>
      <c r="F45" s="48"/>
      <c r="G45" s="96"/>
      <c r="H45" s="203"/>
      <c r="I45" s="98">
        <f>SUM(I20:I44)</f>
        <v>12429038</v>
      </c>
      <c r="J45" s="98">
        <f>SUM(J20:J44)</f>
        <v>2485807.5999999992</v>
      </c>
      <c r="K45" s="98">
        <f>SUM(K20:K44)</f>
        <v>14914845.600000001</v>
      </c>
      <c r="L45" s="1"/>
    </row>
    <row r="48" spans="1:16" ht="18.75">
      <c r="A48" s="67" t="s">
        <v>34</v>
      </c>
      <c r="B48" s="220"/>
      <c r="C48" s="220"/>
      <c r="D48" s="127"/>
      <c r="E48" s="128"/>
      <c r="F48" s="128"/>
      <c r="G48" s="128"/>
      <c r="H48" s="129"/>
      <c r="I48" s="128"/>
      <c r="J48" s="67" t="s">
        <v>35</v>
      </c>
      <c r="K48" s="23"/>
    </row>
    <row r="49" spans="1:12" ht="18.75">
      <c r="A49" s="67" t="s">
        <v>36</v>
      </c>
      <c r="B49" s="67"/>
      <c r="C49" s="67"/>
      <c r="D49" s="127"/>
      <c r="E49" s="128"/>
      <c r="F49" s="128"/>
      <c r="G49" s="128"/>
      <c r="H49" s="129"/>
      <c r="I49" s="128"/>
      <c r="J49" s="294" t="s">
        <v>181</v>
      </c>
      <c r="K49" s="294"/>
    </row>
    <row r="50" spans="1:12" ht="18.75">
      <c r="A50" s="67" t="s">
        <v>37</v>
      </c>
      <c r="B50" s="67"/>
      <c r="C50" s="67"/>
      <c r="D50" s="127"/>
      <c r="E50" s="128"/>
      <c r="F50" s="128"/>
      <c r="G50" s="128"/>
      <c r="H50" s="129"/>
      <c r="I50" s="128"/>
      <c r="J50" s="294" t="s">
        <v>38</v>
      </c>
      <c r="K50" s="294"/>
    </row>
    <row r="51" spans="1:12" ht="18.75">
      <c r="A51" s="67" t="s">
        <v>39</v>
      </c>
      <c r="B51" s="23"/>
      <c r="C51" s="23"/>
      <c r="D51" s="127"/>
      <c r="E51" s="128"/>
      <c r="F51" s="128"/>
      <c r="G51" s="128"/>
      <c r="H51" s="129"/>
      <c r="I51" s="128"/>
      <c r="J51" s="118"/>
      <c r="K51" s="38"/>
    </row>
    <row r="52" spans="1:12" ht="18.75">
      <c r="A52" s="23"/>
      <c r="B52" s="23"/>
      <c r="C52" s="23"/>
      <c r="D52" s="127"/>
      <c r="E52" s="128"/>
      <c r="F52" s="128"/>
      <c r="G52" s="128"/>
      <c r="H52" s="129"/>
      <c r="I52" s="128"/>
      <c r="J52" s="118"/>
      <c r="K52" s="23"/>
    </row>
    <row r="53" spans="1:12" ht="18.75">
      <c r="A53" s="67" t="s">
        <v>41</v>
      </c>
      <c r="B53" s="23"/>
      <c r="C53" s="23"/>
      <c r="D53" s="127"/>
      <c r="E53" s="128"/>
      <c r="F53" s="128"/>
      <c r="G53" s="128"/>
      <c r="H53" s="129"/>
      <c r="I53" s="128"/>
      <c r="J53" s="294" t="s">
        <v>182</v>
      </c>
      <c r="K53" s="294"/>
    </row>
    <row r="54" spans="1:12" ht="18.75">
      <c r="A54" s="364"/>
      <c r="B54" s="364"/>
      <c r="C54" s="364"/>
      <c r="D54" s="127"/>
      <c r="E54" s="128"/>
      <c r="F54" s="128"/>
      <c r="G54" s="128"/>
      <c r="H54" s="129"/>
      <c r="I54" s="128"/>
      <c r="J54" s="118"/>
      <c r="K54" s="118"/>
    </row>
    <row r="55" spans="1:12" ht="18.75">
      <c r="A55" s="67" t="s">
        <v>40</v>
      </c>
      <c r="B55" s="67"/>
      <c r="C55" s="118"/>
      <c r="D55" s="127"/>
      <c r="E55" s="128"/>
      <c r="F55" s="128"/>
      <c r="G55" s="128"/>
      <c r="H55" s="129"/>
      <c r="I55" s="128"/>
      <c r="J55" s="67" t="s">
        <v>40</v>
      </c>
      <c r="K55" s="67"/>
    </row>
    <row r="56" spans="1:12" ht="18.75">
      <c r="A56" s="128"/>
      <c r="B56" s="128"/>
      <c r="C56" s="128"/>
      <c r="D56" s="127"/>
      <c r="E56" s="128"/>
      <c r="F56" s="128"/>
      <c r="G56" s="128"/>
      <c r="H56" s="129"/>
      <c r="I56" s="128"/>
      <c r="J56" s="128"/>
      <c r="K56" s="128"/>
      <c r="L56" s="128"/>
    </row>
  </sheetData>
  <autoFilter ref="A19:L45" xr:uid="{00000000-0009-0000-0000-000054000000}"/>
  <mergeCells count="6">
    <mergeCell ref="A54:C54"/>
    <mergeCell ref="A4:L4"/>
    <mergeCell ref="A5:L5"/>
    <mergeCell ref="A8:I8"/>
    <mergeCell ref="A10:I10"/>
    <mergeCell ref="A14:L14"/>
  </mergeCell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filterMode="1">
    <tabColor rgb="FF0070C0"/>
    <pageSetUpPr fitToPage="1"/>
  </sheetPr>
  <dimension ref="A1:P160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11.28515625" style="6" customWidth="1"/>
    <col min="3" max="3" width="12.85546875" style="6" customWidth="1"/>
    <col min="4" max="4" width="9" style="6" customWidth="1"/>
    <col min="5" max="5" width="38.140625" style="59" customWidth="1"/>
    <col min="6" max="6" width="7.42578125" style="6" customWidth="1"/>
    <col min="7" max="7" width="10.140625" style="6" customWidth="1"/>
    <col min="8" max="8" width="15.7109375" style="6" customWidth="1"/>
    <col min="9" max="9" width="15.7109375" style="60" customWidth="1"/>
    <col min="10" max="11" width="15.7109375" style="6" customWidth="1"/>
    <col min="12" max="12" width="20.28515625" style="6" customWidth="1"/>
    <col min="13" max="16384" width="9.140625" style="6"/>
  </cols>
  <sheetData>
    <row r="1" spans="1:13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7465</v>
      </c>
      <c r="L1" s="121"/>
    </row>
    <row r="2" spans="1:13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  <c r="M2" s="125"/>
    </row>
    <row r="3" spans="1:13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3" ht="16.5" customHeight="1">
      <c r="A4" s="365" t="s">
        <v>7466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3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3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3" ht="15.75">
      <c r="A7" s="18" t="s">
        <v>177</v>
      </c>
      <c r="B7" s="115"/>
      <c r="C7" s="115"/>
      <c r="D7" s="115"/>
      <c r="E7" s="115"/>
      <c r="F7" s="115"/>
      <c r="G7" s="115"/>
      <c r="H7" s="115"/>
      <c r="I7" s="116"/>
      <c r="J7" s="20"/>
      <c r="K7" s="20"/>
      <c r="L7" s="20"/>
    </row>
    <row r="8" spans="1:13" ht="15.75">
      <c r="A8" s="367" t="s">
        <v>178</v>
      </c>
      <c r="B8" s="367"/>
      <c r="C8" s="367"/>
      <c r="D8" s="367"/>
      <c r="E8" s="367"/>
      <c r="F8" s="367"/>
      <c r="G8" s="367"/>
      <c r="H8" s="367"/>
      <c r="I8" s="367"/>
      <c r="J8" s="20"/>
      <c r="K8" s="20"/>
      <c r="L8" s="20"/>
    </row>
    <row r="9" spans="1:13" ht="15.75">
      <c r="A9" s="18" t="s">
        <v>179</v>
      </c>
      <c r="B9" s="18"/>
      <c r="C9" s="18"/>
      <c r="D9" s="18"/>
      <c r="E9" s="18"/>
      <c r="F9" s="18"/>
      <c r="G9" s="18"/>
      <c r="H9" s="18"/>
      <c r="I9" s="116"/>
      <c r="J9" s="20"/>
      <c r="K9" s="20"/>
      <c r="L9" s="20"/>
    </row>
    <row r="10" spans="1:13" ht="15.75">
      <c r="A10" s="367" t="s">
        <v>180</v>
      </c>
      <c r="B10" s="367"/>
      <c r="C10" s="367"/>
      <c r="D10" s="367"/>
      <c r="E10" s="367"/>
      <c r="F10" s="367"/>
      <c r="G10" s="367"/>
      <c r="H10" s="367"/>
      <c r="I10" s="367"/>
      <c r="J10" s="20"/>
      <c r="K10" s="20"/>
      <c r="L10" s="20"/>
    </row>
    <row r="11" spans="1:13" ht="15.75">
      <c r="A11" s="295"/>
      <c r="B11" s="295"/>
      <c r="C11" s="295"/>
      <c r="D11" s="295"/>
      <c r="E11" s="295"/>
      <c r="F11" s="295"/>
      <c r="G11" s="295"/>
      <c r="H11" s="295"/>
      <c r="I11" s="295"/>
      <c r="J11" s="295"/>
      <c r="K11" s="29"/>
      <c r="L11" s="20"/>
    </row>
    <row r="12" spans="1:13" ht="15.75">
      <c r="A12" s="62" t="s">
        <v>30</v>
      </c>
      <c r="B12" s="296"/>
      <c r="C12" s="296"/>
      <c r="D12" s="296"/>
      <c r="E12" s="296"/>
      <c r="F12" s="296"/>
      <c r="G12" s="296"/>
      <c r="H12" s="296"/>
      <c r="I12" s="296"/>
      <c r="J12" s="296"/>
      <c r="K12" s="29"/>
      <c r="L12" s="20"/>
    </row>
    <row r="13" spans="1:13" ht="15.75">
      <c r="A13" s="62" t="s">
        <v>31</v>
      </c>
      <c r="B13" s="296"/>
      <c r="C13" s="296"/>
      <c r="D13" s="296"/>
      <c r="E13" s="296"/>
      <c r="F13" s="296"/>
      <c r="G13" s="296"/>
      <c r="H13" s="296"/>
      <c r="I13" s="296"/>
      <c r="J13" s="296"/>
      <c r="K13" s="64"/>
      <c r="L13" s="62"/>
    </row>
    <row r="14" spans="1:13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3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3" ht="7.5" customHeight="1">
      <c r="A16" s="62"/>
      <c r="B16" s="62"/>
      <c r="C16" s="62"/>
      <c r="D16" s="62"/>
      <c r="E16" s="296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hidden="1" customHeight="1">
      <c r="A19" s="1">
        <v>1</v>
      </c>
      <c r="B19" s="228" t="s">
        <v>4065</v>
      </c>
      <c r="C19" s="228">
        <v>10045049</v>
      </c>
      <c r="D19" s="228" t="s">
        <v>86</v>
      </c>
      <c r="E19" s="229" t="s">
        <v>4066</v>
      </c>
      <c r="F19" s="228" t="s">
        <v>57</v>
      </c>
      <c r="G19" s="272">
        <v>21</v>
      </c>
      <c r="H19" s="225">
        <v>175</v>
      </c>
      <c r="I19" s="226">
        <v>3675</v>
      </c>
      <c r="J19" s="226">
        <f t="shared" ref="J19:J27" si="0">ROUND(I19*0.2,2)</f>
        <v>735</v>
      </c>
      <c r="K19" s="226">
        <f t="shared" ref="K19:K27" si="1">ROUND(I19*1.2,2)</f>
        <v>4410</v>
      </c>
      <c r="L19" s="227" t="s">
        <v>8</v>
      </c>
    </row>
    <row r="20" spans="1:16" ht="30" hidden="1" customHeight="1">
      <c r="A20" s="1">
        <v>2</v>
      </c>
      <c r="B20" s="228" t="s">
        <v>4162</v>
      </c>
      <c r="C20" s="228">
        <v>10004113</v>
      </c>
      <c r="D20" s="228" t="s">
        <v>86</v>
      </c>
      <c r="E20" s="229" t="s">
        <v>4164</v>
      </c>
      <c r="F20" s="228" t="s">
        <v>57</v>
      </c>
      <c r="G20" s="272">
        <v>42</v>
      </c>
      <c r="H20" s="225">
        <v>1023</v>
      </c>
      <c r="I20" s="226">
        <v>42966</v>
      </c>
      <c r="J20" s="226">
        <f t="shared" si="0"/>
        <v>8593.2000000000007</v>
      </c>
      <c r="K20" s="226">
        <f t="shared" si="1"/>
        <v>51559.199999999997</v>
      </c>
      <c r="L20" s="227" t="s">
        <v>8</v>
      </c>
    </row>
    <row r="21" spans="1:16" ht="30" hidden="1" customHeight="1">
      <c r="A21" s="1">
        <v>3</v>
      </c>
      <c r="B21" s="228" t="s">
        <v>4163</v>
      </c>
      <c r="C21" s="228">
        <v>10007445</v>
      </c>
      <c r="D21" s="228" t="s">
        <v>86</v>
      </c>
      <c r="E21" s="229" t="s">
        <v>4165</v>
      </c>
      <c r="F21" s="228" t="s">
        <v>57</v>
      </c>
      <c r="G21" s="272">
        <v>42</v>
      </c>
      <c r="H21" s="225">
        <v>24063</v>
      </c>
      <c r="I21" s="226">
        <v>1010646</v>
      </c>
      <c r="J21" s="226">
        <f t="shared" si="0"/>
        <v>202129.2</v>
      </c>
      <c r="K21" s="226">
        <f t="shared" si="1"/>
        <v>1212775.2</v>
      </c>
      <c r="L21" s="227" t="s">
        <v>8</v>
      </c>
      <c r="M21" s="77"/>
      <c r="N21" s="77"/>
      <c r="O21" s="77"/>
      <c r="P21" s="77"/>
    </row>
    <row r="22" spans="1:16" ht="30" hidden="1" customHeight="1">
      <c r="A22" s="1">
        <v>4</v>
      </c>
      <c r="B22" s="221" t="s">
        <v>4166</v>
      </c>
      <c r="C22" s="221">
        <v>10008537</v>
      </c>
      <c r="D22" s="222" t="s">
        <v>86</v>
      </c>
      <c r="E22" s="223" t="s">
        <v>4180</v>
      </c>
      <c r="F22" s="221" t="s">
        <v>57</v>
      </c>
      <c r="G22" s="271">
        <v>5</v>
      </c>
      <c r="H22" s="225">
        <v>535</v>
      </c>
      <c r="I22" s="226">
        <v>2675</v>
      </c>
      <c r="J22" s="226">
        <f t="shared" si="0"/>
        <v>535</v>
      </c>
      <c r="K22" s="226">
        <f t="shared" si="1"/>
        <v>3210</v>
      </c>
      <c r="L22" s="227" t="s">
        <v>8</v>
      </c>
      <c r="M22" s="77"/>
      <c r="N22" s="77"/>
      <c r="O22" s="77"/>
      <c r="P22" s="77"/>
    </row>
    <row r="23" spans="1:16" ht="30" hidden="1" customHeight="1">
      <c r="A23" s="1">
        <v>5</v>
      </c>
      <c r="B23" s="228" t="s">
        <v>4167</v>
      </c>
      <c r="C23" s="228">
        <v>10008543</v>
      </c>
      <c r="D23" s="228" t="s">
        <v>86</v>
      </c>
      <c r="E23" s="229" t="s">
        <v>4181</v>
      </c>
      <c r="F23" s="228" t="s">
        <v>57</v>
      </c>
      <c r="G23" s="272">
        <v>10</v>
      </c>
      <c r="H23" s="225">
        <v>627</v>
      </c>
      <c r="I23" s="226">
        <v>6270</v>
      </c>
      <c r="J23" s="226">
        <f t="shared" si="0"/>
        <v>1254</v>
      </c>
      <c r="K23" s="226">
        <f t="shared" si="1"/>
        <v>7524</v>
      </c>
      <c r="L23" s="227" t="s">
        <v>8</v>
      </c>
    </row>
    <row r="24" spans="1:16" ht="30" hidden="1" customHeight="1">
      <c r="A24" s="1">
        <v>6</v>
      </c>
      <c r="B24" s="228" t="s">
        <v>4168</v>
      </c>
      <c r="C24" s="228">
        <v>10008553</v>
      </c>
      <c r="D24" s="228" t="s">
        <v>86</v>
      </c>
      <c r="E24" s="229" t="s">
        <v>4182</v>
      </c>
      <c r="F24" s="228" t="s">
        <v>57</v>
      </c>
      <c r="G24" s="272">
        <v>169</v>
      </c>
      <c r="H24" s="225">
        <v>5740</v>
      </c>
      <c r="I24" s="226">
        <v>970060</v>
      </c>
      <c r="J24" s="226">
        <f t="shared" si="0"/>
        <v>194012</v>
      </c>
      <c r="K24" s="226">
        <f t="shared" si="1"/>
        <v>1164072</v>
      </c>
      <c r="L24" s="227" t="s">
        <v>8</v>
      </c>
      <c r="M24" s="77"/>
      <c r="N24" s="77"/>
      <c r="O24" s="77"/>
      <c r="P24" s="77"/>
    </row>
    <row r="25" spans="1:16" ht="30" hidden="1" customHeight="1">
      <c r="A25" s="1">
        <v>7</v>
      </c>
      <c r="B25" s="228" t="s">
        <v>4169</v>
      </c>
      <c r="C25" s="228">
        <v>10008558</v>
      </c>
      <c r="D25" s="228" t="s">
        <v>86</v>
      </c>
      <c r="E25" s="229" t="s">
        <v>4183</v>
      </c>
      <c r="F25" s="228" t="s">
        <v>57</v>
      </c>
      <c r="G25" s="272">
        <v>60</v>
      </c>
      <c r="H25" s="225">
        <v>1605</v>
      </c>
      <c r="I25" s="226">
        <v>96300</v>
      </c>
      <c r="J25" s="226">
        <f t="shared" si="0"/>
        <v>19260</v>
      </c>
      <c r="K25" s="226">
        <f t="shared" si="1"/>
        <v>115560</v>
      </c>
      <c r="L25" s="227" t="s">
        <v>8</v>
      </c>
    </row>
    <row r="26" spans="1:16" ht="30" hidden="1" customHeight="1">
      <c r="A26" s="1">
        <v>8</v>
      </c>
      <c r="B26" s="228" t="s">
        <v>4170</v>
      </c>
      <c r="C26" s="228">
        <v>10008564</v>
      </c>
      <c r="D26" s="228" t="s">
        <v>86</v>
      </c>
      <c r="E26" s="229" t="s">
        <v>4184</v>
      </c>
      <c r="F26" s="228" t="s">
        <v>57</v>
      </c>
      <c r="G26" s="272">
        <v>8</v>
      </c>
      <c r="H26" s="225">
        <v>2051</v>
      </c>
      <c r="I26" s="226">
        <v>16408</v>
      </c>
      <c r="J26" s="226">
        <f t="shared" si="0"/>
        <v>3281.6</v>
      </c>
      <c r="K26" s="226">
        <f t="shared" si="1"/>
        <v>19689.599999999999</v>
      </c>
      <c r="L26" s="227" t="s">
        <v>8</v>
      </c>
      <c r="M26" s="77"/>
      <c r="N26" s="77"/>
      <c r="O26" s="77"/>
      <c r="P26" s="77"/>
    </row>
    <row r="27" spans="1:16" ht="30" hidden="1" customHeight="1">
      <c r="A27" s="1">
        <v>9</v>
      </c>
      <c r="B27" s="228" t="s">
        <v>4173</v>
      </c>
      <c r="C27" s="228">
        <v>10032670</v>
      </c>
      <c r="D27" s="228" t="s">
        <v>86</v>
      </c>
      <c r="E27" s="229" t="s">
        <v>4187</v>
      </c>
      <c r="F27" s="228" t="s">
        <v>57</v>
      </c>
      <c r="G27" s="272">
        <v>2</v>
      </c>
      <c r="H27" s="225">
        <v>331</v>
      </c>
      <c r="I27" s="226">
        <v>662</v>
      </c>
      <c r="J27" s="226">
        <f t="shared" si="0"/>
        <v>132.4</v>
      </c>
      <c r="K27" s="226">
        <f t="shared" si="1"/>
        <v>794.4</v>
      </c>
      <c r="L27" s="227" t="s">
        <v>8</v>
      </c>
    </row>
    <row r="28" spans="1:16" ht="30" hidden="1" customHeight="1">
      <c r="A28" s="1">
        <v>10</v>
      </c>
      <c r="B28" s="228" t="s">
        <v>4175</v>
      </c>
      <c r="C28" s="228">
        <v>10045055</v>
      </c>
      <c r="D28" s="228" t="s">
        <v>86</v>
      </c>
      <c r="E28" s="229" t="s">
        <v>4189</v>
      </c>
      <c r="F28" s="228" t="s">
        <v>57</v>
      </c>
      <c r="G28" s="272">
        <v>1</v>
      </c>
      <c r="H28" s="225">
        <v>33007</v>
      </c>
      <c r="I28" s="226">
        <v>33007</v>
      </c>
      <c r="J28" s="226">
        <f t="shared" ref="J28:J91" si="2">ROUND(I28*0.2,2)</f>
        <v>6601.4</v>
      </c>
      <c r="K28" s="226">
        <f t="shared" ref="K28:K91" si="3">ROUND(I28*1.2,2)</f>
        <v>39608.400000000001</v>
      </c>
      <c r="L28" s="227" t="s">
        <v>8</v>
      </c>
    </row>
    <row r="29" spans="1:16" ht="30" hidden="1" customHeight="1">
      <c r="A29" s="1">
        <v>11</v>
      </c>
      <c r="B29" s="228" t="s">
        <v>4176</v>
      </c>
      <c r="C29" s="228">
        <v>10045073</v>
      </c>
      <c r="D29" s="228" t="s">
        <v>86</v>
      </c>
      <c r="E29" s="229" t="s">
        <v>4190</v>
      </c>
      <c r="F29" s="228" t="s">
        <v>57</v>
      </c>
      <c r="G29" s="272">
        <v>2</v>
      </c>
      <c r="H29" s="225">
        <v>44702</v>
      </c>
      <c r="I29" s="226">
        <v>89404</v>
      </c>
      <c r="J29" s="226">
        <f t="shared" si="2"/>
        <v>17880.8</v>
      </c>
      <c r="K29" s="226">
        <f t="shared" si="3"/>
        <v>107284.8</v>
      </c>
      <c r="L29" s="227" t="s">
        <v>8</v>
      </c>
      <c r="M29" s="77"/>
      <c r="N29" s="77"/>
      <c r="O29" s="77"/>
      <c r="P29" s="77"/>
    </row>
    <row r="30" spans="1:16" ht="30" hidden="1" customHeight="1">
      <c r="A30" s="1">
        <v>12</v>
      </c>
      <c r="B30" s="228" t="s">
        <v>4177</v>
      </c>
      <c r="C30" s="228">
        <v>10045109</v>
      </c>
      <c r="D30" s="228" t="s">
        <v>86</v>
      </c>
      <c r="E30" s="229" t="s">
        <v>4191</v>
      </c>
      <c r="F30" s="228" t="s">
        <v>57</v>
      </c>
      <c r="G30" s="272">
        <v>100</v>
      </c>
      <c r="H30" s="225">
        <v>316</v>
      </c>
      <c r="I30" s="226">
        <v>31600</v>
      </c>
      <c r="J30" s="226">
        <f t="shared" si="2"/>
        <v>6320</v>
      </c>
      <c r="K30" s="226">
        <f t="shared" si="3"/>
        <v>37920</v>
      </c>
      <c r="L30" s="227" t="s">
        <v>8</v>
      </c>
    </row>
    <row r="31" spans="1:16" ht="30" hidden="1" customHeight="1">
      <c r="A31" s="1">
        <v>13</v>
      </c>
      <c r="B31" s="228" t="s">
        <v>4178</v>
      </c>
      <c r="C31" s="228">
        <v>10045127</v>
      </c>
      <c r="D31" s="228" t="s">
        <v>86</v>
      </c>
      <c r="E31" s="229" t="s">
        <v>4192</v>
      </c>
      <c r="F31" s="228" t="s">
        <v>57</v>
      </c>
      <c r="G31" s="272">
        <v>23</v>
      </c>
      <c r="H31" s="225">
        <v>3738</v>
      </c>
      <c r="I31" s="226">
        <v>85974</v>
      </c>
      <c r="J31" s="226">
        <f t="shared" si="2"/>
        <v>17194.8</v>
      </c>
      <c r="K31" s="226">
        <f t="shared" si="3"/>
        <v>103168.8</v>
      </c>
      <c r="L31" s="227" t="s">
        <v>8</v>
      </c>
      <c r="M31" s="77"/>
      <c r="N31" s="77"/>
      <c r="O31" s="77"/>
      <c r="P31" s="77"/>
    </row>
    <row r="32" spans="1:16" ht="30" hidden="1" customHeight="1">
      <c r="A32" s="1">
        <v>14</v>
      </c>
      <c r="B32" s="228" t="s">
        <v>4179</v>
      </c>
      <c r="C32" s="228">
        <v>10045140</v>
      </c>
      <c r="D32" s="228" t="s">
        <v>86</v>
      </c>
      <c r="E32" s="229" t="s">
        <v>4193</v>
      </c>
      <c r="F32" s="228" t="s">
        <v>57</v>
      </c>
      <c r="G32" s="272">
        <v>1</v>
      </c>
      <c r="H32" s="225">
        <v>2417</v>
      </c>
      <c r="I32" s="226">
        <v>2417</v>
      </c>
      <c r="J32" s="226">
        <f t="shared" si="2"/>
        <v>483.4</v>
      </c>
      <c r="K32" s="226">
        <f t="shared" si="3"/>
        <v>2900.4</v>
      </c>
      <c r="L32" s="227" t="s">
        <v>8</v>
      </c>
    </row>
    <row r="33" spans="1:16" ht="30" hidden="1" customHeight="1">
      <c r="A33" s="1">
        <v>15</v>
      </c>
      <c r="B33" s="228" t="s">
        <v>4194</v>
      </c>
      <c r="C33" s="228">
        <v>10045281</v>
      </c>
      <c r="D33" s="228" t="s">
        <v>86</v>
      </c>
      <c r="E33" s="229" t="s">
        <v>4195</v>
      </c>
      <c r="F33" s="228" t="s">
        <v>57</v>
      </c>
      <c r="G33" s="272">
        <v>232</v>
      </c>
      <c r="H33" s="225">
        <v>81</v>
      </c>
      <c r="I33" s="226">
        <v>18792</v>
      </c>
      <c r="J33" s="226">
        <f t="shared" si="2"/>
        <v>3758.4</v>
      </c>
      <c r="K33" s="226">
        <f t="shared" si="3"/>
        <v>22550.400000000001</v>
      </c>
      <c r="L33" s="227" t="s">
        <v>8</v>
      </c>
    </row>
    <row r="34" spans="1:16" ht="30" hidden="1" customHeight="1">
      <c r="A34" s="1">
        <v>16</v>
      </c>
      <c r="B34" s="228" t="s">
        <v>4196</v>
      </c>
      <c r="C34" s="228">
        <v>10045426</v>
      </c>
      <c r="D34" s="228" t="s">
        <v>86</v>
      </c>
      <c r="E34" s="229" t="s">
        <v>4198</v>
      </c>
      <c r="F34" s="228" t="s">
        <v>57</v>
      </c>
      <c r="G34" s="272">
        <v>2</v>
      </c>
      <c r="H34" s="225">
        <v>4746</v>
      </c>
      <c r="I34" s="226">
        <v>9492</v>
      </c>
      <c r="J34" s="226">
        <f t="shared" si="2"/>
        <v>1898.4</v>
      </c>
      <c r="K34" s="226">
        <f t="shared" si="3"/>
        <v>11390.4</v>
      </c>
      <c r="L34" s="227" t="s">
        <v>8</v>
      </c>
      <c r="M34" s="77"/>
      <c r="N34" s="77"/>
      <c r="O34" s="77"/>
      <c r="P34" s="77"/>
    </row>
    <row r="35" spans="1:16" ht="30" hidden="1" customHeight="1">
      <c r="A35" s="1">
        <v>17</v>
      </c>
      <c r="B35" s="228" t="s">
        <v>4197</v>
      </c>
      <c r="C35" s="228">
        <v>10045432</v>
      </c>
      <c r="D35" s="228" t="s">
        <v>86</v>
      </c>
      <c r="E35" s="229" t="s">
        <v>4199</v>
      </c>
      <c r="F35" s="228" t="s">
        <v>57</v>
      </c>
      <c r="G35" s="272">
        <v>19</v>
      </c>
      <c r="H35" s="225">
        <v>380</v>
      </c>
      <c r="I35" s="226">
        <v>7220</v>
      </c>
      <c r="J35" s="226">
        <f t="shared" si="2"/>
        <v>1444</v>
      </c>
      <c r="K35" s="226">
        <f t="shared" si="3"/>
        <v>8664</v>
      </c>
      <c r="L35" s="227" t="s">
        <v>8</v>
      </c>
      <c r="M35" s="77"/>
      <c r="N35" s="77"/>
      <c r="O35" s="77"/>
      <c r="P35" s="77"/>
    </row>
    <row r="36" spans="1:16" ht="30" hidden="1" customHeight="1">
      <c r="A36" s="1">
        <v>18</v>
      </c>
      <c r="B36" s="228" t="s">
        <v>4200</v>
      </c>
      <c r="C36" s="228">
        <v>10045481</v>
      </c>
      <c r="D36" s="228" t="s">
        <v>86</v>
      </c>
      <c r="E36" s="229" t="s">
        <v>4205</v>
      </c>
      <c r="F36" s="228" t="s">
        <v>57</v>
      </c>
      <c r="G36" s="272">
        <v>2</v>
      </c>
      <c r="H36" s="225">
        <v>299</v>
      </c>
      <c r="I36" s="226">
        <v>598</v>
      </c>
      <c r="J36" s="226">
        <f t="shared" si="2"/>
        <v>119.6</v>
      </c>
      <c r="K36" s="226">
        <f t="shared" si="3"/>
        <v>717.6</v>
      </c>
      <c r="L36" s="227" t="s">
        <v>8</v>
      </c>
    </row>
    <row r="37" spans="1:16" ht="30" hidden="1" customHeight="1">
      <c r="A37" s="1">
        <v>19</v>
      </c>
      <c r="B37" s="228" t="s">
        <v>4201</v>
      </c>
      <c r="C37" s="228">
        <v>10045488</v>
      </c>
      <c r="D37" s="228" t="s">
        <v>86</v>
      </c>
      <c r="E37" s="229" t="s">
        <v>4206</v>
      </c>
      <c r="F37" s="228" t="s">
        <v>57</v>
      </c>
      <c r="G37" s="272">
        <v>16</v>
      </c>
      <c r="H37" s="225">
        <v>15765</v>
      </c>
      <c r="I37" s="226">
        <v>252240</v>
      </c>
      <c r="J37" s="226">
        <f t="shared" si="2"/>
        <v>50448</v>
      </c>
      <c r="K37" s="226">
        <f t="shared" si="3"/>
        <v>302688</v>
      </c>
      <c r="L37" s="227" t="s">
        <v>8</v>
      </c>
    </row>
    <row r="38" spans="1:16" ht="30" hidden="1" customHeight="1">
      <c r="A38" s="1">
        <v>20</v>
      </c>
      <c r="B38" s="228" t="s">
        <v>4202</v>
      </c>
      <c r="C38" s="228">
        <v>10045506</v>
      </c>
      <c r="D38" s="228" t="s">
        <v>86</v>
      </c>
      <c r="E38" s="229" t="s">
        <v>4207</v>
      </c>
      <c r="F38" s="228" t="s">
        <v>57</v>
      </c>
      <c r="G38" s="272">
        <v>8</v>
      </c>
      <c r="H38" s="225">
        <v>308</v>
      </c>
      <c r="I38" s="226">
        <v>2464</v>
      </c>
      <c r="J38" s="226">
        <f t="shared" si="2"/>
        <v>492.8</v>
      </c>
      <c r="K38" s="226">
        <f t="shared" si="3"/>
        <v>2956.8</v>
      </c>
      <c r="L38" s="227" t="s">
        <v>8</v>
      </c>
    </row>
    <row r="39" spans="1:16" ht="30" hidden="1" customHeight="1">
      <c r="A39" s="1">
        <v>21</v>
      </c>
      <c r="B39" s="228" t="s">
        <v>4203</v>
      </c>
      <c r="C39" s="228">
        <v>10045525</v>
      </c>
      <c r="D39" s="228" t="s">
        <v>86</v>
      </c>
      <c r="E39" s="229" t="s">
        <v>4208</v>
      </c>
      <c r="F39" s="228" t="s">
        <v>57</v>
      </c>
      <c r="G39" s="272">
        <v>3</v>
      </c>
      <c r="H39" s="225">
        <v>3008</v>
      </c>
      <c r="I39" s="226">
        <v>9024</v>
      </c>
      <c r="J39" s="226">
        <f t="shared" si="2"/>
        <v>1804.8</v>
      </c>
      <c r="K39" s="226">
        <f t="shared" si="3"/>
        <v>10828.8</v>
      </c>
      <c r="L39" s="227" t="s">
        <v>8</v>
      </c>
      <c r="M39" s="77"/>
      <c r="N39" s="77"/>
      <c r="O39" s="77"/>
      <c r="P39" s="77"/>
    </row>
    <row r="40" spans="1:16" ht="30" hidden="1" customHeight="1">
      <c r="A40" s="1">
        <v>22</v>
      </c>
      <c r="B40" s="221" t="s">
        <v>4204</v>
      </c>
      <c r="C40" s="221">
        <v>10045603</v>
      </c>
      <c r="D40" s="222" t="s">
        <v>86</v>
      </c>
      <c r="E40" s="223" t="s">
        <v>4209</v>
      </c>
      <c r="F40" s="221" t="s">
        <v>57</v>
      </c>
      <c r="G40" s="271">
        <v>2</v>
      </c>
      <c r="H40" s="225">
        <v>2159</v>
      </c>
      <c r="I40" s="226">
        <v>4318</v>
      </c>
      <c r="J40" s="226">
        <f t="shared" si="2"/>
        <v>863.6</v>
      </c>
      <c r="K40" s="226">
        <f t="shared" si="3"/>
        <v>5181.6000000000004</v>
      </c>
      <c r="L40" s="227" t="s">
        <v>8</v>
      </c>
      <c r="M40" s="77"/>
      <c r="N40" s="77"/>
      <c r="O40" s="77"/>
      <c r="P40" s="77"/>
    </row>
    <row r="41" spans="1:16" ht="30" hidden="1" customHeight="1">
      <c r="A41" s="1">
        <v>23</v>
      </c>
      <c r="B41" s="228" t="s">
        <v>4210</v>
      </c>
      <c r="C41" s="228">
        <v>10048111</v>
      </c>
      <c r="D41" s="228" t="s">
        <v>86</v>
      </c>
      <c r="E41" s="229" t="s">
        <v>4218</v>
      </c>
      <c r="F41" s="228" t="s">
        <v>57</v>
      </c>
      <c r="G41" s="272">
        <v>2</v>
      </c>
      <c r="H41" s="225">
        <v>3576</v>
      </c>
      <c r="I41" s="226">
        <v>7152</v>
      </c>
      <c r="J41" s="226">
        <f t="shared" si="2"/>
        <v>1430.4</v>
      </c>
      <c r="K41" s="226">
        <f t="shared" si="3"/>
        <v>8582.4</v>
      </c>
      <c r="L41" s="227" t="s">
        <v>8</v>
      </c>
    </row>
    <row r="42" spans="1:16" ht="30" hidden="1" customHeight="1">
      <c r="A42" s="1">
        <v>24</v>
      </c>
      <c r="B42" s="228" t="s">
        <v>4211</v>
      </c>
      <c r="C42" s="228">
        <v>10048137</v>
      </c>
      <c r="D42" s="228" t="s">
        <v>86</v>
      </c>
      <c r="E42" s="229" t="s">
        <v>4219</v>
      </c>
      <c r="F42" s="228" t="s">
        <v>57</v>
      </c>
      <c r="G42" s="272">
        <v>4</v>
      </c>
      <c r="H42" s="225">
        <v>1167</v>
      </c>
      <c r="I42" s="226">
        <v>4668</v>
      </c>
      <c r="J42" s="226">
        <f t="shared" si="2"/>
        <v>933.6</v>
      </c>
      <c r="K42" s="226">
        <f t="shared" si="3"/>
        <v>5601.6</v>
      </c>
      <c r="L42" s="227" t="s">
        <v>8</v>
      </c>
      <c r="M42" s="77"/>
      <c r="N42" s="77"/>
      <c r="O42" s="77"/>
      <c r="P42" s="77"/>
    </row>
    <row r="43" spans="1:16" ht="30" hidden="1" customHeight="1">
      <c r="A43" s="1">
        <v>25</v>
      </c>
      <c r="B43" s="228" t="s">
        <v>4212</v>
      </c>
      <c r="C43" s="228">
        <v>10048143</v>
      </c>
      <c r="D43" s="228" t="s">
        <v>86</v>
      </c>
      <c r="E43" s="229" t="s">
        <v>4220</v>
      </c>
      <c r="F43" s="228" t="s">
        <v>57</v>
      </c>
      <c r="G43" s="272">
        <v>43</v>
      </c>
      <c r="H43" s="225">
        <v>773</v>
      </c>
      <c r="I43" s="226">
        <v>33239</v>
      </c>
      <c r="J43" s="226">
        <f t="shared" si="2"/>
        <v>6647.8</v>
      </c>
      <c r="K43" s="226">
        <f t="shared" si="3"/>
        <v>39886.800000000003</v>
      </c>
      <c r="L43" s="227" t="s">
        <v>8</v>
      </c>
    </row>
    <row r="44" spans="1:16" ht="30" hidden="1" customHeight="1">
      <c r="A44" s="1">
        <v>26</v>
      </c>
      <c r="B44" s="228" t="s">
        <v>4213</v>
      </c>
      <c r="C44" s="228">
        <v>10048155</v>
      </c>
      <c r="D44" s="228" t="s">
        <v>86</v>
      </c>
      <c r="E44" s="229" t="s">
        <v>4221</v>
      </c>
      <c r="F44" s="228" t="s">
        <v>57</v>
      </c>
      <c r="G44" s="272">
        <v>5</v>
      </c>
      <c r="H44" s="225">
        <v>3935</v>
      </c>
      <c r="I44" s="226">
        <v>19675</v>
      </c>
      <c r="J44" s="226">
        <f t="shared" si="2"/>
        <v>3935</v>
      </c>
      <c r="K44" s="226">
        <f t="shared" si="3"/>
        <v>23610</v>
      </c>
      <c r="L44" s="227" t="s">
        <v>8</v>
      </c>
      <c r="M44" s="77"/>
      <c r="N44" s="77"/>
      <c r="O44" s="77"/>
      <c r="P44" s="77"/>
    </row>
    <row r="45" spans="1:16" ht="30" hidden="1" customHeight="1">
      <c r="A45" s="1">
        <v>27</v>
      </c>
      <c r="B45" s="228" t="s">
        <v>4214</v>
      </c>
      <c r="C45" s="228">
        <v>10048161</v>
      </c>
      <c r="D45" s="228" t="s">
        <v>86</v>
      </c>
      <c r="E45" s="229" t="s">
        <v>4222</v>
      </c>
      <c r="F45" s="228" t="s">
        <v>57</v>
      </c>
      <c r="G45" s="272">
        <v>14</v>
      </c>
      <c r="H45" s="225">
        <v>407</v>
      </c>
      <c r="I45" s="226">
        <v>5698</v>
      </c>
      <c r="J45" s="226">
        <f t="shared" si="2"/>
        <v>1139.5999999999999</v>
      </c>
      <c r="K45" s="226">
        <f t="shared" si="3"/>
        <v>6837.6</v>
      </c>
      <c r="L45" s="227" t="s">
        <v>8</v>
      </c>
    </row>
    <row r="46" spans="1:16" ht="30" hidden="1" customHeight="1">
      <c r="A46" s="1">
        <v>28</v>
      </c>
      <c r="B46" s="228" t="s">
        <v>4215</v>
      </c>
      <c r="C46" s="228">
        <v>10048167</v>
      </c>
      <c r="D46" s="228" t="s">
        <v>86</v>
      </c>
      <c r="E46" s="229" t="s">
        <v>4223</v>
      </c>
      <c r="F46" s="228" t="s">
        <v>57</v>
      </c>
      <c r="G46" s="272">
        <v>33</v>
      </c>
      <c r="H46" s="225">
        <v>1912</v>
      </c>
      <c r="I46" s="226">
        <v>63096</v>
      </c>
      <c r="J46" s="226">
        <f t="shared" si="2"/>
        <v>12619.2</v>
      </c>
      <c r="K46" s="226">
        <f t="shared" si="3"/>
        <v>75715.199999999997</v>
      </c>
      <c r="L46" s="227" t="s">
        <v>8</v>
      </c>
      <c r="M46" s="77"/>
      <c r="N46" s="77"/>
      <c r="O46" s="77"/>
      <c r="P46" s="77"/>
    </row>
    <row r="47" spans="1:16" ht="30" hidden="1" customHeight="1">
      <c r="A47" s="1">
        <v>29</v>
      </c>
      <c r="B47" s="228" t="s">
        <v>4216</v>
      </c>
      <c r="C47" s="228">
        <v>10048185</v>
      </c>
      <c r="D47" s="228" t="s">
        <v>86</v>
      </c>
      <c r="E47" s="229" t="s">
        <v>4164</v>
      </c>
      <c r="F47" s="228" t="s">
        <v>57</v>
      </c>
      <c r="G47" s="272">
        <v>32</v>
      </c>
      <c r="H47" s="225">
        <v>1427</v>
      </c>
      <c r="I47" s="226">
        <v>45664</v>
      </c>
      <c r="J47" s="226">
        <f t="shared" si="2"/>
        <v>9132.7999999999993</v>
      </c>
      <c r="K47" s="226">
        <f t="shared" si="3"/>
        <v>54796.800000000003</v>
      </c>
      <c r="L47" s="227" t="s">
        <v>8</v>
      </c>
    </row>
    <row r="48" spans="1:16" ht="30" hidden="1" customHeight="1">
      <c r="A48" s="1">
        <v>30</v>
      </c>
      <c r="B48" s="228" t="s">
        <v>4217</v>
      </c>
      <c r="C48" s="228">
        <v>10048197</v>
      </c>
      <c r="D48" s="228" t="s">
        <v>86</v>
      </c>
      <c r="E48" s="229" t="s">
        <v>4224</v>
      </c>
      <c r="F48" s="228" t="s">
        <v>57</v>
      </c>
      <c r="G48" s="272">
        <v>49</v>
      </c>
      <c r="H48" s="225">
        <v>126</v>
      </c>
      <c r="I48" s="226">
        <v>6174</v>
      </c>
      <c r="J48" s="226">
        <f t="shared" si="2"/>
        <v>1234.8</v>
      </c>
      <c r="K48" s="226">
        <f t="shared" si="3"/>
        <v>7408.8</v>
      </c>
      <c r="L48" s="227" t="s">
        <v>8</v>
      </c>
    </row>
    <row r="49" spans="1:16" ht="30" hidden="1" customHeight="1">
      <c r="A49" s="1">
        <v>31</v>
      </c>
      <c r="B49" s="228" t="s">
        <v>4225</v>
      </c>
      <c r="C49" s="228">
        <v>10048385</v>
      </c>
      <c r="D49" s="228" t="s">
        <v>86</v>
      </c>
      <c r="E49" s="229" t="s">
        <v>4228</v>
      </c>
      <c r="F49" s="228" t="s">
        <v>57</v>
      </c>
      <c r="G49" s="272">
        <v>63</v>
      </c>
      <c r="H49" s="225">
        <v>319</v>
      </c>
      <c r="I49" s="226">
        <v>20097</v>
      </c>
      <c r="J49" s="226">
        <f t="shared" si="2"/>
        <v>4019.4</v>
      </c>
      <c r="K49" s="226">
        <f t="shared" si="3"/>
        <v>24116.400000000001</v>
      </c>
      <c r="L49" s="227" t="s">
        <v>8</v>
      </c>
      <c r="M49" s="77"/>
      <c r="N49" s="77"/>
      <c r="O49" s="77"/>
      <c r="P49" s="77"/>
    </row>
    <row r="50" spans="1:16" ht="30" hidden="1" customHeight="1">
      <c r="A50" s="1">
        <v>32</v>
      </c>
      <c r="B50" s="228" t="s">
        <v>4226</v>
      </c>
      <c r="C50" s="228">
        <v>10048385</v>
      </c>
      <c r="D50" s="228" t="s">
        <v>86</v>
      </c>
      <c r="E50" s="229" t="s">
        <v>4228</v>
      </c>
      <c r="F50" s="228" t="s">
        <v>57</v>
      </c>
      <c r="G50" s="272">
        <v>81</v>
      </c>
      <c r="H50" s="225">
        <v>319</v>
      </c>
      <c r="I50" s="226">
        <v>25839</v>
      </c>
      <c r="J50" s="226">
        <f t="shared" si="2"/>
        <v>5167.8</v>
      </c>
      <c r="K50" s="226">
        <f t="shared" si="3"/>
        <v>31006.799999999999</v>
      </c>
      <c r="L50" s="227" t="s">
        <v>8</v>
      </c>
      <c r="M50" s="77"/>
      <c r="N50" s="77"/>
      <c r="O50" s="77"/>
      <c r="P50" s="77"/>
    </row>
    <row r="51" spans="1:16" ht="30" hidden="1" customHeight="1">
      <c r="A51" s="1">
        <v>33</v>
      </c>
      <c r="B51" s="228" t="s">
        <v>4227</v>
      </c>
      <c r="C51" s="228">
        <v>10048385</v>
      </c>
      <c r="D51" s="228" t="s">
        <v>86</v>
      </c>
      <c r="E51" s="229" t="s">
        <v>4228</v>
      </c>
      <c r="F51" s="228" t="s">
        <v>57</v>
      </c>
      <c r="G51" s="272">
        <v>3</v>
      </c>
      <c r="H51" s="225">
        <v>319</v>
      </c>
      <c r="I51" s="226">
        <v>957</v>
      </c>
      <c r="J51" s="226">
        <f t="shared" si="2"/>
        <v>191.4</v>
      </c>
      <c r="K51" s="226">
        <f t="shared" si="3"/>
        <v>1148.4000000000001</v>
      </c>
      <c r="L51" s="227" t="s">
        <v>8</v>
      </c>
    </row>
    <row r="52" spans="1:16" ht="30" hidden="1" customHeight="1">
      <c r="A52" s="1">
        <v>34</v>
      </c>
      <c r="B52" s="228" t="s">
        <v>4229</v>
      </c>
      <c r="C52" s="228">
        <v>10048405</v>
      </c>
      <c r="D52" s="228" t="s">
        <v>86</v>
      </c>
      <c r="E52" s="229" t="s">
        <v>4231</v>
      </c>
      <c r="F52" s="228" t="s">
        <v>57</v>
      </c>
      <c r="G52" s="272">
        <v>43</v>
      </c>
      <c r="H52" s="225">
        <v>2076</v>
      </c>
      <c r="I52" s="226">
        <v>89268</v>
      </c>
      <c r="J52" s="226">
        <f t="shared" si="2"/>
        <v>17853.599999999999</v>
      </c>
      <c r="K52" s="226">
        <f t="shared" si="3"/>
        <v>107121.60000000001</v>
      </c>
      <c r="L52" s="227" t="s">
        <v>8</v>
      </c>
    </row>
    <row r="53" spans="1:16" ht="30" hidden="1" customHeight="1">
      <c r="A53" s="1">
        <v>35</v>
      </c>
      <c r="B53" s="228" t="s">
        <v>4230</v>
      </c>
      <c r="C53" s="228">
        <v>10048435</v>
      </c>
      <c r="D53" s="228" t="s">
        <v>86</v>
      </c>
      <c r="E53" s="229" t="s">
        <v>4232</v>
      </c>
      <c r="F53" s="228" t="s">
        <v>57</v>
      </c>
      <c r="G53" s="272">
        <v>200</v>
      </c>
      <c r="H53" s="225">
        <v>178</v>
      </c>
      <c r="I53" s="226">
        <v>35600</v>
      </c>
      <c r="J53" s="226">
        <f t="shared" si="2"/>
        <v>7120</v>
      </c>
      <c r="K53" s="226">
        <f t="shared" si="3"/>
        <v>42720</v>
      </c>
      <c r="L53" s="227" t="s">
        <v>8</v>
      </c>
    </row>
    <row r="54" spans="1:16" ht="30" hidden="1" customHeight="1">
      <c r="A54" s="1">
        <v>36</v>
      </c>
      <c r="B54" s="228" t="s">
        <v>4233</v>
      </c>
      <c r="C54" s="228">
        <v>10048469</v>
      </c>
      <c r="D54" s="228" t="s">
        <v>86</v>
      </c>
      <c r="E54" s="229" t="s">
        <v>4235</v>
      </c>
      <c r="F54" s="228" t="s">
        <v>57</v>
      </c>
      <c r="G54" s="272">
        <v>31</v>
      </c>
      <c r="H54" s="225">
        <v>211</v>
      </c>
      <c r="I54" s="226">
        <v>6541</v>
      </c>
      <c r="J54" s="226">
        <f t="shared" si="2"/>
        <v>1308.2</v>
      </c>
      <c r="K54" s="226">
        <f t="shared" si="3"/>
        <v>7849.2</v>
      </c>
      <c r="L54" s="227" t="s">
        <v>8</v>
      </c>
      <c r="M54" s="77"/>
      <c r="N54" s="77"/>
      <c r="O54" s="77"/>
      <c r="P54" s="77"/>
    </row>
    <row r="55" spans="1:16" ht="30" hidden="1" customHeight="1">
      <c r="A55" s="1">
        <v>37</v>
      </c>
      <c r="B55" s="221" t="s">
        <v>4234</v>
      </c>
      <c r="C55" s="221">
        <v>10048479</v>
      </c>
      <c r="D55" s="222" t="s">
        <v>86</v>
      </c>
      <c r="E55" s="223" t="s">
        <v>4236</v>
      </c>
      <c r="F55" s="221" t="s">
        <v>57</v>
      </c>
      <c r="G55" s="271">
        <v>73</v>
      </c>
      <c r="H55" s="225">
        <v>484</v>
      </c>
      <c r="I55" s="226">
        <v>35332</v>
      </c>
      <c r="J55" s="226">
        <f t="shared" si="2"/>
        <v>7066.4</v>
      </c>
      <c r="K55" s="226">
        <f t="shared" si="3"/>
        <v>42398.400000000001</v>
      </c>
      <c r="L55" s="227" t="s">
        <v>8</v>
      </c>
      <c r="M55" s="77"/>
      <c r="N55" s="77"/>
      <c r="O55" s="77"/>
      <c r="P55" s="77"/>
    </row>
    <row r="56" spans="1:16" ht="30" hidden="1" customHeight="1">
      <c r="A56" s="1">
        <v>38</v>
      </c>
      <c r="B56" s="228" t="s">
        <v>4237</v>
      </c>
      <c r="C56" s="228">
        <v>10048504</v>
      </c>
      <c r="D56" s="228" t="s">
        <v>86</v>
      </c>
      <c r="E56" s="229" t="s">
        <v>4270</v>
      </c>
      <c r="F56" s="228" t="s">
        <v>57</v>
      </c>
      <c r="G56" s="272">
        <v>67</v>
      </c>
      <c r="H56" s="225">
        <v>605</v>
      </c>
      <c r="I56" s="226">
        <v>40535</v>
      </c>
      <c r="J56" s="226">
        <f t="shared" si="2"/>
        <v>8107</v>
      </c>
      <c r="K56" s="226">
        <f t="shared" si="3"/>
        <v>48642</v>
      </c>
      <c r="L56" s="227" t="s">
        <v>8</v>
      </c>
    </row>
    <row r="57" spans="1:16" ht="30" hidden="1" customHeight="1">
      <c r="A57" s="1">
        <v>39</v>
      </c>
      <c r="B57" s="228" t="s">
        <v>4238</v>
      </c>
      <c r="C57" s="228">
        <v>10048504</v>
      </c>
      <c r="D57" s="228" t="s">
        <v>86</v>
      </c>
      <c r="E57" s="229" t="s">
        <v>4270</v>
      </c>
      <c r="F57" s="228" t="s">
        <v>57</v>
      </c>
      <c r="G57" s="272">
        <v>2</v>
      </c>
      <c r="H57" s="225">
        <v>605</v>
      </c>
      <c r="I57" s="226">
        <v>1210</v>
      </c>
      <c r="J57" s="226">
        <f t="shared" si="2"/>
        <v>242</v>
      </c>
      <c r="K57" s="226">
        <f t="shared" si="3"/>
        <v>1452</v>
      </c>
      <c r="L57" s="227" t="s">
        <v>8</v>
      </c>
      <c r="M57" s="77"/>
      <c r="N57" s="77"/>
      <c r="O57" s="77"/>
      <c r="P57" s="77"/>
    </row>
    <row r="58" spans="1:16" ht="30" hidden="1" customHeight="1">
      <c r="A58" s="1">
        <v>40</v>
      </c>
      <c r="B58" s="228" t="s">
        <v>4239</v>
      </c>
      <c r="C58" s="228">
        <v>10048540</v>
      </c>
      <c r="D58" s="228" t="s">
        <v>86</v>
      </c>
      <c r="E58" s="229" t="s">
        <v>4271</v>
      </c>
      <c r="F58" s="228" t="s">
        <v>57</v>
      </c>
      <c r="G58" s="272">
        <v>38</v>
      </c>
      <c r="H58" s="225">
        <v>2834</v>
      </c>
      <c r="I58" s="226">
        <v>107692</v>
      </c>
      <c r="J58" s="226">
        <f t="shared" si="2"/>
        <v>21538.400000000001</v>
      </c>
      <c r="K58" s="226">
        <f t="shared" si="3"/>
        <v>129230.39999999999</v>
      </c>
      <c r="L58" s="227" t="s">
        <v>8</v>
      </c>
    </row>
    <row r="59" spans="1:16" ht="30" hidden="1" customHeight="1">
      <c r="A59" s="1">
        <v>41</v>
      </c>
      <c r="B59" s="228" t="s">
        <v>4240</v>
      </c>
      <c r="C59" s="228">
        <v>10048540</v>
      </c>
      <c r="D59" s="228" t="s">
        <v>86</v>
      </c>
      <c r="E59" s="229" t="s">
        <v>4271</v>
      </c>
      <c r="F59" s="228" t="s">
        <v>57</v>
      </c>
      <c r="G59" s="272">
        <v>83</v>
      </c>
      <c r="H59" s="225">
        <v>2834</v>
      </c>
      <c r="I59" s="226">
        <v>235222</v>
      </c>
      <c r="J59" s="226">
        <f t="shared" si="2"/>
        <v>47044.4</v>
      </c>
      <c r="K59" s="226">
        <f t="shared" si="3"/>
        <v>282266.40000000002</v>
      </c>
      <c r="L59" s="227" t="s">
        <v>8</v>
      </c>
      <c r="M59" s="77"/>
      <c r="N59" s="77"/>
      <c r="O59" s="77"/>
      <c r="P59" s="77"/>
    </row>
    <row r="60" spans="1:16" ht="30" hidden="1" customHeight="1">
      <c r="A60" s="1">
        <v>42</v>
      </c>
      <c r="B60" s="228" t="s">
        <v>4241</v>
      </c>
      <c r="C60" s="228">
        <v>10048550</v>
      </c>
      <c r="D60" s="228" t="s">
        <v>86</v>
      </c>
      <c r="E60" s="229" t="s">
        <v>4272</v>
      </c>
      <c r="F60" s="228" t="s">
        <v>57</v>
      </c>
      <c r="G60" s="272">
        <v>4</v>
      </c>
      <c r="H60" s="225">
        <v>2882</v>
      </c>
      <c r="I60" s="226">
        <v>11528</v>
      </c>
      <c r="J60" s="226">
        <f t="shared" si="2"/>
        <v>2305.6</v>
      </c>
      <c r="K60" s="226">
        <f t="shared" si="3"/>
        <v>13833.6</v>
      </c>
      <c r="L60" s="227" t="s">
        <v>8</v>
      </c>
    </row>
    <row r="61" spans="1:16" ht="30" hidden="1" customHeight="1">
      <c r="A61" s="1">
        <v>43</v>
      </c>
      <c r="B61" s="228" t="s">
        <v>4242</v>
      </c>
      <c r="C61" s="228">
        <v>10048550</v>
      </c>
      <c r="D61" s="228" t="s">
        <v>86</v>
      </c>
      <c r="E61" s="229" t="s">
        <v>4272</v>
      </c>
      <c r="F61" s="228" t="s">
        <v>57</v>
      </c>
      <c r="G61" s="272">
        <v>51</v>
      </c>
      <c r="H61" s="225">
        <v>2882</v>
      </c>
      <c r="I61" s="226">
        <v>146982</v>
      </c>
      <c r="J61" s="226">
        <f t="shared" si="2"/>
        <v>29396.400000000001</v>
      </c>
      <c r="K61" s="226">
        <f t="shared" si="3"/>
        <v>176378.4</v>
      </c>
      <c r="L61" s="227" t="s">
        <v>8</v>
      </c>
      <c r="M61" s="77"/>
      <c r="N61" s="77"/>
      <c r="O61" s="77"/>
      <c r="P61" s="77"/>
    </row>
    <row r="62" spans="1:16" ht="30" hidden="1" customHeight="1">
      <c r="A62" s="1">
        <v>44</v>
      </c>
      <c r="B62" s="228" t="s">
        <v>4243</v>
      </c>
      <c r="C62" s="228">
        <v>10048574</v>
      </c>
      <c r="D62" s="228" t="s">
        <v>86</v>
      </c>
      <c r="E62" s="229" t="s">
        <v>4273</v>
      </c>
      <c r="F62" s="228" t="s">
        <v>57</v>
      </c>
      <c r="G62" s="272">
        <v>64</v>
      </c>
      <c r="H62" s="225">
        <v>984</v>
      </c>
      <c r="I62" s="226">
        <v>62976</v>
      </c>
      <c r="J62" s="226">
        <f t="shared" si="2"/>
        <v>12595.2</v>
      </c>
      <c r="K62" s="226">
        <f t="shared" si="3"/>
        <v>75571.199999999997</v>
      </c>
      <c r="L62" s="227" t="s">
        <v>8</v>
      </c>
    </row>
    <row r="63" spans="1:16" ht="30" hidden="1" customHeight="1">
      <c r="A63" s="1">
        <v>45</v>
      </c>
      <c r="B63" s="221" t="s">
        <v>4244</v>
      </c>
      <c r="C63" s="221">
        <v>10048579</v>
      </c>
      <c r="D63" s="222" t="s">
        <v>86</v>
      </c>
      <c r="E63" s="223" t="s">
        <v>4274</v>
      </c>
      <c r="F63" s="221" t="s">
        <v>57</v>
      </c>
      <c r="G63" s="271">
        <v>43</v>
      </c>
      <c r="H63" s="225">
        <v>99</v>
      </c>
      <c r="I63" s="226">
        <v>4257</v>
      </c>
      <c r="J63" s="226">
        <f t="shared" si="2"/>
        <v>851.4</v>
      </c>
      <c r="K63" s="226">
        <f t="shared" si="3"/>
        <v>5108.3999999999996</v>
      </c>
      <c r="L63" s="227" t="s">
        <v>8</v>
      </c>
      <c r="M63" s="77"/>
      <c r="N63" s="77"/>
      <c r="O63" s="77"/>
      <c r="P63" s="77"/>
    </row>
    <row r="64" spans="1:16" ht="30" hidden="1" customHeight="1">
      <c r="A64" s="1">
        <v>46</v>
      </c>
      <c r="B64" s="228" t="s">
        <v>4245</v>
      </c>
      <c r="C64" s="228">
        <v>10048584</v>
      </c>
      <c r="D64" s="228" t="s">
        <v>86</v>
      </c>
      <c r="E64" s="229" t="s">
        <v>4275</v>
      </c>
      <c r="F64" s="228" t="s">
        <v>57</v>
      </c>
      <c r="G64" s="272">
        <v>1</v>
      </c>
      <c r="H64" s="225">
        <v>4497</v>
      </c>
      <c r="I64" s="226">
        <v>4497</v>
      </c>
      <c r="J64" s="226">
        <f t="shared" si="2"/>
        <v>899.4</v>
      </c>
      <c r="K64" s="226">
        <f t="shared" si="3"/>
        <v>5396.4</v>
      </c>
      <c r="L64" s="227" t="s">
        <v>8</v>
      </c>
    </row>
    <row r="65" spans="1:16" ht="30" hidden="1" customHeight="1">
      <c r="A65" s="1">
        <v>47</v>
      </c>
      <c r="B65" s="228" t="s">
        <v>4246</v>
      </c>
      <c r="C65" s="228">
        <v>10048589</v>
      </c>
      <c r="D65" s="228" t="s">
        <v>86</v>
      </c>
      <c r="E65" s="229" t="s">
        <v>4276</v>
      </c>
      <c r="F65" s="228" t="s">
        <v>57</v>
      </c>
      <c r="G65" s="272">
        <v>2</v>
      </c>
      <c r="H65" s="225">
        <v>822</v>
      </c>
      <c r="I65" s="226">
        <v>1644</v>
      </c>
      <c r="J65" s="226">
        <f t="shared" si="2"/>
        <v>328.8</v>
      </c>
      <c r="K65" s="226">
        <f t="shared" si="3"/>
        <v>1972.8</v>
      </c>
      <c r="L65" s="227" t="s">
        <v>8</v>
      </c>
      <c r="M65" s="77"/>
      <c r="N65" s="77"/>
      <c r="O65" s="77"/>
      <c r="P65" s="77"/>
    </row>
    <row r="66" spans="1:16" ht="30" hidden="1" customHeight="1">
      <c r="A66" s="1">
        <v>48</v>
      </c>
      <c r="B66" s="228" t="s">
        <v>4247</v>
      </c>
      <c r="C66" s="228">
        <v>10048609</v>
      </c>
      <c r="D66" s="228" t="s">
        <v>86</v>
      </c>
      <c r="E66" s="229" t="s">
        <v>4277</v>
      </c>
      <c r="F66" s="228" t="s">
        <v>57</v>
      </c>
      <c r="G66" s="272">
        <v>413</v>
      </c>
      <c r="H66" s="225">
        <v>208</v>
      </c>
      <c r="I66" s="226">
        <v>85904</v>
      </c>
      <c r="J66" s="226">
        <f t="shared" si="2"/>
        <v>17180.8</v>
      </c>
      <c r="K66" s="226">
        <f t="shared" si="3"/>
        <v>103084.8</v>
      </c>
      <c r="L66" s="227" t="s">
        <v>8</v>
      </c>
    </row>
    <row r="67" spans="1:16" ht="30" hidden="1" customHeight="1">
      <c r="A67" s="1">
        <v>49</v>
      </c>
      <c r="B67" s="228" t="s">
        <v>4248</v>
      </c>
      <c r="C67" s="228">
        <v>10048615</v>
      </c>
      <c r="D67" s="228" t="s">
        <v>86</v>
      </c>
      <c r="E67" s="229" t="s">
        <v>4278</v>
      </c>
      <c r="F67" s="228" t="s">
        <v>57</v>
      </c>
      <c r="G67" s="272">
        <v>278</v>
      </c>
      <c r="H67" s="225">
        <v>295</v>
      </c>
      <c r="I67" s="226">
        <v>82010</v>
      </c>
      <c r="J67" s="226">
        <f t="shared" si="2"/>
        <v>16402</v>
      </c>
      <c r="K67" s="226">
        <f t="shared" si="3"/>
        <v>98412</v>
      </c>
      <c r="L67" s="227" t="s">
        <v>8</v>
      </c>
      <c r="M67" s="77"/>
      <c r="N67" s="77"/>
      <c r="O67" s="77"/>
      <c r="P67" s="77"/>
    </row>
    <row r="68" spans="1:16" ht="30" hidden="1" customHeight="1">
      <c r="A68" s="1">
        <v>50</v>
      </c>
      <c r="B68" s="221" t="s">
        <v>4249</v>
      </c>
      <c r="C68" s="221">
        <v>10048635</v>
      </c>
      <c r="D68" s="222" t="s">
        <v>86</v>
      </c>
      <c r="E68" s="223" t="s">
        <v>4279</v>
      </c>
      <c r="F68" s="221" t="s">
        <v>57</v>
      </c>
      <c r="G68" s="271">
        <v>51</v>
      </c>
      <c r="H68" s="225">
        <v>929</v>
      </c>
      <c r="I68" s="226">
        <v>47379</v>
      </c>
      <c r="J68" s="226">
        <f t="shared" si="2"/>
        <v>9475.7999999999993</v>
      </c>
      <c r="K68" s="226">
        <f t="shared" si="3"/>
        <v>56854.8</v>
      </c>
      <c r="L68" s="227" t="s">
        <v>8</v>
      </c>
      <c r="M68" s="77"/>
      <c r="N68" s="77"/>
      <c r="O68" s="77"/>
      <c r="P68" s="77"/>
    </row>
    <row r="69" spans="1:16" ht="30" hidden="1" customHeight="1">
      <c r="A69" s="1">
        <v>51</v>
      </c>
      <c r="B69" s="228" t="s">
        <v>4250</v>
      </c>
      <c r="C69" s="228">
        <v>10048646</v>
      </c>
      <c r="D69" s="228" t="s">
        <v>86</v>
      </c>
      <c r="E69" s="229" t="s">
        <v>4280</v>
      </c>
      <c r="F69" s="228" t="s">
        <v>57</v>
      </c>
      <c r="G69" s="272">
        <v>396</v>
      </c>
      <c r="H69" s="225">
        <v>4308</v>
      </c>
      <c r="I69" s="226">
        <v>1705968</v>
      </c>
      <c r="J69" s="226">
        <f t="shared" si="2"/>
        <v>341193.6</v>
      </c>
      <c r="K69" s="226">
        <f t="shared" si="3"/>
        <v>2047161.6</v>
      </c>
      <c r="L69" s="227" t="s">
        <v>8</v>
      </c>
    </row>
    <row r="70" spans="1:16" ht="30" hidden="1" customHeight="1">
      <c r="A70" s="1">
        <v>52</v>
      </c>
      <c r="B70" s="228" t="s">
        <v>4251</v>
      </c>
      <c r="C70" s="228">
        <v>10048646</v>
      </c>
      <c r="D70" s="228" t="s">
        <v>86</v>
      </c>
      <c r="E70" s="229" t="s">
        <v>4280</v>
      </c>
      <c r="F70" s="228" t="s">
        <v>57</v>
      </c>
      <c r="G70" s="272">
        <v>120</v>
      </c>
      <c r="H70" s="225">
        <v>4308</v>
      </c>
      <c r="I70" s="226">
        <v>516960</v>
      </c>
      <c r="J70" s="226">
        <f t="shared" si="2"/>
        <v>103392</v>
      </c>
      <c r="K70" s="226">
        <f t="shared" si="3"/>
        <v>620352</v>
      </c>
      <c r="L70" s="227" t="s">
        <v>8</v>
      </c>
      <c r="M70" s="77"/>
      <c r="N70" s="77"/>
      <c r="O70" s="77"/>
      <c r="P70" s="77"/>
    </row>
    <row r="71" spans="1:16" ht="30" hidden="1" customHeight="1">
      <c r="A71" s="1">
        <v>53</v>
      </c>
      <c r="B71" s="228" t="s">
        <v>4252</v>
      </c>
      <c r="C71" s="228">
        <v>10048646</v>
      </c>
      <c r="D71" s="228" t="s">
        <v>86</v>
      </c>
      <c r="E71" s="229" t="s">
        <v>4280</v>
      </c>
      <c r="F71" s="228" t="s">
        <v>57</v>
      </c>
      <c r="G71" s="272">
        <v>2</v>
      </c>
      <c r="H71" s="225">
        <v>4308</v>
      </c>
      <c r="I71" s="226">
        <v>8616</v>
      </c>
      <c r="J71" s="226">
        <f t="shared" si="2"/>
        <v>1723.2</v>
      </c>
      <c r="K71" s="226">
        <f t="shared" si="3"/>
        <v>10339.200000000001</v>
      </c>
      <c r="L71" s="227" t="s">
        <v>8</v>
      </c>
    </row>
    <row r="72" spans="1:16" ht="30" hidden="1" customHeight="1">
      <c r="A72" s="1">
        <v>54</v>
      </c>
      <c r="B72" s="228" t="s">
        <v>4253</v>
      </c>
      <c r="C72" s="228">
        <v>10048659</v>
      </c>
      <c r="D72" s="228" t="s">
        <v>86</v>
      </c>
      <c r="E72" s="229" t="s">
        <v>4281</v>
      </c>
      <c r="F72" s="228" t="s">
        <v>57</v>
      </c>
      <c r="G72" s="272">
        <v>1</v>
      </c>
      <c r="H72" s="225">
        <v>1055</v>
      </c>
      <c r="I72" s="226">
        <v>1055</v>
      </c>
      <c r="J72" s="226">
        <f t="shared" si="2"/>
        <v>211</v>
      </c>
      <c r="K72" s="226">
        <f t="shared" si="3"/>
        <v>1266</v>
      </c>
      <c r="L72" s="227" t="s">
        <v>8</v>
      </c>
      <c r="M72" s="77"/>
      <c r="N72" s="77"/>
      <c r="O72" s="77"/>
      <c r="P72" s="77"/>
    </row>
    <row r="73" spans="1:16" ht="30" hidden="1" customHeight="1">
      <c r="A73" s="1">
        <v>55</v>
      </c>
      <c r="B73" s="228" t="s">
        <v>4254</v>
      </c>
      <c r="C73" s="228">
        <v>10048671</v>
      </c>
      <c r="D73" s="228" t="s">
        <v>86</v>
      </c>
      <c r="E73" s="229" t="s">
        <v>4282</v>
      </c>
      <c r="F73" s="228" t="s">
        <v>57</v>
      </c>
      <c r="G73" s="272">
        <v>156</v>
      </c>
      <c r="H73" s="225">
        <v>657</v>
      </c>
      <c r="I73" s="226">
        <v>102492</v>
      </c>
      <c r="J73" s="226">
        <f t="shared" si="2"/>
        <v>20498.400000000001</v>
      </c>
      <c r="K73" s="226">
        <f t="shared" si="3"/>
        <v>122990.39999999999</v>
      </c>
      <c r="L73" s="227" t="s">
        <v>8</v>
      </c>
    </row>
    <row r="74" spans="1:16" ht="30" hidden="1" customHeight="1">
      <c r="A74" s="1">
        <v>56</v>
      </c>
      <c r="B74" s="228" t="s">
        <v>4255</v>
      </c>
      <c r="C74" s="228">
        <v>10048677</v>
      </c>
      <c r="D74" s="228" t="s">
        <v>86</v>
      </c>
      <c r="E74" s="229" t="s">
        <v>4283</v>
      </c>
      <c r="F74" s="228" t="s">
        <v>57</v>
      </c>
      <c r="G74" s="272">
        <v>27</v>
      </c>
      <c r="H74" s="225">
        <v>1622</v>
      </c>
      <c r="I74" s="226">
        <v>43794</v>
      </c>
      <c r="J74" s="226">
        <f t="shared" si="2"/>
        <v>8758.7999999999993</v>
      </c>
      <c r="K74" s="226">
        <f t="shared" si="3"/>
        <v>52552.800000000003</v>
      </c>
      <c r="L74" s="227" t="s">
        <v>8</v>
      </c>
      <c r="M74" s="77"/>
      <c r="N74" s="77"/>
      <c r="O74" s="77"/>
      <c r="P74" s="77"/>
    </row>
    <row r="75" spans="1:16" ht="30" hidden="1" customHeight="1">
      <c r="A75" s="1">
        <v>57</v>
      </c>
      <c r="B75" s="228" t="s">
        <v>4256</v>
      </c>
      <c r="C75" s="228">
        <v>10048707</v>
      </c>
      <c r="D75" s="228" t="s">
        <v>86</v>
      </c>
      <c r="E75" s="229" t="s">
        <v>4284</v>
      </c>
      <c r="F75" s="228" t="s">
        <v>57</v>
      </c>
      <c r="G75" s="272">
        <v>37</v>
      </c>
      <c r="H75" s="225">
        <v>795</v>
      </c>
      <c r="I75" s="226">
        <v>29415</v>
      </c>
      <c r="J75" s="226">
        <f t="shared" si="2"/>
        <v>5883</v>
      </c>
      <c r="K75" s="226">
        <f t="shared" si="3"/>
        <v>35298</v>
      </c>
      <c r="L75" s="227" t="s">
        <v>8</v>
      </c>
    </row>
    <row r="76" spans="1:16" ht="30" hidden="1" customHeight="1">
      <c r="A76" s="1">
        <v>58</v>
      </c>
      <c r="B76" s="228" t="s">
        <v>4257</v>
      </c>
      <c r="C76" s="228">
        <v>10048719</v>
      </c>
      <c r="D76" s="228" t="s">
        <v>86</v>
      </c>
      <c r="E76" s="229" t="s">
        <v>4285</v>
      </c>
      <c r="F76" s="228" t="s">
        <v>57</v>
      </c>
      <c r="G76" s="272">
        <v>18</v>
      </c>
      <c r="H76" s="225">
        <v>1945</v>
      </c>
      <c r="I76" s="226">
        <v>35010</v>
      </c>
      <c r="J76" s="226">
        <f t="shared" si="2"/>
        <v>7002</v>
      </c>
      <c r="K76" s="226">
        <f t="shared" si="3"/>
        <v>42012</v>
      </c>
      <c r="L76" s="227" t="s">
        <v>8</v>
      </c>
    </row>
    <row r="77" spans="1:16" ht="30" hidden="1" customHeight="1">
      <c r="A77" s="1">
        <v>59</v>
      </c>
      <c r="B77" s="228" t="s">
        <v>4258</v>
      </c>
      <c r="C77" s="228">
        <v>10048731</v>
      </c>
      <c r="D77" s="228" t="s">
        <v>86</v>
      </c>
      <c r="E77" s="229" t="s">
        <v>4286</v>
      </c>
      <c r="F77" s="228" t="s">
        <v>57</v>
      </c>
      <c r="G77" s="272">
        <v>200</v>
      </c>
      <c r="H77" s="225">
        <v>1913</v>
      </c>
      <c r="I77" s="226">
        <v>382600</v>
      </c>
      <c r="J77" s="226">
        <f t="shared" si="2"/>
        <v>76520</v>
      </c>
      <c r="K77" s="226">
        <f t="shared" si="3"/>
        <v>459120</v>
      </c>
      <c r="L77" s="227" t="s">
        <v>8</v>
      </c>
      <c r="M77" s="77"/>
      <c r="N77" s="77"/>
      <c r="O77" s="77"/>
      <c r="P77" s="77"/>
    </row>
    <row r="78" spans="1:16" ht="30" hidden="1" customHeight="1">
      <c r="A78" s="1">
        <v>60</v>
      </c>
      <c r="B78" s="228" t="s">
        <v>4259</v>
      </c>
      <c r="C78" s="228">
        <v>10048731</v>
      </c>
      <c r="D78" s="228" t="s">
        <v>86</v>
      </c>
      <c r="E78" s="229" t="s">
        <v>4286</v>
      </c>
      <c r="F78" s="228" t="s">
        <v>57</v>
      </c>
      <c r="G78" s="272">
        <v>189</v>
      </c>
      <c r="H78" s="225">
        <v>1913</v>
      </c>
      <c r="I78" s="226">
        <v>361557</v>
      </c>
      <c r="J78" s="226">
        <f t="shared" si="2"/>
        <v>72311.399999999994</v>
      </c>
      <c r="K78" s="226">
        <f t="shared" si="3"/>
        <v>433868.4</v>
      </c>
      <c r="L78" s="227" t="s">
        <v>8</v>
      </c>
      <c r="M78" s="77"/>
      <c r="N78" s="77"/>
      <c r="O78" s="77"/>
      <c r="P78" s="77"/>
    </row>
    <row r="79" spans="1:16" ht="30" hidden="1" customHeight="1">
      <c r="A79" s="1">
        <v>61</v>
      </c>
      <c r="B79" s="228" t="s">
        <v>4260</v>
      </c>
      <c r="C79" s="228">
        <v>10048737</v>
      </c>
      <c r="D79" s="228" t="s">
        <v>86</v>
      </c>
      <c r="E79" s="229" t="s">
        <v>4287</v>
      </c>
      <c r="F79" s="228" t="s">
        <v>57</v>
      </c>
      <c r="G79" s="272">
        <v>4</v>
      </c>
      <c r="H79" s="225">
        <v>1734</v>
      </c>
      <c r="I79" s="226">
        <v>6936</v>
      </c>
      <c r="J79" s="226">
        <f t="shared" si="2"/>
        <v>1387.2</v>
      </c>
      <c r="K79" s="226">
        <f t="shared" si="3"/>
        <v>8323.2000000000007</v>
      </c>
      <c r="L79" s="227" t="s">
        <v>8</v>
      </c>
    </row>
    <row r="80" spans="1:16" ht="30" hidden="1" customHeight="1">
      <c r="A80" s="1">
        <v>62</v>
      </c>
      <c r="B80" s="228" t="s">
        <v>4261</v>
      </c>
      <c r="C80" s="228">
        <v>10048737</v>
      </c>
      <c r="D80" s="228" t="s">
        <v>86</v>
      </c>
      <c r="E80" s="229" t="s">
        <v>4287</v>
      </c>
      <c r="F80" s="228" t="s">
        <v>57</v>
      </c>
      <c r="G80" s="272">
        <v>19</v>
      </c>
      <c r="H80" s="225">
        <v>1734</v>
      </c>
      <c r="I80" s="226">
        <v>32946</v>
      </c>
      <c r="J80" s="226">
        <f t="shared" si="2"/>
        <v>6589.2</v>
      </c>
      <c r="K80" s="226">
        <f t="shared" si="3"/>
        <v>39535.199999999997</v>
      </c>
      <c r="L80" s="227" t="s">
        <v>8</v>
      </c>
    </row>
    <row r="81" spans="1:16" ht="30" hidden="1" customHeight="1">
      <c r="A81" s="1">
        <v>63</v>
      </c>
      <c r="B81" s="228" t="s">
        <v>4262</v>
      </c>
      <c r="C81" s="228">
        <v>10048755</v>
      </c>
      <c r="D81" s="228" t="s">
        <v>86</v>
      </c>
      <c r="E81" s="229" t="s">
        <v>4288</v>
      </c>
      <c r="F81" s="228" t="s">
        <v>57</v>
      </c>
      <c r="G81" s="272">
        <v>2</v>
      </c>
      <c r="H81" s="225">
        <v>607</v>
      </c>
      <c r="I81" s="226">
        <v>1214</v>
      </c>
      <c r="J81" s="226">
        <f t="shared" si="2"/>
        <v>242.8</v>
      </c>
      <c r="K81" s="226">
        <f t="shared" si="3"/>
        <v>1456.8</v>
      </c>
      <c r="L81" s="227" t="s">
        <v>8</v>
      </c>
    </row>
    <row r="82" spans="1:16" ht="30" hidden="1" customHeight="1">
      <c r="A82" s="1">
        <v>64</v>
      </c>
      <c r="B82" s="228" t="s">
        <v>4263</v>
      </c>
      <c r="C82" s="228">
        <v>10048779</v>
      </c>
      <c r="D82" s="228" t="s">
        <v>86</v>
      </c>
      <c r="E82" s="229" t="s">
        <v>4289</v>
      </c>
      <c r="F82" s="228" t="s">
        <v>57</v>
      </c>
      <c r="G82" s="272">
        <v>22</v>
      </c>
      <c r="H82" s="225">
        <v>4213</v>
      </c>
      <c r="I82" s="226">
        <v>92686</v>
      </c>
      <c r="J82" s="226">
        <f t="shared" si="2"/>
        <v>18537.2</v>
      </c>
      <c r="K82" s="226">
        <f t="shared" si="3"/>
        <v>111223.2</v>
      </c>
      <c r="L82" s="227" t="s">
        <v>8</v>
      </c>
      <c r="M82" s="77"/>
      <c r="N82" s="77"/>
      <c r="O82" s="77"/>
      <c r="P82" s="77"/>
    </row>
    <row r="83" spans="1:16" ht="30" hidden="1" customHeight="1">
      <c r="A83" s="1">
        <v>65</v>
      </c>
      <c r="B83" s="221" t="s">
        <v>4264</v>
      </c>
      <c r="C83" s="221">
        <v>10048785</v>
      </c>
      <c r="D83" s="222" t="s">
        <v>86</v>
      </c>
      <c r="E83" s="223" t="s">
        <v>4290</v>
      </c>
      <c r="F83" s="221" t="s">
        <v>57</v>
      </c>
      <c r="G83" s="271">
        <v>1</v>
      </c>
      <c r="H83" s="225">
        <v>1464</v>
      </c>
      <c r="I83" s="226">
        <v>1464</v>
      </c>
      <c r="J83" s="226">
        <f t="shared" si="2"/>
        <v>292.8</v>
      </c>
      <c r="K83" s="226">
        <f t="shared" si="3"/>
        <v>1756.8</v>
      </c>
      <c r="L83" s="227" t="s">
        <v>8</v>
      </c>
      <c r="M83" s="77"/>
      <c r="N83" s="77"/>
      <c r="O83" s="77"/>
      <c r="P83" s="77"/>
    </row>
    <row r="84" spans="1:16" ht="30" hidden="1" customHeight="1">
      <c r="A84" s="1">
        <v>66</v>
      </c>
      <c r="B84" s="228" t="s">
        <v>4265</v>
      </c>
      <c r="C84" s="228">
        <v>10048792</v>
      </c>
      <c r="D84" s="228" t="s">
        <v>86</v>
      </c>
      <c r="E84" s="229" t="s">
        <v>4291</v>
      </c>
      <c r="F84" s="228" t="s">
        <v>57</v>
      </c>
      <c r="G84" s="272">
        <v>1</v>
      </c>
      <c r="H84" s="225">
        <v>1536</v>
      </c>
      <c r="I84" s="226">
        <v>1536</v>
      </c>
      <c r="J84" s="226">
        <f t="shared" si="2"/>
        <v>307.2</v>
      </c>
      <c r="K84" s="226">
        <f t="shared" si="3"/>
        <v>1843.2</v>
      </c>
      <c r="L84" s="227" t="s">
        <v>8</v>
      </c>
    </row>
    <row r="85" spans="1:16" ht="30" hidden="1" customHeight="1">
      <c r="A85" s="1">
        <v>67</v>
      </c>
      <c r="B85" s="228" t="s">
        <v>4266</v>
      </c>
      <c r="C85" s="228">
        <v>10048792</v>
      </c>
      <c r="D85" s="228" t="s">
        <v>86</v>
      </c>
      <c r="E85" s="229" t="s">
        <v>4291</v>
      </c>
      <c r="F85" s="228" t="s">
        <v>57</v>
      </c>
      <c r="G85" s="272">
        <v>12</v>
      </c>
      <c r="H85" s="225">
        <v>1536</v>
      </c>
      <c r="I85" s="226">
        <v>18432</v>
      </c>
      <c r="J85" s="226">
        <f t="shared" si="2"/>
        <v>3686.4</v>
      </c>
      <c r="K85" s="226">
        <f t="shared" si="3"/>
        <v>22118.400000000001</v>
      </c>
      <c r="L85" s="227" t="s">
        <v>8</v>
      </c>
      <c r="M85" s="77"/>
      <c r="N85" s="77"/>
      <c r="O85" s="77"/>
      <c r="P85" s="77"/>
    </row>
    <row r="86" spans="1:16" ht="30" hidden="1" customHeight="1">
      <c r="A86" s="1">
        <v>68</v>
      </c>
      <c r="B86" s="228" t="s">
        <v>4267</v>
      </c>
      <c r="C86" s="228">
        <v>10048792</v>
      </c>
      <c r="D86" s="228" t="s">
        <v>86</v>
      </c>
      <c r="E86" s="229" t="s">
        <v>4291</v>
      </c>
      <c r="F86" s="228" t="s">
        <v>57</v>
      </c>
      <c r="G86" s="272">
        <v>52</v>
      </c>
      <c r="H86" s="225">
        <v>1536</v>
      </c>
      <c r="I86" s="226">
        <v>79872</v>
      </c>
      <c r="J86" s="226">
        <f t="shared" si="2"/>
        <v>15974.4</v>
      </c>
      <c r="K86" s="226">
        <f t="shared" si="3"/>
        <v>95846.399999999994</v>
      </c>
      <c r="L86" s="227" t="s">
        <v>8</v>
      </c>
    </row>
    <row r="87" spans="1:16" ht="30" hidden="1" customHeight="1">
      <c r="A87" s="1">
        <v>69</v>
      </c>
      <c r="B87" s="228" t="s">
        <v>4268</v>
      </c>
      <c r="C87" s="228">
        <v>10048804</v>
      </c>
      <c r="D87" s="228" t="s">
        <v>86</v>
      </c>
      <c r="E87" s="229" t="s">
        <v>4292</v>
      </c>
      <c r="F87" s="228" t="s">
        <v>57</v>
      </c>
      <c r="G87" s="272">
        <v>8</v>
      </c>
      <c r="H87" s="225">
        <v>3047</v>
      </c>
      <c r="I87" s="226">
        <v>24376</v>
      </c>
      <c r="J87" s="226">
        <f t="shared" si="2"/>
        <v>4875.2</v>
      </c>
      <c r="K87" s="226">
        <f t="shared" si="3"/>
        <v>29251.200000000001</v>
      </c>
      <c r="L87" s="227" t="s">
        <v>8</v>
      </c>
      <c r="M87" s="77"/>
      <c r="N87" s="77"/>
      <c r="O87" s="77"/>
      <c r="P87" s="77"/>
    </row>
    <row r="88" spans="1:16" ht="30" hidden="1" customHeight="1">
      <c r="A88" s="1">
        <v>70</v>
      </c>
      <c r="B88" s="221" t="s">
        <v>4269</v>
      </c>
      <c r="C88" s="221">
        <v>10048882</v>
      </c>
      <c r="D88" s="222" t="s">
        <v>86</v>
      </c>
      <c r="E88" s="223" t="s">
        <v>4293</v>
      </c>
      <c r="F88" s="221" t="s">
        <v>57</v>
      </c>
      <c r="G88" s="271">
        <v>59</v>
      </c>
      <c r="H88" s="225">
        <v>308</v>
      </c>
      <c r="I88" s="226">
        <v>18172</v>
      </c>
      <c r="J88" s="226">
        <f t="shared" si="2"/>
        <v>3634.4</v>
      </c>
      <c r="K88" s="226">
        <f t="shared" si="3"/>
        <v>21806.400000000001</v>
      </c>
      <c r="L88" s="227" t="s">
        <v>8</v>
      </c>
      <c r="M88" s="77"/>
      <c r="N88" s="77"/>
      <c r="O88" s="77"/>
      <c r="P88" s="77"/>
    </row>
    <row r="89" spans="1:16" ht="30" hidden="1" customHeight="1">
      <c r="A89" s="1">
        <v>71</v>
      </c>
      <c r="B89" s="228" t="s">
        <v>4294</v>
      </c>
      <c r="C89" s="228">
        <v>10049016</v>
      </c>
      <c r="D89" s="228" t="s">
        <v>86</v>
      </c>
      <c r="E89" s="229" t="s">
        <v>4295</v>
      </c>
      <c r="F89" s="228" t="s">
        <v>57</v>
      </c>
      <c r="G89" s="272">
        <v>20</v>
      </c>
      <c r="H89" s="225">
        <v>716</v>
      </c>
      <c r="I89" s="226">
        <v>14320</v>
      </c>
      <c r="J89" s="226">
        <f t="shared" si="2"/>
        <v>2864</v>
      </c>
      <c r="K89" s="226">
        <f t="shared" si="3"/>
        <v>17184</v>
      </c>
      <c r="L89" s="227" t="s">
        <v>8</v>
      </c>
    </row>
    <row r="90" spans="1:16" ht="30" hidden="1" customHeight="1">
      <c r="A90" s="1">
        <v>72</v>
      </c>
      <c r="B90" s="228" t="s">
        <v>4296</v>
      </c>
      <c r="C90" s="228">
        <v>10049053</v>
      </c>
      <c r="D90" s="228" t="s">
        <v>86</v>
      </c>
      <c r="E90" s="229" t="s">
        <v>4298</v>
      </c>
      <c r="F90" s="228" t="s">
        <v>57</v>
      </c>
      <c r="G90" s="272">
        <v>21</v>
      </c>
      <c r="H90" s="225">
        <v>127</v>
      </c>
      <c r="I90" s="226">
        <v>2667</v>
      </c>
      <c r="J90" s="226">
        <f t="shared" si="2"/>
        <v>533.4</v>
      </c>
      <c r="K90" s="226">
        <f t="shared" si="3"/>
        <v>3200.4</v>
      </c>
      <c r="L90" s="227" t="s">
        <v>8</v>
      </c>
      <c r="M90" s="77"/>
      <c r="N90" s="77"/>
      <c r="O90" s="77"/>
      <c r="P90" s="77"/>
    </row>
    <row r="91" spans="1:16" ht="30" hidden="1" customHeight="1">
      <c r="A91" s="1">
        <v>73</v>
      </c>
      <c r="B91" s="228" t="s">
        <v>4297</v>
      </c>
      <c r="C91" s="228">
        <v>10049120</v>
      </c>
      <c r="D91" s="228" t="s">
        <v>86</v>
      </c>
      <c r="E91" s="229" t="s">
        <v>4299</v>
      </c>
      <c r="F91" s="228" t="s">
        <v>57</v>
      </c>
      <c r="G91" s="272">
        <v>6</v>
      </c>
      <c r="H91" s="225">
        <v>491</v>
      </c>
      <c r="I91" s="226">
        <v>2946</v>
      </c>
      <c r="J91" s="226">
        <f t="shared" si="2"/>
        <v>589.20000000000005</v>
      </c>
      <c r="K91" s="226">
        <f t="shared" si="3"/>
        <v>3535.2</v>
      </c>
      <c r="L91" s="227" t="s">
        <v>8</v>
      </c>
    </row>
    <row r="92" spans="1:16" ht="30" hidden="1" customHeight="1">
      <c r="A92" s="1">
        <v>74</v>
      </c>
      <c r="B92" s="228" t="s">
        <v>4300</v>
      </c>
      <c r="C92" s="228">
        <v>10049138</v>
      </c>
      <c r="D92" s="228" t="s">
        <v>86</v>
      </c>
      <c r="E92" s="229" t="s">
        <v>4305</v>
      </c>
      <c r="F92" s="228" t="s">
        <v>57</v>
      </c>
      <c r="G92" s="272">
        <v>6</v>
      </c>
      <c r="H92" s="225">
        <v>507</v>
      </c>
      <c r="I92" s="226">
        <v>3042</v>
      </c>
      <c r="J92" s="226">
        <f t="shared" ref="J92:J124" si="4">ROUND(I92*0.2,2)</f>
        <v>608.4</v>
      </c>
      <c r="K92" s="226">
        <f t="shared" ref="K92:K124" si="5">ROUND(I92*1.2,2)</f>
        <v>3650.4</v>
      </c>
      <c r="L92" s="227" t="s">
        <v>8</v>
      </c>
      <c r="M92" s="77"/>
      <c r="N92" s="77"/>
      <c r="O92" s="77"/>
      <c r="P92" s="77"/>
    </row>
    <row r="93" spans="1:16" ht="30" hidden="1" customHeight="1">
      <c r="A93" s="1">
        <v>75</v>
      </c>
      <c r="B93" s="228" t="s">
        <v>4301</v>
      </c>
      <c r="C93" s="228">
        <v>10049150</v>
      </c>
      <c r="D93" s="228" t="s">
        <v>86</v>
      </c>
      <c r="E93" s="229" t="s">
        <v>4306</v>
      </c>
      <c r="F93" s="228" t="s">
        <v>57</v>
      </c>
      <c r="G93" s="272">
        <v>40</v>
      </c>
      <c r="H93" s="225">
        <v>2676</v>
      </c>
      <c r="I93" s="226">
        <v>107040</v>
      </c>
      <c r="J93" s="226">
        <f t="shared" si="4"/>
        <v>21408</v>
      </c>
      <c r="K93" s="226">
        <f t="shared" si="5"/>
        <v>128448</v>
      </c>
      <c r="L93" s="227" t="s">
        <v>8</v>
      </c>
    </row>
    <row r="94" spans="1:16" ht="30" hidden="1" customHeight="1">
      <c r="A94" s="1">
        <v>76</v>
      </c>
      <c r="B94" s="228" t="s">
        <v>4302</v>
      </c>
      <c r="C94" s="228">
        <v>10049150</v>
      </c>
      <c r="D94" s="228" t="s">
        <v>86</v>
      </c>
      <c r="E94" s="229" t="s">
        <v>4306</v>
      </c>
      <c r="F94" s="228" t="s">
        <v>57</v>
      </c>
      <c r="G94" s="272">
        <v>1</v>
      </c>
      <c r="H94" s="225">
        <v>2676</v>
      </c>
      <c r="I94" s="226">
        <v>2676</v>
      </c>
      <c r="J94" s="226">
        <f t="shared" si="4"/>
        <v>535.20000000000005</v>
      </c>
      <c r="K94" s="226">
        <f t="shared" si="5"/>
        <v>3211.2</v>
      </c>
      <c r="L94" s="227" t="s">
        <v>8</v>
      </c>
      <c r="M94" s="77"/>
      <c r="N94" s="77"/>
      <c r="O94" s="77"/>
      <c r="P94" s="77"/>
    </row>
    <row r="95" spans="1:16" ht="30" hidden="1" customHeight="1">
      <c r="A95" s="1">
        <v>77</v>
      </c>
      <c r="B95" s="228" t="s">
        <v>4303</v>
      </c>
      <c r="C95" s="228">
        <v>10049150</v>
      </c>
      <c r="D95" s="228" t="s">
        <v>86</v>
      </c>
      <c r="E95" s="229" t="s">
        <v>4306</v>
      </c>
      <c r="F95" s="228" t="s">
        <v>57</v>
      </c>
      <c r="G95" s="272">
        <v>1</v>
      </c>
      <c r="H95" s="225">
        <v>2676</v>
      </c>
      <c r="I95" s="226">
        <v>2676</v>
      </c>
      <c r="J95" s="226">
        <f t="shared" si="4"/>
        <v>535.20000000000005</v>
      </c>
      <c r="K95" s="226">
        <f t="shared" si="5"/>
        <v>3211.2</v>
      </c>
      <c r="L95" s="227" t="s">
        <v>8</v>
      </c>
    </row>
    <row r="96" spans="1:16" ht="30" hidden="1" customHeight="1">
      <c r="A96" s="1">
        <v>78</v>
      </c>
      <c r="B96" s="228" t="s">
        <v>4304</v>
      </c>
      <c r="C96" s="228">
        <v>10049150</v>
      </c>
      <c r="D96" s="228" t="s">
        <v>86</v>
      </c>
      <c r="E96" s="229" t="s">
        <v>4306</v>
      </c>
      <c r="F96" s="228" t="s">
        <v>57</v>
      </c>
      <c r="G96" s="272">
        <v>7</v>
      </c>
      <c r="H96" s="225">
        <v>2676</v>
      </c>
      <c r="I96" s="226">
        <v>18732</v>
      </c>
      <c r="J96" s="226">
        <f t="shared" si="4"/>
        <v>3746.4</v>
      </c>
      <c r="K96" s="226">
        <f t="shared" si="5"/>
        <v>22478.400000000001</v>
      </c>
      <c r="L96" s="227" t="s">
        <v>8</v>
      </c>
    </row>
    <row r="97" spans="1:16" ht="30" hidden="1" customHeight="1">
      <c r="A97" s="1">
        <v>79</v>
      </c>
      <c r="B97" s="228" t="s">
        <v>4307</v>
      </c>
      <c r="C97" s="228">
        <v>10049202</v>
      </c>
      <c r="D97" s="228" t="s">
        <v>86</v>
      </c>
      <c r="E97" s="229" t="s">
        <v>4310</v>
      </c>
      <c r="F97" s="228" t="s">
        <v>57</v>
      </c>
      <c r="G97" s="272">
        <v>1</v>
      </c>
      <c r="H97" s="225">
        <v>485</v>
      </c>
      <c r="I97" s="226">
        <v>485</v>
      </c>
      <c r="J97" s="226">
        <f t="shared" si="4"/>
        <v>97</v>
      </c>
      <c r="K97" s="226">
        <f t="shared" si="5"/>
        <v>582</v>
      </c>
      <c r="L97" s="227" t="s">
        <v>8</v>
      </c>
      <c r="M97" s="77"/>
      <c r="N97" s="77"/>
      <c r="O97" s="77"/>
      <c r="P97" s="77"/>
    </row>
    <row r="98" spans="1:16" ht="30" hidden="1" customHeight="1">
      <c r="A98" s="1">
        <v>80</v>
      </c>
      <c r="B98" s="228" t="s">
        <v>4308</v>
      </c>
      <c r="C98" s="228">
        <v>10049207</v>
      </c>
      <c r="D98" s="228" t="s">
        <v>86</v>
      </c>
      <c r="E98" s="229" t="s">
        <v>4311</v>
      </c>
      <c r="F98" s="228" t="s">
        <v>57</v>
      </c>
      <c r="G98" s="272">
        <v>355</v>
      </c>
      <c r="H98" s="225">
        <v>45</v>
      </c>
      <c r="I98" s="226">
        <v>15975</v>
      </c>
      <c r="J98" s="226">
        <f t="shared" si="4"/>
        <v>3195</v>
      </c>
      <c r="K98" s="226">
        <f t="shared" si="5"/>
        <v>19170</v>
      </c>
      <c r="L98" s="227" t="s">
        <v>8</v>
      </c>
      <c r="M98" s="77"/>
      <c r="N98" s="77"/>
      <c r="O98" s="77"/>
      <c r="P98" s="77"/>
    </row>
    <row r="99" spans="1:16" ht="30" hidden="1" customHeight="1">
      <c r="A99" s="1">
        <v>81</v>
      </c>
      <c r="B99" s="228" t="s">
        <v>4309</v>
      </c>
      <c r="C99" s="228">
        <v>10049212</v>
      </c>
      <c r="D99" s="228" t="s">
        <v>86</v>
      </c>
      <c r="E99" s="229" t="s">
        <v>4312</v>
      </c>
      <c r="F99" s="228" t="s">
        <v>57</v>
      </c>
      <c r="G99" s="272">
        <v>52</v>
      </c>
      <c r="H99" s="225">
        <v>66</v>
      </c>
      <c r="I99" s="226">
        <v>3432</v>
      </c>
      <c r="J99" s="226">
        <f t="shared" si="4"/>
        <v>686.4</v>
      </c>
      <c r="K99" s="226">
        <f t="shared" si="5"/>
        <v>4118.3999999999996</v>
      </c>
      <c r="L99" s="227" t="s">
        <v>8</v>
      </c>
    </row>
    <row r="100" spans="1:16" ht="30" hidden="1" customHeight="1">
      <c r="A100" s="1">
        <v>82</v>
      </c>
      <c r="B100" s="228" t="s">
        <v>4313</v>
      </c>
      <c r="C100" s="228">
        <v>10049264</v>
      </c>
      <c r="D100" s="228" t="s">
        <v>86</v>
      </c>
      <c r="E100" s="229" t="s">
        <v>4317</v>
      </c>
      <c r="F100" s="228" t="s">
        <v>57</v>
      </c>
      <c r="G100" s="272">
        <v>2</v>
      </c>
      <c r="H100" s="225">
        <v>386</v>
      </c>
      <c r="I100" s="226">
        <v>772</v>
      </c>
      <c r="J100" s="226">
        <f t="shared" si="4"/>
        <v>154.4</v>
      </c>
      <c r="K100" s="226">
        <f t="shared" si="5"/>
        <v>926.4</v>
      </c>
      <c r="L100" s="227" t="s">
        <v>8</v>
      </c>
    </row>
    <row r="101" spans="1:16" ht="30" hidden="1" customHeight="1">
      <c r="A101" s="1">
        <v>83</v>
      </c>
      <c r="B101" s="228" t="s">
        <v>4314</v>
      </c>
      <c r="C101" s="228">
        <v>10049294</v>
      </c>
      <c r="D101" s="228" t="s">
        <v>86</v>
      </c>
      <c r="E101" s="229" t="s">
        <v>4318</v>
      </c>
      <c r="F101" s="228" t="s">
        <v>57</v>
      </c>
      <c r="G101" s="272">
        <v>77</v>
      </c>
      <c r="H101" s="225">
        <v>258</v>
      </c>
      <c r="I101" s="226">
        <v>19866</v>
      </c>
      <c r="J101" s="226">
        <f t="shared" si="4"/>
        <v>3973.2</v>
      </c>
      <c r="K101" s="226">
        <f t="shared" si="5"/>
        <v>23839.200000000001</v>
      </c>
      <c r="L101" s="227" t="s">
        <v>8</v>
      </c>
    </row>
    <row r="102" spans="1:16" ht="30" hidden="1" customHeight="1">
      <c r="A102" s="1">
        <v>84</v>
      </c>
      <c r="B102" s="228" t="s">
        <v>4315</v>
      </c>
      <c r="C102" s="228">
        <v>10049307</v>
      </c>
      <c r="D102" s="228" t="s">
        <v>86</v>
      </c>
      <c r="E102" s="229" t="s">
        <v>4319</v>
      </c>
      <c r="F102" s="228" t="s">
        <v>57</v>
      </c>
      <c r="G102" s="272">
        <v>75</v>
      </c>
      <c r="H102" s="225">
        <v>293</v>
      </c>
      <c r="I102" s="226">
        <v>21975</v>
      </c>
      <c r="J102" s="226">
        <f t="shared" si="4"/>
        <v>4395</v>
      </c>
      <c r="K102" s="226">
        <f t="shared" si="5"/>
        <v>26370</v>
      </c>
      <c r="L102" s="227" t="s">
        <v>8</v>
      </c>
      <c r="M102" s="77"/>
      <c r="N102" s="77"/>
      <c r="O102" s="77"/>
      <c r="P102" s="77"/>
    </row>
    <row r="103" spans="1:16" ht="30" hidden="1" customHeight="1">
      <c r="A103" s="1">
        <v>85</v>
      </c>
      <c r="B103" s="221" t="s">
        <v>4316</v>
      </c>
      <c r="C103" s="221">
        <v>10049325</v>
      </c>
      <c r="D103" s="222" t="s">
        <v>86</v>
      </c>
      <c r="E103" s="223" t="s">
        <v>4320</v>
      </c>
      <c r="F103" s="221" t="s">
        <v>57</v>
      </c>
      <c r="G103" s="271">
        <v>231</v>
      </c>
      <c r="H103" s="225">
        <v>230</v>
      </c>
      <c r="I103" s="226">
        <v>53130</v>
      </c>
      <c r="J103" s="226">
        <f t="shared" si="4"/>
        <v>10626</v>
      </c>
      <c r="K103" s="226">
        <f t="shared" si="5"/>
        <v>63756</v>
      </c>
      <c r="L103" s="227" t="s">
        <v>8</v>
      </c>
      <c r="M103" s="77"/>
      <c r="N103" s="77"/>
      <c r="O103" s="77"/>
      <c r="P103" s="77"/>
    </row>
    <row r="104" spans="1:16" ht="30" hidden="1" customHeight="1">
      <c r="A104" s="1">
        <v>86</v>
      </c>
      <c r="B104" s="228" t="s">
        <v>4321</v>
      </c>
      <c r="C104" s="228">
        <v>10049389</v>
      </c>
      <c r="D104" s="228" t="s">
        <v>86</v>
      </c>
      <c r="E104" s="229" t="s">
        <v>4331</v>
      </c>
      <c r="F104" s="228" t="s">
        <v>57</v>
      </c>
      <c r="G104" s="272">
        <v>38</v>
      </c>
      <c r="H104" s="225">
        <v>195</v>
      </c>
      <c r="I104" s="226">
        <v>7410</v>
      </c>
      <c r="J104" s="226">
        <f t="shared" si="4"/>
        <v>1482</v>
      </c>
      <c r="K104" s="226">
        <f t="shared" si="5"/>
        <v>8892</v>
      </c>
      <c r="L104" s="227" t="s">
        <v>8</v>
      </c>
    </row>
    <row r="105" spans="1:16" ht="30" hidden="1" customHeight="1">
      <c r="A105" s="1">
        <v>87</v>
      </c>
      <c r="B105" s="228" t="s">
        <v>4322</v>
      </c>
      <c r="C105" s="228">
        <v>10049407</v>
      </c>
      <c r="D105" s="228" t="s">
        <v>86</v>
      </c>
      <c r="E105" s="229" t="s">
        <v>4332</v>
      </c>
      <c r="F105" s="228" t="s">
        <v>57</v>
      </c>
      <c r="G105" s="272">
        <v>53</v>
      </c>
      <c r="H105" s="225">
        <v>809</v>
      </c>
      <c r="I105" s="226">
        <v>42877</v>
      </c>
      <c r="J105" s="226">
        <f t="shared" si="4"/>
        <v>8575.4</v>
      </c>
      <c r="K105" s="226">
        <f t="shared" si="5"/>
        <v>51452.4</v>
      </c>
      <c r="L105" s="227" t="s">
        <v>8</v>
      </c>
      <c r="M105" s="77"/>
      <c r="N105" s="77"/>
      <c r="O105" s="77"/>
      <c r="P105" s="77"/>
    </row>
    <row r="106" spans="1:16" ht="30" hidden="1" customHeight="1">
      <c r="A106" s="1">
        <v>88</v>
      </c>
      <c r="B106" s="228" t="s">
        <v>4323</v>
      </c>
      <c r="C106" s="228">
        <v>10049407</v>
      </c>
      <c r="D106" s="228" t="s">
        <v>86</v>
      </c>
      <c r="E106" s="229" t="s">
        <v>4332</v>
      </c>
      <c r="F106" s="228" t="s">
        <v>57</v>
      </c>
      <c r="G106" s="272">
        <v>200</v>
      </c>
      <c r="H106" s="225">
        <v>809</v>
      </c>
      <c r="I106" s="226">
        <v>161800</v>
      </c>
      <c r="J106" s="226">
        <f t="shared" si="4"/>
        <v>32360</v>
      </c>
      <c r="K106" s="226">
        <f t="shared" si="5"/>
        <v>194160</v>
      </c>
      <c r="L106" s="227" t="s">
        <v>8</v>
      </c>
    </row>
    <row r="107" spans="1:16" ht="30" hidden="1" customHeight="1">
      <c r="A107" s="1">
        <v>89</v>
      </c>
      <c r="B107" s="228" t="s">
        <v>4324</v>
      </c>
      <c r="C107" s="228">
        <v>10049407</v>
      </c>
      <c r="D107" s="228" t="s">
        <v>86</v>
      </c>
      <c r="E107" s="229" t="s">
        <v>4332</v>
      </c>
      <c r="F107" s="228" t="s">
        <v>57</v>
      </c>
      <c r="G107" s="272">
        <v>7</v>
      </c>
      <c r="H107" s="225">
        <v>809</v>
      </c>
      <c r="I107" s="226">
        <v>5663</v>
      </c>
      <c r="J107" s="226">
        <f t="shared" si="4"/>
        <v>1132.5999999999999</v>
      </c>
      <c r="K107" s="226">
        <f t="shared" si="5"/>
        <v>6795.6</v>
      </c>
      <c r="L107" s="227" t="s">
        <v>8</v>
      </c>
      <c r="M107" s="77"/>
      <c r="N107" s="77"/>
      <c r="O107" s="77"/>
      <c r="P107" s="77"/>
    </row>
    <row r="108" spans="1:16" ht="30" hidden="1" customHeight="1">
      <c r="A108" s="1">
        <v>90</v>
      </c>
      <c r="B108" s="221" t="s">
        <v>4325</v>
      </c>
      <c r="C108" s="221">
        <v>10049407</v>
      </c>
      <c r="D108" s="222" t="s">
        <v>86</v>
      </c>
      <c r="E108" s="223" t="s">
        <v>4332</v>
      </c>
      <c r="F108" s="221" t="s">
        <v>57</v>
      </c>
      <c r="G108" s="271">
        <v>11</v>
      </c>
      <c r="H108" s="225">
        <v>809</v>
      </c>
      <c r="I108" s="226">
        <v>8899</v>
      </c>
      <c r="J108" s="226">
        <f t="shared" si="4"/>
        <v>1779.8</v>
      </c>
      <c r="K108" s="226">
        <f t="shared" si="5"/>
        <v>10678.8</v>
      </c>
      <c r="L108" s="227" t="s">
        <v>8</v>
      </c>
      <c r="M108" s="77"/>
      <c r="N108" s="77"/>
      <c r="O108" s="77"/>
      <c r="P108" s="77"/>
    </row>
    <row r="109" spans="1:16" ht="30" hidden="1" customHeight="1">
      <c r="A109" s="1">
        <v>91</v>
      </c>
      <c r="B109" s="228" t="s">
        <v>4326</v>
      </c>
      <c r="C109" s="228">
        <v>10049447</v>
      </c>
      <c r="D109" s="228" t="s">
        <v>86</v>
      </c>
      <c r="E109" s="229" t="s">
        <v>4333</v>
      </c>
      <c r="F109" s="228" t="s">
        <v>57</v>
      </c>
      <c r="G109" s="272">
        <v>80</v>
      </c>
      <c r="H109" s="225">
        <v>608</v>
      </c>
      <c r="I109" s="226">
        <v>48640</v>
      </c>
      <c r="J109" s="226">
        <f t="shared" si="4"/>
        <v>9728</v>
      </c>
      <c r="K109" s="226">
        <f t="shared" si="5"/>
        <v>58368</v>
      </c>
      <c r="L109" s="227" t="s">
        <v>8</v>
      </c>
    </row>
    <row r="110" spans="1:16" ht="30" hidden="1" customHeight="1">
      <c r="A110" s="1">
        <v>92</v>
      </c>
      <c r="B110" s="228" t="s">
        <v>4327</v>
      </c>
      <c r="C110" s="228">
        <v>10049447</v>
      </c>
      <c r="D110" s="228" t="s">
        <v>86</v>
      </c>
      <c r="E110" s="229" t="s">
        <v>4333</v>
      </c>
      <c r="F110" s="228" t="s">
        <v>57</v>
      </c>
      <c r="G110" s="272">
        <v>92</v>
      </c>
      <c r="H110" s="225">
        <v>608</v>
      </c>
      <c r="I110" s="226">
        <v>55936</v>
      </c>
      <c r="J110" s="226">
        <f t="shared" si="4"/>
        <v>11187.2</v>
      </c>
      <c r="K110" s="226">
        <f t="shared" si="5"/>
        <v>67123.199999999997</v>
      </c>
      <c r="L110" s="227" t="s">
        <v>8</v>
      </c>
      <c r="M110" s="77"/>
      <c r="N110" s="77"/>
      <c r="O110" s="77"/>
      <c r="P110" s="77"/>
    </row>
    <row r="111" spans="1:16" ht="30" hidden="1" customHeight="1">
      <c r="A111" s="1">
        <v>93</v>
      </c>
      <c r="B111" s="228" t="s">
        <v>4328</v>
      </c>
      <c r="C111" s="228">
        <v>10049447</v>
      </c>
      <c r="D111" s="228" t="s">
        <v>86</v>
      </c>
      <c r="E111" s="229" t="s">
        <v>4333</v>
      </c>
      <c r="F111" s="228" t="s">
        <v>57</v>
      </c>
      <c r="G111" s="272">
        <v>90</v>
      </c>
      <c r="H111" s="225">
        <v>608</v>
      </c>
      <c r="I111" s="226">
        <v>54720</v>
      </c>
      <c r="J111" s="226">
        <f t="shared" si="4"/>
        <v>10944</v>
      </c>
      <c r="K111" s="226">
        <f t="shared" si="5"/>
        <v>65664</v>
      </c>
      <c r="L111" s="227" t="s">
        <v>8</v>
      </c>
    </row>
    <row r="112" spans="1:16" ht="30" hidden="1" customHeight="1">
      <c r="A112" s="1">
        <v>94</v>
      </c>
      <c r="B112" s="228" t="s">
        <v>4329</v>
      </c>
      <c r="C112" s="228">
        <v>10049447</v>
      </c>
      <c r="D112" s="228" t="s">
        <v>86</v>
      </c>
      <c r="E112" s="229" t="s">
        <v>4333</v>
      </c>
      <c r="F112" s="228" t="s">
        <v>57</v>
      </c>
      <c r="G112" s="272">
        <v>102</v>
      </c>
      <c r="H112" s="225">
        <v>608</v>
      </c>
      <c r="I112" s="226">
        <v>62016</v>
      </c>
      <c r="J112" s="226">
        <f t="shared" si="4"/>
        <v>12403.2</v>
      </c>
      <c r="K112" s="226">
        <f t="shared" si="5"/>
        <v>74419.199999999997</v>
      </c>
      <c r="L112" s="227" t="s">
        <v>8</v>
      </c>
      <c r="M112" s="77"/>
      <c r="N112" s="77"/>
      <c r="O112" s="77"/>
      <c r="P112" s="77"/>
    </row>
    <row r="113" spans="1:16" ht="30" hidden="1" customHeight="1">
      <c r="A113" s="1">
        <v>95</v>
      </c>
      <c r="B113" s="228" t="s">
        <v>4330</v>
      </c>
      <c r="C113" s="228">
        <v>10049463</v>
      </c>
      <c r="D113" s="228" t="s">
        <v>86</v>
      </c>
      <c r="E113" s="229" t="s">
        <v>4334</v>
      </c>
      <c r="F113" s="228" t="s">
        <v>57</v>
      </c>
      <c r="G113" s="272">
        <v>13</v>
      </c>
      <c r="H113" s="225">
        <v>316</v>
      </c>
      <c r="I113" s="226">
        <v>4108</v>
      </c>
      <c r="J113" s="226">
        <f t="shared" si="4"/>
        <v>821.6</v>
      </c>
      <c r="K113" s="226">
        <f t="shared" si="5"/>
        <v>4929.6000000000004</v>
      </c>
      <c r="L113" s="227" t="s">
        <v>8</v>
      </c>
    </row>
    <row r="114" spans="1:16" ht="30" hidden="1" customHeight="1">
      <c r="A114" s="1">
        <v>96</v>
      </c>
      <c r="B114" s="228" t="s">
        <v>4335</v>
      </c>
      <c r="C114" s="228">
        <v>10049537</v>
      </c>
      <c r="D114" s="228" t="s">
        <v>86</v>
      </c>
      <c r="E114" s="229" t="s">
        <v>4341</v>
      </c>
      <c r="F114" s="228" t="s">
        <v>57</v>
      </c>
      <c r="G114" s="272">
        <v>40</v>
      </c>
      <c r="H114" s="225">
        <v>23893</v>
      </c>
      <c r="I114" s="226">
        <v>955720</v>
      </c>
      <c r="J114" s="226">
        <f t="shared" si="4"/>
        <v>191144</v>
      </c>
      <c r="K114" s="226">
        <f t="shared" si="5"/>
        <v>1146864</v>
      </c>
      <c r="L114" s="227" t="s">
        <v>8</v>
      </c>
      <c r="M114" s="77"/>
      <c r="N114" s="77"/>
      <c r="O114" s="77"/>
      <c r="P114" s="77"/>
    </row>
    <row r="115" spans="1:16" ht="30" hidden="1" customHeight="1">
      <c r="A115" s="1">
        <v>97</v>
      </c>
      <c r="B115" s="228" t="s">
        <v>4336</v>
      </c>
      <c r="C115" s="228">
        <v>10049562</v>
      </c>
      <c r="D115" s="228" t="s">
        <v>86</v>
      </c>
      <c r="E115" s="229" t="s">
        <v>4342</v>
      </c>
      <c r="F115" s="228" t="s">
        <v>57</v>
      </c>
      <c r="G115" s="272">
        <v>2</v>
      </c>
      <c r="H115" s="225">
        <v>16575</v>
      </c>
      <c r="I115" s="226">
        <v>33150</v>
      </c>
      <c r="J115" s="226">
        <f t="shared" si="4"/>
        <v>6630</v>
      </c>
      <c r="K115" s="226">
        <f t="shared" si="5"/>
        <v>39780</v>
      </c>
      <c r="L115" s="227" t="s">
        <v>8</v>
      </c>
    </row>
    <row r="116" spans="1:16" ht="30" customHeight="1">
      <c r="A116" s="1">
        <v>98</v>
      </c>
      <c r="B116" s="228" t="s">
        <v>4337</v>
      </c>
      <c r="C116" s="228">
        <v>10049580</v>
      </c>
      <c r="D116" s="228" t="s">
        <v>86</v>
      </c>
      <c r="E116" s="229" t="s">
        <v>4343</v>
      </c>
      <c r="F116" s="228" t="s">
        <v>57</v>
      </c>
      <c r="G116" s="272">
        <v>20</v>
      </c>
      <c r="H116" s="225">
        <v>331</v>
      </c>
      <c r="I116" s="226">
        <f>H116*G116</f>
        <v>6620</v>
      </c>
      <c r="J116" s="226">
        <f t="shared" si="4"/>
        <v>1324</v>
      </c>
      <c r="K116" s="226">
        <f t="shared" si="5"/>
        <v>7944</v>
      </c>
      <c r="L116" s="227" t="s">
        <v>8</v>
      </c>
    </row>
    <row r="117" spans="1:16" ht="30" hidden="1" customHeight="1">
      <c r="A117" s="1">
        <v>99</v>
      </c>
      <c r="B117" s="228" t="s">
        <v>4338</v>
      </c>
      <c r="C117" s="228">
        <v>10049609</v>
      </c>
      <c r="D117" s="228" t="s">
        <v>86</v>
      </c>
      <c r="E117" s="229" t="s">
        <v>4344</v>
      </c>
      <c r="F117" s="228" t="s">
        <v>57</v>
      </c>
      <c r="G117" s="272">
        <v>6</v>
      </c>
      <c r="H117" s="225">
        <v>815</v>
      </c>
      <c r="I117" s="226">
        <v>4890</v>
      </c>
      <c r="J117" s="226">
        <f t="shared" si="4"/>
        <v>978</v>
      </c>
      <c r="K117" s="226">
        <f t="shared" si="5"/>
        <v>5868</v>
      </c>
      <c r="L117" s="227" t="s">
        <v>8</v>
      </c>
      <c r="M117" s="77"/>
      <c r="N117" s="77"/>
      <c r="O117" s="77"/>
      <c r="P117" s="77"/>
    </row>
    <row r="118" spans="1:16" ht="30" hidden="1" customHeight="1">
      <c r="A118" s="1">
        <v>100</v>
      </c>
      <c r="B118" s="228" t="s">
        <v>4339</v>
      </c>
      <c r="C118" s="228">
        <v>10049619</v>
      </c>
      <c r="D118" s="228" t="s">
        <v>86</v>
      </c>
      <c r="E118" s="229" t="s">
        <v>4345</v>
      </c>
      <c r="F118" s="228" t="s">
        <v>57</v>
      </c>
      <c r="G118" s="272">
        <v>49</v>
      </c>
      <c r="H118" s="225">
        <v>768</v>
      </c>
      <c r="I118" s="226">
        <v>37632</v>
      </c>
      <c r="J118" s="226">
        <f t="shared" si="4"/>
        <v>7526.4</v>
      </c>
      <c r="K118" s="226">
        <f t="shared" si="5"/>
        <v>45158.400000000001</v>
      </c>
      <c r="L118" s="227" t="s">
        <v>8</v>
      </c>
      <c r="M118" s="77"/>
      <c r="N118" s="77"/>
      <c r="O118" s="77"/>
      <c r="P118" s="77"/>
    </row>
    <row r="119" spans="1:16" ht="30" hidden="1" customHeight="1">
      <c r="A119" s="1">
        <v>101</v>
      </c>
      <c r="B119" s="228" t="s">
        <v>4340</v>
      </c>
      <c r="C119" s="228">
        <v>10049684</v>
      </c>
      <c r="D119" s="228" t="s">
        <v>86</v>
      </c>
      <c r="E119" s="229" t="s">
        <v>4346</v>
      </c>
      <c r="F119" s="228" t="s">
        <v>57</v>
      </c>
      <c r="G119" s="272">
        <v>2</v>
      </c>
      <c r="H119" s="225">
        <v>47533</v>
      </c>
      <c r="I119" s="226">
        <v>95066</v>
      </c>
      <c r="J119" s="226">
        <f t="shared" si="4"/>
        <v>19013.2</v>
      </c>
      <c r="K119" s="226">
        <f t="shared" si="5"/>
        <v>114079.2</v>
      </c>
      <c r="L119" s="227" t="s">
        <v>8</v>
      </c>
    </row>
    <row r="120" spans="1:16" ht="30" hidden="1" customHeight="1">
      <c r="A120" s="1">
        <v>102</v>
      </c>
      <c r="B120" s="228" t="s">
        <v>4347</v>
      </c>
      <c r="C120" s="228">
        <v>10049694</v>
      </c>
      <c r="D120" s="228" t="s">
        <v>86</v>
      </c>
      <c r="E120" s="229" t="s">
        <v>4352</v>
      </c>
      <c r="F120" s="228" t="s">
        <v>57</v>
      </c>
      <c r="G120" s="272">
        <v>178</v>
      </c>
      <c r="H120" s="225">
        <v>1608</v>
      </c>
      <c r="I120" s="226">
        <v>286224</v>
      </c>
      <c r="J120" s="226">
        <f t="shared" si="4"/>
        <v>57244.800000000003</v>
      </c>
      <c r="K120" s="226">
        <f t="shared" si="5"/>
        <v>343468.79999999999</v>
      </c>
      <c r="L120" s="227" t="s">
        <v>8</v>
      </c>
    </row>
    <row r="121" spans="1:16" ht="30" hidden="1" customHeight="1">
      <c r="A121" s="1">
        <v>103</v>
      </c>
      <c r="B121" s="228" t="s">
        <v>4348</v>
      </c>
      <c r="C121" s="228">
        <v>10049699</v>
      </c>
      <c r="D121" s="228" t="s">
        <v>86</v>
      </c>
      <c r="E121" s="229" t="s">
        <v>4353</v>
      </c>
      <c r="F121" s="228" t="s">
        <v>57</v>
      </c>
      <c r="G121" s="272">
        <v>72</v>
      </c>
      <c r="H121" s="225">
        <v>266</v>
      </c>
      <c r="I121" s="226">
        <v>19152</v>
      </c>
      <c r="J121" s="226">
        <f t="shared" si="4"/>
        <v>3830.4</v>
      </c>
      <c r="K121" s="226">
        <f t="shared" si="5"/>
        <v>22982.400000000001</v>
      </c>
      <c r="L121" s="227" t="s">
        <v>8</v>
      </c>
    </row>
    <row r="122" spans="1:16" ht="30" hidden="1" customHeight="1">
      <c r="A122" s="1">
        <v>104</v>
      </c>
      <c r="B122" s="228" t="s">
        <v>4349</v>
      </c>
      <c r="C122" s="228">
        <v>10049945</v>
      </c>
      <c r="D122" s="228" t="s">
        <v>86</v>
      </c>
      <c r="E122" s="229" t="s">
        <v>4354</v>
      </c>
      <c r="F122" s="228" t="s">
        <v>57</v>
      </c>
      <c r="G122" s="272">
        <v>1</v>
      </c>
      <c r="H122" s="225">
        <v>1404</v>
      </c>
      <c r="I122" s="226">
        <v>1404</v>
      </c>
      <c r="J122" s="226">
        <f t="shared" si="4"/>
        <v>280.8</v>
      </c>
      <c r="K122" s="226">
        <f t="shared" si="5"/>
        <v>1684.8</v>
      </c>
      <c r="L122" s="227" t="s">
        <v>8</v>
      </c>
      <c r="M122" s="77"/>
      <c r="N122" s="77"/>
      <c r="O122" s="77"/>
      <c r="P122" s="77"/>
    </row>
    <row r="123" spans="1:16" ht="30" hidden="1" customHeight="1">
      <c r="A123" s="1">
        <v>105</v>
      </c>
      <c r="B123" s="221" t="s">
        <v>4350</v>
      </c>
      <c r="C123" s="221">
        <v>10049966</v>
      </c>
      <c r="D123" s="222" t="s">
        <v>86</v>
      </c>
      <c r="E123" s="223" t="s">
        <v>4355</v>
      </c>
      <c r="F123" s="221" t="s">
        <v>57</v>
      </c>
      <c r="G123" s="271">
        <v>27</v>
      </c>
      <c r="H123" s="225">
        <v>3384</v>
      </c>
      <c r="I123" s="226">
        <v>91368</v>
      </c>
      <c r="J123" s="226">
        <f t="shared" si="4"/>
        <v>18273.599999999999</v>
      </c>
      <c r="K123" s="226">
        <f t="shared" si="5"/>
        <v>109641.60000000001</v>
      </c>
      <c r="L123" s="227" t="s">
        <v>8</v>
      </c>
      <c r="M123" s="77"/>
      <c r="N123" s="77"/>
      <c r="O123" s="77"/>
      <c r="P123" s="77"/>
    </row>
    <row r="124" spans="1:16" ht="30" hidden="1" customHeight="1">
      <c r="A124" s="1">
        <v>106</v>
      </c>
      <c r="B124" s="228" t="s">
        <v>4351</v>
      </c>
      <c r="C124" s="228">
        <v>10049996</v>
      </c>
      <c r="D124" s="228" t="s">
        <v>86</v>
      </c>
      <c r="E124" s="229" t="s">
        <v>4356</v>
      </c>
      <c r="F124" s="228" t="s">
        <v>57</v>
      </c>
      <c r="G124" s="272">
        <v>1</v>
      </c>
      <c r="H124" s="225">
        <v>161137</v>
      </c>
      <c r="I124" s="226">
        <v>161137</v>
      </c>
      <c r="J124" s="226">
        <f t="shared" si="4"/>
        <v>32227.4</v>
      </c>
      <c r="K124" s="226">
        <f t="shared" si="5"/>
        <v>193364.4</v>
      </c>
      <c r="L124" s="227" t="s">
        <v>8</v>
      </c>
    </row>
    <row r="125" spans="1:16" ht="30" hidden="1" customHeight="1">
      <c r="A125" s="1">
        <v>107</v>
      </c>
      <c r="B125" s="228" t="s">
        <v>4466</v>
      </c>
      <c r="C125" s="228">
        <v>10051172</v>
      </c>
      <c r="D125" s="228" t="s">
        <v>86</v>
      </c>
      <c r="E125" s="229" t="s">
        <v>4487</v>
      </c>
      <c r="F125" s="228" t="s">
        <v>57</v>
      </c>
      <c r="G125" s="272">
        <v>33</v>
      </c>
      <c r="H125" s="225">
        <v>428</v>
      </c>
      <c r="I125" s="226">
        <v>14124</v>
      </c>
      <c r="J125" s="226">
        <f t="shared" ref="J125:J148" si="6">ROUND(I125*0.2,2)</f>
        <v>2824.8</v>
      </c>
      <c r="K125" s="226">
        <f t="shared" ref="K125:K148" si="7">ROUND(I125*1.2,2)</f>
        <v>16948.8</v>
      </c>
      <c r="L125" s="227" t="s">
        <v>8</v>
      </c>
    </row>
    <row r="126" spans="1:16" ht="30" hidden="1" customHeight="1">
      <c r="A126" s="1">
        <v>108</v>
      </c>
      <c r="B126" s="228" t="s">
        <v>4467</v>
      </c>
      <c r="C126" s="228">
        <v>10051181</v>
      </c>
      <c r="D126" s="228" t="s">
        <v>86</v>
      </c>
      <c r="E126" s="229" t="s">
        <v>4488</v>
      </c>
      <c r="F126" s="228" t="s">
        <v>57</v>
      </c>
      <c r="G126" s="272">
        <v>15</v>
      </c>
      <c r="H126" s="225">
        <v>28734</v>
      </c>
      <c r="I126" s="226">
        <v>431010</v>
      </c>
      <c r="J126" s="226">
        <f t="shared" si="6"/>
        <v>86202</v>
      </c>
      <c r="K126" s="226">
        <f t="shared" si="7"/>
        <v>517212</v>
      </c>
      <c r="L126" s="227" t="s">
        <v>8</v>
      </c>
      <c r="M126" s="77"/>
      <c r="N126" s="77"/>
      <c r="O126" s="77"/>
      <c r="P126" s="77"/>
    </row>
    <row r="127" spans="1:16" ht="30" hidden="1" customHeight="1">
      <c r="A127" s="1">
        <v>109</v>
      </c>
      <c r="B127" s="228" t="s">
        <v>4468</v>
      </c>
      <c r="C127" s="228">
        <v>10051190</v>
      </c>
      <c r="D127" s="228" t="s">
        <v>86</v>
      </c>
      <c r="E127" s="229" t="s">
        <v>4489</v>
      </c>
      <c r="F127" s="228" t="s">
        <v>57</v>
      </c>
      <c r="G127" s="272">
        <v>8</v>
      </c>
      <c r="H127" s="225">
        <v>11904</v>
      </c>
      <c r="I127" s="226">
        <v>95232</v>
      </c>
      <c r="J127" s="226">
        <f t="shared" si="6"/>
        <v>19046.400000000001</v>
      </c>
      <c r="K127" s="226">
        <f t="shared" si="7"/>
        <v>114278.39999999999</v>
      </c>
      <c r="L127" s="227" t="s">
        <v>8</v>
      </c>
    </row>
    <row r="128" spans="1:16" ht="30" hidden="1" customHeight="1">
      <c r="A128" s="1">
        <v>110</v>
      </c>
      <c r="B128" s="228" t="s">
        <v>4469</v>
      </c>
      <c r="C128" s="228">
        <v>10051199</v>
      </c>
      <c r="D128" s="228" t="s">
        <v>86</v>
      </c>
      <c r="E128" s="229" t="s">
        <v>4490</v>
      </c>
      <c r="F128" s="228" t="s">
        <v>57</v>
      </c>
      <c r="G128" s="272">
        <v>1</v>
      </c>
      <c r="H128" s="225">
        <v>1014</v>
      </c>
      <c r="I128" s="226">
        <v>1014</v>
      </c>
      <c r="J128" s="226">
        <f t="shared" si="6"/>
        <v>202.8</v>
      </c>
      <c r="K128" s="226">
        <f t="shared" si="7"/>
        <v>1216.8</v>
      </c>
      <c r="L128" s="227" t="s">
        <v>8</v>
      </c>
      <c r="M128" s="77"/>
      <c r="N128" s="77"/>
      <c r="O128" s="77"/>
      <c r="P128" s="77"/>
    </row>
    <row r="129" spans="1:16" ht="30" hidden="1" customHeight="1">
      <c r="A129" s="1">
        <v>111</v>
      </c>
      <c r="B129" s="221" t="s">
        <v>4470</v>
      </c>
      <c r="C129" s="221">
        <v>10051205</v>
      </c>
      <c r="D129" s="222" t="s">
        <v>86</v>
      </c>
      <c r="E129" s="223" t="s">
        <v>4491</v>
      </c>
      <c r="F129" s="221" t="s">
        <v>57</v>
      </c>
      <c r="G129" s="271">
        <v>10</v>
      </c>
      <c r="H129" s="225">
        <v>138</v>
      </c>
      <c r="I129" s="226">
        <v>1380</v>
      </c>
      <c r="J129" s="226">
        <f t="shared" si="6"/>
        <v>276</v>
      </c>
      <c r="K129" s="226">
        <f t="shared" si="7"/>
        <v>1656</v>
      </c>
      <c r="L129" s="227" t="s">
        <v>8</v>
      </c>
      <c r="M129" s="77"/>
      <c r="N129" s="77"/>
      <c r="O129" s="77"/>
      <c r="P129" s="77"/>
    </row>
    <row r="130" spans="1:16" ht="30" hidden="1" customHeight="1">
      <c r="A130" s="1">
        <v>112</v>
      </c>
      <c r="B130" s="228" t="s">
        <v>4471</v>
      </c>
      <c r="C130" s="228">
        <v>10051208</v>
      </c>
      <c r="D130" s="228" t="s">
        <v>86</v>
      </c>
      <c r="E130" s="229" t="s">
        <v>4492</v>
      </c>
      <c r="F130" s="228" t="s">
        <v>57</v>
      </c>
      <c r="G130" s="272">
        <v>10</v>
      </c>
      <c r="H130" s="225">
        <v>162</v>
      </c>
      <c r="I130" s="226">
        <v>1620</v>
      </c>
      <c r="J130" s="226">
        <f t="shared" si="6"/>
        <v>324</v>
      </c>
      <c r="K130" s="226">
        <f t="shared" si="7"/>
        <v>1944</v>
      </c>
      <c r="L130" s="227" t="s">
        <v>8</v>
      </c>
    </row>
    <row r="131" spans="1:16" ht="30" hidden="1" customHeight="1">
      <c r="A131" s="1">
        <v>113</v>
      </c>
      <c r="B131" s="228" t="s">
        <v>4472</v>
      </c>
      <c r="C131" s="228">
        <v>10051227</v>
      </c>
      <c r="D131" s="228" t="s">
        <v>86</v>
      </c>
      <c r="E131" s="229" t="s">
        <v>4493</v>
      </c>
      <c r="F131" s="228" t="s">
        <v>57</v>
      </c>
      <c r="G131" s="272">
        <v>50</v>
      </c>
      <c r="H131" s="225">
        <v>124</v>
      </c>
      <c r="I131" s="226">
        <v>6200</v>
      </c>
      <c r="J131" s="226">
        <f t="shared" si="6"/>
        <v>1240</v>
      </c>
      <c r="K131" s="226">
        <f t="shared" si="7"/>
        <v>7440</v>
      </c>
      <c r="L131" s="227" t="s">
        <v>8</v>
      </c>
      <c r="M131" s="77"/>
      <c r="N131" s="77"/>
      <c r="O131" s="77"/>
      <c r="P131" s="77"/>
    </row>
    <row r="132" spans="1:16" ht="30" hidden="1" customHeight="1">
      <c r="A132" s="1">
        <v>114</v>
      </c>
      <c r="B132" s="228" t="s">
        <v>4473</v>
      </c>
      <c r="C132" s="228">
        <v>10051230</v>
      </c>
      <c r="D132" s="228" t="s">
        <v>86</v>
      </c>
      <c r="E132" s="229" t="s">
        <v>4494</v>
      </c>
      <c r="F132" s="228" t="s">
        <v>57</v>
      </c>
      <c r="G132" s="272">
        <v>10</v>
      </c>
      <c r="H132" s="225">
        <v>10697</v>
      </c>
      <c r="I132" s="226">
        <v>106970</v>
      </c>
      <c r="J132" s="226">
        <f t="shared" si="6"/>
        <v>21394</v>
      </c>
      <c r="K132" s="226">
        <f t="shared" si="7"/>
        <v>128364</v>
      </c>
      <c r="L132" s="227" t="s">
        <v>8</v>
      </c>
    </row>
    <row r="133" spans="1:16" ht="30" hidden="1" customHeight="1">
      <c r="A133" s="1">
        <v>115</v>
      </c>
      <c r="B133" s="228" t="s">
        <v>4474</v>
      </c>
      <c r="C133" s="228">
        <v>10051236</v>
      </c>
      <c r="D133" s="228" t="s">
        <v>86</v>
      </c>
      <c r="E133" s="229" t="s">
        <v>4495</v>
      </c>
      <c r="F133" s="228" t="s">
        <v>57</v>
      </c>
      <c r="G133" s="272">
        <v>6</v>
      </c>
      <c r="H133" s="225">
        <v>900</v>
      </c>
      <c r="I133" s="226">
        <v>5400</v>
      </c>
      <c r="J133" s="226">
        <f t="shared" si="6"/>
        <v>1080</v>
      </c>
      <c r="K133" s="226">
        <f t="shared" si="7"/>
        <v>6480</v>
      </c>
      <c r="L133" s="227" t="s">
        <v>8</v>
      </c>
      <c r="M133" s="77"/>
      <c r="N133" s="77"/>
      <c r="O133" s="77"/>
      <c r="P133" s="77"/>
    </row>
    <row r="134" spans="1:16" ht="30" hidden="1" customHeight="1">
      <c r="A134" s="1">
        <v>116</v>
      </c>
      <c r="B134" s="228" t="s">
        <v>4475</v>
      </c>
      <c r="C134" s="228">
        <v>10051239</v>
      </c>
      <c r="D134" s="228" t="s">
        <v>86</v>
      </c>
      <c r="E134" s="229" t="s">
        <v>4496</v>
      </c>
      <c r="F134" s="228" t="s">
        <v>57</v>
      </c>
      <c r="G134" s="272">
        <v>6</v>
      </c>
      <c r="H134" s="225">
        <v>18451</v>
      </c>
      <c r="I134" s="226">
        <v>110706</v>
      </c>
      <c r="J134" s="226">
        <f t="shared" si="6"/>
        <v>22141.200000000001</v>
      </c>
      <c r="K134" s="226">
        <f t="shared" si="7"/>
        <v>132847.20000000001</v>
      </c>
      <c r="L134" s="227" t="s">
        <v>8</v>
      </c>
    </row>
    <row r="135" spans="1:16" ht="30" hidden="1" customHeight="1">
      <c r="A135" s="1">
        <v>117</v>
      </c>
      <c r="B135" s="228" t="s">
        <v>4476</v>
      </c>
      <c r="C135" s="228">
        <v>10051239</v>
      </c>
      <c r="D135" s="228" t="s">
        <v>86</v>
      </c>
      <c r="E135" s="229" t="s">
        <v>4496</v>
      </c>
      <c r="F135" s="228" t="s">
        <v>57</v>
      </c>
      <c r="G135" s="272">
        <v>28</v>
      </c>
      <c r="H135" s="225">
        <v>18451</v>
      </c>
      <c r="I135" s="226">
        <v>516628</v>
      </c>
      <c r="J135" s="226">
        <f t="shared" si="6"/>
        <v>103325.6</v>
      </c>
      <c r="K135" s="226">
        <f t="shared" si="7"/>
        <v>619953.6</v>
      </c>
      <c r="L135" s="227" t="s">
        <v>8</v>
      </c>
      <c r="M135" s="77"/>
      <c r="N135" s="77"/>
      <c r="O135" s="77"/>
      <c r="P135" s="77"/>
    </row>
    <row r="136" spans="1:16" ht="30" hidden="1" customHeight="1">
      <c r="A136" s="1">
        <v>118</v>
      </c>
      <c r="B136" s="228" t="s">
        <v>4477</v>
      </c>
      <c r="C136" s="228">
        <v>10051264</v>
      </c>
      <c r="D136" s="228" t="s">
        <v>86</v>
      </c>
      <c r="E136" s="229" t="s">
        <v>4497</v>
      </c>
      <c r="F136" s="228" t="s">
        <v>57</v>
      </c>
      <c r="G136" s="272">
        <v>18</v>
      </c>
      <c r="H136" s="225">
        <v>109</v>
      </c>
      <c r="I136" s="226">
        <v>1962</v>
      </c>
      <c r="J136" s="226">
        <f t="shared" si="6"/>
        <v>392.4</v>
      </c>
      <c r="K136" s="226">
        <f t="shared" si="7"/>
        <v>2354.4</v>
      </c>
      <c r="L136" s="227" t="s">
        <v>8</v>
      </c>
    </row>
    <row r="137" spans="1:16" ht="30" hidden="1" customHeight="1">
      <c r="A137" s="1">
        <v>119</v>
      </c>
      <c r="B137" s="228" t="s">
        <v>4478</v>
      </c>
      <c r="C137" s="228">
        <v>10097402</v>
      </c>
      <c r="D137" s="228" t="s">
        <v>86</v>
      </c>
      <c r="E137" s="229" t="s">
        <v>4498</v>
      </c>
      <c r="F137" s="228" t="s">
        <v>57</v>
      </c>
      <c r="G137" s="272">
        <v>20</v>
      </c>
      <c r="H137" s="225">
        <v>416</v>
      </c>
      <c r="I137" s="226">
        <v>8320</v>
      </c>
      <c r="J137" s="226">
        <f t="shared" si="6"/>
        <v>1664</v>
      </c>
      <c r="K137" s="226">
        <f t="shared" si="7"/>
        <v>9984</v>
      </c>
      <c r="L137" s="227" t="s">
        <v>8</v>
      </c>
    </row>
    <row r="138" spans="1:16" ht="30" hidden="1" customHeight="1">
      <c r="A138" s="1">
        <v>120</v>
      </c>
      <c r="B138" s="228" t="s">
        <v>4479</v>
      </c>
      <c r="C138" s="228">
        <v>10109138</v>
      </c>
      <c r="D138" s="228" t="s">
        <v>86</v>
      </c>
      <c r="E138" s="229" t="s">
        <v>4499</v>
      </c>
      <c r="F138" s="228" t="s">
        <v>57</v>
      </c>
      <c r="G138" s="272">
        <v>44</v>
      </c>
      <c r="H138" s="225">
        <v>429</v>
      </c>
      <c r="I138" s="226">
        <v>18876</v>
      </c>
      <c r="J138" s="226">
        <f t="shared" si="6"/>
        <v>3775.2</v>
      </c>
      <c r="K138" s="226">
        <f t="shared" si="7"/>
        <v>22651.200000000001</v>
      </c>
      <c r="L138" s="227" t="s">
        <v>8</v>
      </c>
      <c r="M138" s="77"/>
      <c r="N138" s="77"/>
      <c r="O138" s="77"/>
      <c r="P138" s="77"/>
    </row>
    <row r="139" spans="1:16" ht="30" hidden="1" customHeight="1">
      <c r="A139" s="1">
        <v>121</v>
      </c>
      <c r="B139" s="228" t="s">
        <v>4480</v>
      </c>
      <c r="C139" s="228">
        <v>10109142</v>
      </c>
      <c r="D139" s="228" t="s">
        <v>86</v>
      </c>
      <c r="E139" s="229" t="s">
        <v>4500</v>
      </c>
      <c r="F139" s="228" t="s">
        <v>57</v>
      </c>
      <c r="G139" s="272">
        <v>8</v>
      </c>
      <c r="H139" s="225">
        <v>1455</v>
      </c>
      <c r="I139" s="226">
        <v>11640</v>
      </c>
      <c r="J139" s="226">
        <f t="shared" si="6"/>
        <v>2328</v>
      </c>
      <c r="K139" s="226">
        <f t="shared" si="7"/>
        <v>13968</v>
      </c>
      <c r="L139" s="227" t="s">
        <v>8</v>
      </c>
      <c r="M139" s="77"/>
      <c r="N139" s="77"/>
      <c r="O139" s="77"/>
      <c r="P139" s="77"/>
    </row>
    <row r="140" spans="1:16" ht="30" hidden="1" customHeight="1">
      <c r="A140" s="1">
        <v>122</v>
      </c>
      <c r="B140" s="228" t="s">
        <v>4484</v>
      </c>
      <c r="C140" s="228">
        <v>20000032</v>
      </c>
      <c r="D140" s="228" t="s">
        <v>86</v>
      </c>
      <c r="E140" s="229" t="s">
        <v>4503</v>
      </c>
      <c r="F140" s="228" t="s">
        <v>57</v>
      </c>
      <c r="G140" s="272">
        <v>9</v>
      </c>
      <c r="H140" s="225">
        <v>29499</v>
      </c>
      <c r="I140" s="226">
        <v>265491</v>
      </c>
      <c r="J140" s="226">
        <f t="shared" si="6"/>
        <v>53098.2</v>
      </c>
      <c r="K140" s="226">
        <f t="shared" si="7"/>
        <v>318589.2</v>
      </c>
      <c r="L140" s="227" t="s">
        <v>8</v>
      </c>
      <c r="M140" s="77"/>
      <c r="N140" s="77"/>
      <c r="O140" s="77"/>
      <c r="P140" s="77"/>
    </row>
    <row r="141" spans="1:16" ht="30" hidden="1" customHeight="1">
      <c r="A141" s="1">
        <v>123</v>
      </c>
      <c r="B141" s="228" t="s">
        <v>4509</v>
      </c>
      <c r="C141" s="228">
        <v>10048569</v>
      </c>
      <c r="D141" s="228" t="s">
        <v>86</v>
      </c>
      <c r="E141" s="229" t="s">
        <v>4513</v>
      </c>
      <c r="F141" s="228" t="s">
        <v>57</v>
      </c>
      <c r="G141" s="272">
        <v>3</v>
      </c>
      <c r="H141" s="225">
        <v>824</v>
      </c>
      <c r="I141" s="226">
        <v>2472</v>
      </c>
      <c r="J141" s="226">
        <f t="shared" si="6"/>
        <v>494.4</v>
      </c>
      <c r="K141" s="226">
        <f t="shared" si="7"/>
        <v>2966.4</v>
      </c>
      <c r="L141" s="227" t="s">
        <v>8</v>
      </c>
    </row>
    <row r="142" spans="1:16" ht="30" hidden="1" customHeight="1">
      <c r="A142" s="1">
        <v>124</v>
      </c>
      <c r="B142" s="228" t="s">
        <v>4510</v>
      </c>
      <c r="C142" s="228">
        <v>10048737</v>
      </c>
      <c r="D142" s="228" t="s">
        <v>86</v>
      </c>
      <c r="E142" s="229" t="s">
        <v>4287</v>
      </c>
      <c r="F142" s="228" t="s">
        <v>57</v>
      </c>
      <c r="G142" s="272">
        <v>104</v>
      </c>
      <c r="H142" s="225">
        <v>1734</v>
      </c>
      <c r="I142" s="226">
        <v>180336</v>
      </c>
      <c r="J142" s="226">
        <f t="shared" si="6"/>
        <v>36067.199999999997</v>
      </c>
      <c r="K142" s="226">
        <f t="shared" si="7"/>
        <v>216403.20000000001</v>
      </c>
      <c r="L142" s="227" t="s">
        <v>8</v>
      </c>
      <c r="M142" s="77"/>
      <c r="N142" s="77"/>
      <c r="O142" s="77"/>
      <c r="P142" s="77"/>
    </row>
    <row r="143" spans="1:16" ht="30" hidden="1" customHeight="1">
      <c r="A143" s="1">
        <v>125</v>
      </c>
      <c r="B143" s="221" t="s">
        <v>4511</v>
      </c>
      <c r="C143" s="221">
        <v>10049156</v>
      </c>
      <c r="D143" s="222" t="s">
        <v>86</v>
      </c>
      <c r="E143" s="223" t="s">
        <v>4514</v>
      </c>
      <c r="F143" s="221" t="s">
        <v>57</v>
      </c>
      <c r="G143" s="271">
        <v>20</v>
      </c>
      <c r="H143" s="225">
        <v>1082</v>
      </c>
      <c r="I143" s="226">
        <v>21640</v>
      </c>
      <c r="J143" s="226">
        <f t="shared" si="6"/>
        <v>4328</v>
      </c>
      <c r="K143" s="226">
        <f t="shared" si="7"/>
        <v>25968</v>
      </c>
      <c r="L143" s="227" t="s">
        <v>8</v>
      </c>
      <c r="M143" s="77"/>
      <c r="N143" s="77"/>
      <c r="O143" s="77"/>
      <c r="P143" s="77"/>
    </row>
    <row r="144" spans="1:16" ht="30" hidden="1" customHeight="1">
      <c r="A144" s="1">
        <v>126</v>
      </c>
      <c r="B144" s="228" t="s">
        <v>4512</v>
      </c>
      <c r="C144" s="228">
        <v>10049162</v>
      </c>
      <c r="D144" s="228" t="s">
        <v>86</v>
      </c>
      <c r="E144" s="229" t="s">
        <v>4515</v>
      </c>
      <c r="F144" s="228" t="s">
        <v>57</v>
      </c>
      <c r="G144" s="272">
        <v>23</v>
      </c>
      <c r="H144" s="225">
        <v>1351</v>
      </c>
      <c r="I144" s="226">
        <v>31073</v>
      </c>
      <c r="J144" s="226">
        <f t="shared" si="6"/>
        <v>6214.6</v>
      </c>
      <c r="K144" s="226">
        <f t="shared" si="7"/>
        <v>37287.599999999999</v>
      </c>
      <c r="L144" s="227" t="s">
        <v>8</v>
      </c>
    </row>
    <row r="145" spans="1:16" ht="30" hidden="1" customHeight="1">
      <c r="A145" s="1">
        <v>127</v>
      </c>
      <c r="B145" s="228" t="s">
        <v>4523</v>
      </c>
      <c r="C145" s="228">
        <v>10051184</v>
      </c>
      <c r="D145" s="228" t="s">
        <v>86</v>
      </c>
      <c r="E145" s="229" t="s">
        <v>4527</v>
      </c>
      <c r="F145" s="228" t="s">
        <v>57</v>
      </c>
      <c r="G145" s="272">
        <v>254</v>
      </c>
      <c r="H145" s="225">
        <v>4274</v>
      </c>
      <c r="I145" s="226">
        <v>1085596</v>
      </c>
      <c r="J145" s="226">
        <f t="shared" si="6"/>
        <v>217119.2</v>
      </c>
      <c r="K145" s="226">
        <f t="shared" si="7"/>
        <v>1302715.2</v>
      </c>
      <c r="L145" s="227" t="s">
        <v>8</v>
      </c>
      <c r="M145" s="77"/>
      <c r="N145" s="77"/>
      <c r="O145" s="77"/>
      <c r="P145" s="77"/>
    </row>
    <row r="146" spans="1:16" ht="30" hidden="1" customHeight="1">
      <c r="A146" s="1">
        <v>128</v>
      </c>
      <c r="B146" s="228" t="s">
        <v>4524</v>
      </c>
      <c r="C146" s="228">
        <v>10051217</v>
      </c>
      <c r="D146" s="228" t="s">
        <v>86</v>
      </c>
      <c r="E146" s="229" t="s">
        <v>4528</v>
      </c>
      <c r="F146" s="228" t="s">
        <v>57</v>
      </c>
      <c r="G146" s="272">
        <v>142</v>
      </c>
      <c r="H146" s="225">
        <v>2462</v>
      </c>
      <c r="I146" s="226">
        <v>349604</v>
      </c>
      <c r="J146" s="226">
        <f t="shared" si="6"/>
        <v>69920.800000000003</v>
      </c>
      <c r="K146" s="226">
        <f t="shared" si="7"/>
        <v>419524.8</v>
      </c>
      <c r="L146" s="227" t="s">
        <v>8</v>
      </c>
    </row>
    <row r="147" spans="1:16" ht="30" hidden="1" customHeight="1">
      <c r="A147" s="1">
        <v>129</v>
      </c>
      <c r="B147" s="228" t="s">
        <v>4525</v>
      </c>
      <c r="C147" s="228">
        <v>10051224</v>
      </c>
      <c r="D147" s="228" t="s">
        <v>86</v>
      </c>
      <c r="E147" s="229" t="s">
        <v>4529</v>
      </c>
      <c r="F147" s="228" t="s">
        <v>57</v>
      </c>
      <c r="G147" s="272">
        <v>515</v>
      </c>
      <c r="H147" s="225">
        <v>868</v>
      </c>
      <c r="I147" s="226">
        <v>447020</v>
      </c>
      <c r="J147" s="226">
        <f t="shared" si="6"/>
        <v>89404</v>
      </c>
      <c r="K147" s="226">
        <f t="shared" si="7"/>
        <v>536424</v>
      </c>
      <c r="L147" s="227" t="s">
        <v>8</v>
      </c>
    </row>
    <row r="148" spans="1:16" ht="30" hidden="1" customHeight="1">
      <c r="A148" s="1">
        <v>130</v>
      </c>
      <c r="B148" s="228" t="s">
        <v>4526</v>
      </c>
      <c r="C148" s="228">
        <v>10051249</v>
      </c>
      <c r="D148" s="228" t="s">
        <v>86</v>
      </c>
      <c r="E148" s="229" t="s">
        <v>4530</v>
      </c>
      <c r="F148" s="228" t="s">
        <v>57</v>
      </c>
      <c r="G148" s="272">
        <v>77</v>
      </c>
      <c r="H148" s="225">
        <v>10985</v>
      </c>
      <c r="I148" s="226">
        <v>845845</v>
      </c>
      <c r="J148" s="226">
        <f t="shared" si="6"/>
        <v>169169</v>
      </c>
      <c r="K148" s="226">
        <f t="shared" si="7"/>
        <v>1015014</v>
      </c>
      <c r="L148" s="227" t="s">
        <v>8</v>
      </c>
      <c r="M148" s="77"/>
      <c r="N148" s="77"/>
      <c r="O148" s="77"/>
      <c r="P148" s="77"/>
    </row>
    <row r="149" spans="1:16" ht="15.75" hidden="1">
      <c r="A149" s="96"/>
      <c r="B149" s="96"/>
      <c r="C149" s="96"/>
      <c r="D149" s="96"/>
      <c r="E149" s="97"/>
      <c r="F149" s="96"/>
      <c r="G149" s="96"/>
      <c r="H149" s="96"/>
      <c r="I149" s="98">
        <f>SUM(I19:I148)</f>
        <v>14366474</v>
      </c>
      <c r="J149" s="98">
        <f>SUM(J19:J148)</f>
        <v>2873294.8</v>
      </c>
      <c r="K149" s="98">
        <f>SUM(K19:K148)</f>
        <v>17239768.799999997</v>
      </c>
      <c r="L149" s="96"/>
    </row>
    <row r="152" spans="1:16" ht="18.75">
      <c r="A152" s="67" t="s">
        <v>34</v>
      </c>
      <c r="B152" s="220"/>
      <c r="C152" s="220"/>
      <c r="D152" s="127"/>
      <c r="E152" s="128"/>
      <c r="F152" s="128"/>
      <c r="G152" s="128"/>
      <c r="H152" s="129"/>
      <c r="I152" s="128"/>
      <c r="J152" s="67" t="s">
        <v>35</v>
      </c>
      <c r="K152" s="23"/>
    </row>
    <row r="153" spans="1:16" ht="18.75">
      <c r="A153" s="67" t="s">
        <v>36</v>
      </c>
      <c r="B153" s="67"/>
      <c r="C153" s="67"/>
      <c r="D153" s="127"/>
      <c r="E153" s="128"/>
      <c r="F153" s="128"/>
      <c r="G153" s="128"/>
      <c r="H153" s="129"/>
      <c r="I153" s="128"/>
      <c r="J153" s="294" t="s">
        <v>181</v>
      </c>
      <c r="K153" s="294"/>
    </row>
    <row r="154" spans="1:16" ht="18.75">
      <c r="A154" s="67" t="s">
        <v>37</v>
      </c>
      <c r="B154" s="67"/>
      <c r="C154" s="67"/>
      <c r="D154" s="127"/>
      <c r="E154" s="128"/>
      <c r="F154" s="128"/>
      <c r="G154" s="128"/>
      <c r="H154" s="129"/>
      <c r="I154" s="128"/>
      <c r="J154" s="294" t="s">
        <v>38</v>
      </c>
      <c r="K154" s="294"/>
    </row>
    <row r="155" spans="1:16" ht="18.75">
      <c r="A155" s="67" t="s">
        <v>39</v>
      </c>
      <c r="B155" s="23"/>
      <c r="C155" s="23"/>
      <c r="D155" s="127"/>
      <c r="E155" s="128"/>
      <c r="F155" s="128"/>
      <c r="G155" s="128"/>
      <c r="H155" s="129"/>
      <c r="I155" s="128"/>
      <c r="J155" s="118"/>
      <c r="K155" s="38"/>
    </row>
    <row r="156" spans="1:16" ht="18.75">
      <c r="A156" s="23"/>
      <c r="B156" s="23"/>
      <c r="C156" s="23"/>
      <c r="D156" s="127"/>
      <c r="E156" s="128"/>
      <c r="F156" s="128"/>
      <c r="G156" s="128"/>
      <c r="H156" s="129"/>
      <c r="I156" s="128"/>
      <c r="J156" s="118"/>
      <c r="K156" s="23"/>
    </row>
    <row r="157" spans="1:16" ht="18.75">
      <c r="A157" s="67" t="s">
        <v>41</v>
      </c>
      <c r="B157" s="23"/>
      <c r="C157" s="23"/>
      <c r="D157" s="127"/>
      <c r="E157" s="128"/>
      <c r="F157" s="128"/>
      <c r="G157" s="128"/>
      <c r="H157" s="129"/>
      <c r="I157" s="128"/>
      <c r="J157" s="294" t="s">
        <v>182</v>
      </c>
      <c r="K157" s="294"/>
    </row>
    <row r="158" spans="1:16" ht="18.75">
      <c r="A158" s="364"/>
      <c r="B158" s="364"/>
      <c r="C158" s="364"/>
      <c r="D158" s="127"/>
      <c r="E158" s="128"/>
      <c r="F158" s="128"/>
      <c r="G158" s="128"/>
      <c r="H158" s="129"/>
      <c r="I158" s="128"/>
      <c r="J158" s="118"/>
      <c r="K158" s="118"/>
    </row>
    <row r="159" spans="1:16" ht="18.75">
      <c r="A159" s="67" t="s">
        <v>40</v>
      </c>
      <c r="B159" s="67"/>
      <c r="C159" s="118"/>
      <c r="D159" s="127"/>
      <c r="E159" s="128"/>
      <c r="F159" s="128"/>
      <c r="G159" s="128"/>
      <c r="H159" s="129"/>
      <c r="I159" s="128"/>
      <c r="J159" s="67" t="s">
        <v>40</v>
      </c>
      <c r="K159" s="67"/>
    </row>
    <row r="160" spans="1:16" ht="18.75">
      <c r="A160" s="128"/>
      <c r="B160" s="128"/>
      <c r="C160" s="128"/>
      <c r="D160" s="127"/>
      <c r="E160" s="128"/>
      <c r="F160" s="128"/>
      <c r="G160" s="128"/>
      <c r="H160" s="129"/>
      <c r="I160" s="128"/>
      <c r="J160" s="128"/>
      <c r="K160" s="128"/>
      <c r="L160" s="128"/>
    </row>
  </sheetData>
  <autoFilter ref="A18:L149" xr:uid="{00000000-0009-0000-0000-000055000000}">
    <filterColumn colId="2">
      <filters>
        <filter val="10049580"/>
      </filters>
    </filterColumn>
  </autoFilter>
  <mergeCells count="6">
    <mergeCell ref="A158:C158"/>
    <mergeCell ref="A4:L4"/>
    <mergeCell ref="A5:L5"/>
    <mergeCell ref="A8:I8"/>
    <mergeCell ref="A10:I10"/>
    <mergeCell ref="A14:L14"/>
  </mergeCells>
  <pageMargins left="0.51181102362204722" right="0.51181102362204722" top="0.74803149606299213" bottom="0.74803149606299213" header="0.31496062992125984" footer="0.31496062992125984"/>
  <pageSetup paperSize="9" scale="76" fitToHeight="0" orientation="landscape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rgb="FF0070C0"/>
    <pageSetUpPr fitToPage="1"/>
  </sheetPr>
  <dimension ref="A1:L31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7.7109375" style="6" customWidth="1"/>
    <col min="3" max="3" width="12.5703125" style="6" customWidth="1"/>
    <col min="4" max="4" width="8.85546875" style="6" customWidth="1"/>
    <col min="5" max="5" width="26" style="59" customWidth="1"/>
    <col min="6" max="6" width="6.85546875" style="6" customWidth="1"/>
    <col min="7" max="7" width="12" style="6" customWidth="1"/>
    <col min="8" max="8" width="15.42578125" style="6" customWidth="1"/>
    <col min="9" max="9" width="15.42578125" style="60" customWidth="1"/>
    <col min="10" max="11" width="15.42578125" style="6" customWidth="1"/>
    <col min="12" max="12" width="21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7467</v>
      </c>
      <c r="K1" s="61"/>
      <c r="L1" s="24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7468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18" t="s">
        <v>177</v>
      </c>
      <c r="B7" s="115"/>
      <c r="C7" s="115"/>
      <c r="D7" s="115"/>
      <c r="E7" s="115"/>
      <c r="F7" s="115"/>
      <c r="G7" s="115"/>
      <c r="H7" s="115"/>
      <c r="I7" s="116"/>
      <c r="J7" s="20"/>
      <c r="K7" s="20"/>
      <c r="L7" s="20"/>
    </row>
    <row r="8" spans="1:12" ht="15.75">
      <c r="A8" s="367" t="s">
        <v>178</v>
      </c>
      <c r="B8" s="367"/>
      <c r="C8" s="367"/>
      <c r="D8" s="367"/>
      <c r="E8" s="367"/>
      <c r="F8" s="367"/>
      <c r="G8" s="367"/>
      <c r="H8" s="367"/>
      <c r="I8" s="367"/>
      <c r="J8" s="20"/>
      <c r="K8" s="20"/>
      <c r="L8" s="20"/>
    </row>
    <row r="9" spans="1:12" ht="15.75">
      <c r="A9" s="18" t="s">
        <v>179</v>
      </c>
      <c r="B9" s="18"/>
      <c r="C9" s="18"/>
      <c r="D9" s="18"/>
      <c r="E9" s="18"/>
      <c r="F9" s="18"/>
      <c r="G9" s="18"/>
      <c r="H9" s="18"/>
      <c r="I9" s="116"/>
      <c r="J9" s="20"/>
      <c r="K9" s="20"/>
      <c r="L9" s="20"/>
    </row>
    <row r="10" spans="1:12" ht="15.75">
      <c r="A10" s="367" t="s">
        <v>180</v>
      </c>
      <c r="B10" s="367"/>
      <c r="C10" s="367"/>
      <c r="D10" s="367"/>
      <c r="E10" s="367"/>
      <c r="F10" s="367"/>
      <c r="G10" s="367"/>
      <c r="H10" s="367"/>
      <c r="I10" s="367"/>
      <c r="J10" s="20"/>
      <c r="K10" s="20"/>
      <c r="L10" s="20"/>
    </row>
    <row r="11" spans="1:12" ht="15.75">
      <c r="A11" s="295"/>
      <c r="B11" s="295"/>
      <c r="C11" s="295"/>
      <c r="D11" s="295"/>
      <c r="E11" s="295"/>
      <c r="F11" s="295"/>
      <c r="G11" s="295"/>
      <c r="H11" s="295"/>
      <c r="I11" s="295"/>
      <c r="J11" s="295"/>
      <c r="K11" s="29"/>
      <c r="L11" s="20"/>
    </row>
    <row r="12" spans="1:12" ht="15.75">
      <c r="A12" s="62" t="s">
        <v>30</v>
      </c>
      <c r="B12" s="296"/>
      <c r="C12" s="296"/>
      <c r="D12" s="296"/>
      <c r="E12" s="296"/>
      <c r="F12" s="296"/>
      <c r="G12" s="296"/>
      <c r="H12" s="296"/>
      <c r="I12" s="296"/>
      <c r="J12" s="296"/>
      <c r="K12" s="29"/>
      <c r="L12" s="20"/>
    </row>
    <row r="13" spans="1:12" ht="15.75">
      <c r="A13" s="62" t="s">
        <v>31</v>
      </c>
      <c r="B13" s="296"/>
      <c r="C13" s="296"/>
      <c r="D13" s="296"/>
      <c r="E13" s="296"/>
      <c r="F13" s="296"/>
      <c r="G13" s="296"/>
      <c r="H13" s="296"/>
      <c r="I13" s="296"/>
      <c r="J13" s="29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7.5" customHeight="1">
      <c r="A16" s="62"/>
      <c r="B16" s="62"/>
      <c r="C16" s="62"/>
      <c r="D16" s="62"/>
      <c r="E16" s="296"/>
      <c r="F16" s="62"/>
      <c r="G16" s="62"/>
      <c r="H16" s="8"/>
      <c r="I16" s="65"/>
      <c r="J16" s="66"/>
      <c r="K16" s="66"/>
      <c r="L16" s="62"/>
    </row>
    <row r="17" spans="1:12" ht="71.25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2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2" ht="32.25" customHeight="1">
      <c r="A19" s="1">
        <v>1</v>
      </c>
      <c r="B19" s="1" t="s">
        <v>4597</v>
      </c>
      <c r="C19" s="285">
        <v>10012597</v>
      </c>
      <c r="D19" s="285" t="s">
        <v>4580</v>
      </c>
      <c r="E19" s="286" t="s">
        <v>4598</v>
      </c>
      <c r="F19" s="287" t="s">
        <v>4</v>
      </c>
      <c r="G19" s="288">
        <v>1500</v>
      </c>
      <c r="H19" s="289">
        <v>15058</v>
      </c>
      <c r="I19" s="237">
        <f>G19*H19</f>
        <v>22587000</v>
      </c>
      <c r="J19" s="226">
        <f>ROUND(I19*0.2,2)</f>
        <v>4517400</v>
      </c>
      <c r="K19" s="226">
        <f>ROUND(I19*1.2,2)</f>
        <v>27104400</v>
      </c>
      <c r="L19" s="290" t="s">
        <v>8</v>
      </c>
    </row>
    <row r="20" spans="1:12" ht="15.75">
      <c r="A20" s="96"/>
      <c r="B20" s="96"/>
      <c r="C20" s="96"/>
      <c r="D20" s="96"/>
      <c r="E20" s="97"/>
      <c r="F20" s="96"/>
      <c r="G20" s="96"/>
      <c r="H20" s="203"/>
      <c r="I20" s="98">
        <f>SUM(I19)</f>
        <v>22587000</v>
      </c>
      <c r="J20" s="98">
        <f>SUM(J19)</f>
        <v>4517400</v>
      </c>
      <c r="K20" s="98">
        <f>SUM(K19)</f>
        <v>27104400</v>
      </c>
      <c r="L20" s="96"/>
    </row>
    <row r="22" spans="1:12" ht="18.75">
      <c r="A22" s="118"/>
      <c r="B22" s="118"/>
      <c r="C22" s="118"/>
      <c r="D22" s="118"/>
      <c r="E22" s="130"/>
      <c r="F22" s="118"/>
      <c r="G22" s="118"/>
      <c r="H22" s="118"/>
      <c r="I22" s="131"/>
      <c r="J22" s="118"/>
      <c r="K22" s="118"/>
      <c r="L22" s="118"/>
    </row>
    <row r="23" spans="1:12" ht="18.75">
      <c r="A23" s="67" t="s">
        <v>34</v>
      </c>
      <c r="B23" s="220"/>
      <c r="C23" s="220"/>
      <c r="D23" s="127"/>
      <c r="E23" s="128"/>
      <c r="F23" s="128"/>
      <c r="G23" s="128"/>
      <c r="H23" s="129"/>
      <c r="I23" s="128"/>
      <c r="J23" s="363" t="s">
        <v>35</v>
      </c>
      <c r="K23" s="363"/>
      <c r="L23" s="363"/>
    </row>
    <row r="24" spans="1:12" ht="18.75">
      <c r="A24" s="67" t="s">
        <v>36</v>
      </c>
      <c r="B24" s="67"/>
      <c r="C24" s="67"/>
      <c r="D24" s="127"/>
      <c r="E24" s="128"/>
      <c r="F24" s="128"/>
      <c r="G24" s="128"/>
      <c r="H24" s="129"/>
      <c r="I24" s="128"/>
      <c r="J24" s="363" t="s">
        <v>181</v>
      </c>
      <c r="K24" s="363"/>
      <c r="L24" s="67"/>
    </row>
    <row r="25" spans="1:12" ht="18.75">
      <c r="A25" s="67" t="s">
        <v>37</v>
      </c>
      <c r="B25" s="67"/>
      <c r="C25" s="67"/>
      <c r="D25" s="127"/>
      <c r="E25" s="128"/>
      <c r="F25" s="128"/>
      <c r="G25" s="128"/>
      <c r="H25" s="129"/>
      <c r="I25" s="128"/>
      <c r="J25" s="363" t="s">
        <v>38</v>
      </c>
      <c r="K25" s="363"/>
      <c r="L25" s="67"/>
    </row>
    <row r="26" spans="1:12" ht="18.75">
      <c r="A26" s="67" t="s">
        <v>39</v>
      </c>
      <c r="B26" s="23"/>
      <c r="C26" s="23"/>
      <c r="D26" s="127"/>
      <c r="E26" s="128"/>
      <c r="F26" s="128"/>
      <c r="G26" s="128"/>
      <c r="H26" s="129"/>
      <c r="I26" s="128"/>
      <c r="J26" s="128"/>
      <c r="K26" s="118"/>
      <c r="L26" s="38"/>
    </row>
    <row r="27" spans="1:12" ht="18.75">
      <c r="A27" s="23"/>
      <c r="B27" s="23"/>
      <c r="C27" s="23"/>
      <c r="D27" s="127"/>
      <c r="E27" s="128"/>
      <c r="F27" s="128"/>
      <c r="G27" s="128"/>
      <c r="H27" s="129"/>
      <c r="I27" s="128"/>
      <c r="J27" s="128"/>
      <c r="K27" s="118"/>
      <c r="L27" s="23"/>
    </row>
    <row r="28" spans="1:12" ht="18.75">
      <c r="A28" s="67" t="s">
        <v>41</v>
      </c>
      <c r="B28" s="23"/>
      <c r="C28" s="23"/>
      <c r="D28" s="127"/>
      <c r="E28" s="128"/>
      <c r="F28" s="128"/>
      <c r="G28" s="128"/>
      <c r="H28" s="129"/>
      <c r="I28" s="128"/>
      <c r="J28" s="363" t="s">
        <v>182</v>
      </c>
      <c r="K28" s="363"/>
      <c r="L28" s="363"/>
    </row>
    <row r="29" spans="1:12" ht="18.75">
      <c r="A29" s="364"/>
      <c r="B29" s="364"/>
      <c r="C29" s="364"/>
      <c r="D29" s="127"/>
      <c r="E29" s="128"/>
      <c r="F29" s="128"/>
      <c r="G29" s="128"/>
      <c r="H29" s="129"/>
      <c r="I29" s="128"/>
      <c r="J29" s="128"/>
      <c r="K29" s="118"/>
      <c r="L29" s="118"/>
    </row>
    <row r="30" spans="1:12" ht="18.75">
      <c r="A30" s="67" t="s">
        <v>40</v>
      </c>
      <c r="B30" s="67"/>
      <c r="C30" s="255"/>
      <c r="D30" s="256"/>
      <c r="E30" s="257"/>
      <c r="F30" s="257"/>
      <c r="G30" s="257"/>
      <c r="H30" s="258"/>
      <c r="I30" s="257"/>
      <c r="J30" s="257"/>
      <c r="K30" s="67" t="s">
        <v>40</v>
      </c>
      <c r="L30" s="67"/>
    </row>
    <row r="31" spans="1:12">
      <c r="A31" s="3"/>
      <c r="B31" s="3"/>
      <c r="C31" s="3"/>
      <c r="D31" s="5"/>
      <c r="E31" s="3"/>
      <c r="F31" s="3"/>
      <c r="G31" s="3"/>
      <c r="H31" s="11"/>
      <c r="I31" s="3"/>
      <c r="J31" s="3"/>
      <c r="K31" s="3"/>
      <c r="L31" s="3"/>
    </row>
  </sheetData>
  <autoFilter ref="A18:L19" xr:uid="{00000000-0009-0000-0000-000056000000}"/>
  <mergeCells count="10">
    <mergeCell ref="J24:K24"/>
    <mergeCell ref="J25:K25"/>
    <mergeCell ref="J28:L28"/>
    <mergeCell ref="A29:C29"/>
    <mergeCell ref="A4:L4"/>
    <mergeCell ref="A5:L5"/>
    <mergeCell ref="A8:I8"/>
    <mergeCell ref="A10:I10"/>
    <mergeCell ref="A14:L14"/>
    <mergeCell ref="J23:L23"/>
  </mergeCells>
  <pageMargins left="0.70866141732283472" right="0.70866141732283472" top="0.74803149606299213" bottom="0.74803149606299213" header="0.31496062992125984" footer="0.31496062992125984"/>
  <pageSetup paperSize="9" scale="80" fitToHeight="0" orientation="landscape" r:id="rId1"/>
  <colBreaks count="2" manualBreakCount="2">
    <brk id="12" max="29" man="1"/>
    <brk id="13" max="29" man="1"/>
  </col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theme="5" tint="-0.499984740745262"/>
    <pageSetUpPr fitToPage="1"/>
  </sheetPr>
  <dimension ref="A1:P31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9.85546875" style="6" customWidth="1"/>
    <col min="3" max="3" width="28.7109375" style="6" customWidth="1"/>
    <col min="4" max="4" width="9.85546875" style="6" customWidth="1"/>
    <col min="5" max="5" width="48.140625" style="59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60" customWidth="1"/>
    <col min="10" max="11" width="14.85546875" style="6" customWidth="1"/>
    <col min="12" max="12" width="20.57031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7546</v>
      </c>
      <c r="K1" s="58"/>
      <c r="L1" s="121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7547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62" t="s">
        <v>183</v>
      </c>
      <c r="B7" s="123"/>
      <c r="C7" s="123"/>
      <c r="D7" s="123"/>
      <c r="E7" s="123"/>
      <c r="F7" s="123"/>
      <c r="G7" s="123"/>
      <c r="H7" s="123"/>
      <c r="I7" s="58"/>
      <c r="J7" s="20"/>
      <c r="K7" s="20"/>
      <c r="L7" s="20"/>
    </row>
    <row r="8" spans="1:12" ht="15.75">
      <c r="A8" s="371" t="s">
        <v>178</v>
      </c>
      <c r="B8" s="371"/>
      <c r="C8" s="371"/>
      <c r="D8" s="371"/>
      <c r="E8" s="371"/>
      <c r="F8" s="371"/>
      <c r="G8" s="371"/>
      <c r="H8" s="371"/>
      <c r="I8" s="371"/>
      <c r="J8" s="20"/>
      <c r="K8" s="20"/>
      <c r="L8" s="20"/>
    </row>
    <row r="9" spans="1:12" ht="15.75">
      <c r="A9" s="62" t="s">
        <v>179</v>
      </c>
      <c r="B9" s="62"/>
      <c r="C9" s="62"/>
      <c r="D9" s="62"/>
      <c r="E9" s="62"/>
      <c r="F9" s="62"/>
      <c r="G9" s="62"/>
      <c r="H9" s="62"/>
      <c r="I9" s="58"/>
      <c r="J9" s="20"/>
      <c r="K9" s="20"/>
      <c r="L9" s="20"/>
    </row>
    <row r="10" spans="1:12" ht="15.75">
      <c r="A10" s="371" t="s">
        <v>180</v>
      </c>
      <c r="B10" s="371"/>
      <c r="C10" s="371"/>
      <c r="D10" s="371"/>
      <c r="E10" s="371"/>
      <c r="F10" s="371"/>
      <c r="G10" s="371"/>
      <c r="H10" s="371"/>
      <c r="I10" s="371"/>
      <c r="J10" s="20"/>
      <c r="K10" s="20"/>
      <c r="L10" s="20"/>
    </row>
    <row r="11" spans="1:12" ht="15.75">
      <c r="A11" s="206"/>
      <c r="B11" s="206"/>
      <c r="C11" s="206"/>
      <c r="D11" s="206"/>
      <c r="E11" s="206"/>
      <c r="F11" s="206"/>
      <c r="G11" s="206"/>
      <c r="H11" s="206"/>
      <c r="I11" s="206"/>
      <c r="J11" s="206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3.5" customHeight="1">
      <c r="A16" s="62"/>
      <c r="B16" s="62"/>
      <c r="C16" s="62"/>
      <c r="D16" s="62"/>
      <c r="E16" s="206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7545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7549</v>
      </c>
      <c r="C19" s="350" t="s">
        <v>7548</v>
      </c>
      <c r="D19" s="351">
        <v>3804</v>
      </c>
      <c r="E19" s="223" t="s">
        <v>7537</v>
      </c>
      <c r="F19" s="221" t="s">
        <v>7366</v>
      </c>
      <c r="G19" s="266">
        <v>1</v>
      </c>
      <c r="H19" s="225">
        <f>I19/G19</f>
        <v>432600</v>
      </c>
      <c r="I19" s="226">
        <v>432600</v>
      </c>
      <c r="J19" s="226">
        <f>ROUND(I19*0.2,2)</f>
        <v>86520</v>
      </c>
      <c r="K19" s="226">
        <f>ROUND(I19*1.2,2)</f>
        <v>519120</v>
      </c>
      <c r="L19" s="291" t="s">
        <v>8</v>
      </c>
      <c r="M19" s="77"/>
      <c r="N19" s="77"/>
      <c r="O19" s="77"/>
      <c r="P19" s="77"/>
    </row>
    <row r="20" spans="1:16" ht="15.75">
      <c r="A20" s="96"/>
      <c r="B20" s="96"/>
      <c r="C20" s="96"/>
      <c r="D20" s="96"/>
      <c r="E20" s="97"/>
      <c r="F20" s="96"/>
      <c r="G20" s="96"/>
      <c r="H20" s="203"/>
      <c r="I20" s="98">
        <f>SUM(I19:I19)</f>
        <v>432600</v>
      </c>
      <c r="J20" s="98">
        <f>SUM(J19:J19)</f>
        <v>86520</v>
      </c>
      <c r="K20" s="98">
        <f>SUM(K19:K19)</f>
        <v>519120</v>
      </c>
      <c r="L20" s="96"/>
    </row>
    <row r="23" spans="1:16" ht="18.75">
      <c r="A23" s="67" t="s">
        <v>34</v>
      </c>
      <c r="B23" s="220"/>
      <c r="C23" s="220"/>
      <c r="D23" s="127"/>
      <c r="E23" s="128"/>
      <c r="F23" s="128"/>
      <c r="G23" s="128"/>
      <c r="H23" s="129"/>
      <c r="I23" s="128"/>
      <c r="J23" s="67" t="s">
        <v>35</v>
      </c>
      <c r="K23" s="67"/>
      <c r="L23" s="23"/>
    </row>
    <row r="24" spans="1:16" ht="18.75">
      <c r="A24" s="67" t="s">
        <v>36</v>
      </c>
      <c r="B24" s="67"/>
      <c r="C24" s="67"/>
      <c r="D24" s="127"/>
      <c r="E24" s="128"/>
      <c r="F24" s="128"/>
      <c r="G24" s="128"/>
      <c r="H24" s="129"/>
      <c r="I24" s="128"/>
      <c r="J24" s="33" t="s">
        <v>184</v>
      </c>
      <c r="K24" s="67"/>
      <c r="L24" s="67"/>
    </row>
    <row r="25" spans="1:16" ht="18.75">
      <c r="A25" s="67" t="s">
        <v>37</v>
      </c>
      <c r="B25" s="67"/>
      <c r="C25" s="67"/>
      <c r="D25" s="127"/>
      <c r="E25" s="128"/>
      <c r="F25" s="128"/>
      <c r="G25" s="128"/>
      <c r="H25" s="129"/>
      <c r="I25" s="128"/>
      <c r="J25" s="363" t="s">
        <v>38</v>
      </c>
      <c r="K25" s="363"/>
      <c r="L25" s="363"/>
    </row>
    <row r="26" spans="1:16" ht="18.75">
      <c r="A26" s="67" t="s">
        <v>39</v>
      </c>
      <c r="B26" s="23"/>
      <c r="C26" s="23"/>
      <c r="D26" s="127"/>
      <c r="E26" s="128"/>
      <c r="F26" s="128"/>
      <c r="G26" s="128"/>
      <c r="H26" s="129"/>
      <c r="I26" s="128"/>
      <c r="J26" s="128"/>
      <c r="K26" s="118"/>
      <c r="L26" s="38"/>
    </row>
    <row r="27" spans="1:16" ht="18.75">
      <c r="A27" s="23"/>
      <c r="B27" s="23"/>
      <c r="C27" s="23"/>
      <c r="D27" s="127"/>
      <c r="E27" s="128"/>
      <c r="F27" s="128"/>
      <c r="G27" s="128"/>
      <c r="H27" s="129"/>
      <c r="I27" s="128"/>
      <c r="J27" s="128"/>
      <c r="K27" s="118"/>
      <c r="L27" s="23"/>
    </row>
    <row r="28" spans="1:16" ht="18.75">
      <c r="A28" s="67" t="s">
        <v>41</v>
      </c>
      <c r="B28" s="23"/>
      <c r="C28" s="23"/>
      <c r="D28" s="127"/>
      <c r="E28" s="128"/>
      <c r="F28" s="128"/>
      <c r="G28" s="128"/>
      <c r="H28" s="129"/>
      <c r="I28" s="128"/>
      <c r="J28" s="363" t="s">
        <v>182</v>
      </c>
      <c r="K28" s="363"/>
      <c r="L28" s="363"/>
    </row>
    <row r="29" spans="1:16" ht="18.75">
      <c r="A29" s="364"/>
      <c r="B29" s="364"/>
      <c r="C29" s="364"/>
      <c r="D29" s="127"/>
      <c r="E29" s="128"/>
      <c r="F29" s="128"/>
      <c r="G29" s="128"/>
      <c r="H29" s="129"/>
      <c r="I29" s="128"/>
      <c r="J29" s="128"/>
      <c r="K29" s="118"/>
      <c r="L29" s="118"/>
    </row>
    <row r="30" spans="1:16" ht="18.75">
      <c r="A30" s="67" t="s">
        <v>40</v>
      </c>
      <c r="B30" s="67"/>
      <c r="C30" s="118"/>
      <c r="D30" s="127"/>
      <c r="E30" s="128"/>
      <c r="F30" s="128"/>
      <c r="G30" s="128"/>
      <c r="H30" s="129"/>
      <c r="I30" s="128"/>
      <c r="J30" s="128"/>
      <c r="K30" s="67" t="s">
        <v>40</v>
      </c>
      <c r="L30" s="67"/>
    </row>
    <row r="31" spans="1:16">
      <c r="A31" s="3"/>
      <c r="B31" s="3"/>
      <c r="C31" s="3"/>
      <c r="D31" s="5"/>
      <c r="E31" s="3"/>
      <c r="F31" s="3"/>
      <c r="G31" s="3"/>
      <c r="H31" s="11"/>
      <c r="I31" s="3"/>
      <c r="J31" s="3"/>
      <c r="K31" s="3"/>
      <c r="L31" s="3"/>
    </row>
  </sheetData>
  <autoFilter ref="A18:L19" xr:uid="{00000000-0009-0000-0000-000057000000}"/>
  <mergeCells count="8">
    <mergeCell ref="J28:L28"/>
    <mergeCell ref="A29:C29"/>
    <mergeCell ref="A4:L4"/>
    <mergeCell ref="A5:L5"/>
    <mergeCell ref="A8:I8"/>
    <mergeCell ref="A10:I10"/>
    <mergeCell ref="A14:L14"/>
    <mergeCell ref="J25:L25"/>
  </mergeCells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colBreaks count="1" manualBreakCount="1">
    <brk id="12" max="20" man="1"/>
  </col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theme="5" tint="-0.499984740745262"/>
    <pageSetUpPr fitToPage="1"/>
  </sheetPr>
  <dimension ref="A1:P37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9.85546875" style="6" customWidth="1"/>
    <col min="3" max="3" width="28.7109375" style="6" customWidth="1"/>
    <col min="4" max="4" width="9.85546875" style="6" customWidth="1"/>
    <col min="5" max="5" width="48.140625" style="59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60" customWidth="1"/>
    <col min="10" max="11" width="14.85546875" style="6" customWidth="1"/>
    <col min="12" max="12" width="20.57031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7550</v>
      </c>
      <c r="K1" s="58"/>
      <c r="L1" s="121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7551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62" t="s">
        <v>183</v>
      </c>
      <c r="B7" s="123"/>
      <c r="C7" s="123"/>
      <c r="D7" s="123"/>
      <c r="E7" s="123"/>
      <c r="F7" s="123"/>
      <c r="G7" s="123"/>
      <c r="H7" s="123"/>
      <c r="I7" s="58"/>
      <c r="J7" s="20"/>
      <c r="K7" s="20"/>
      <c r="L7" s="20"/>
    </row>
    <row r="8" spans="1:12" ht="15.75">
      <c r="A8" s="371" t="s">
        <v>178</v>
      </c>
      <c r="B8" s="371"/>
      <c r="C8" s="371"/>
      <c r="D8" s="371"/>
      <c r="E8" s="371"/>
      <c r="F8" s="371"/>
      <c r="G8" s="371"/>
      <c r="H8" s="371"/>
      <c r="I8" s="371"/>
      <c r="J8" s="20"/>
      <c r="K8" s="20"/>
      <c r="L8" s="20"/>
    </row>
    <row r="9" spans="1:12" ht="15.75">
      <c r="A9" s="62" t="s">
        <v>179</v>
      </c>
      <c r="B9" s="62"/>
      <c r="C9" s="62"/>
      <c r="D9" s="62"/>
      <c r="E9" s="62"/>
      <c r="F9" s="62"/>
      <c r="G9" s="62"/>
      <c r="H9" s="62"/>
      <c r="I9" s="58"/>
      <c r="J9" s="20"/>
      <c r="K9" s="20"/>
      <c r="L9" s="20"/>
    </row>
    <row r="10" spans="1:12" ht="15.75">
      <c r="A10" s="371" t="s">
        <v>180</v>
      </c>
      <c r="B10" s="371"/>
      <c r="C10" s="371"/>
      <c r="D10" s="371"/>
      <c r="E10" s="371"/>
      <c r="F10" s="371"/>
      <c r="G10" s="371"/>
      <c r="H10" s="371"/>
      <c r="I10" s="371"/>
      <c r="J10" s="20"/>
      <c r="K10" s="20"/>
      <c r="L10" s="20"/>
    </row>
    <row r="11" spans="1:12" ht="15.75">
      <c r="A11" s="297"/>
      <c r="B11" s="297"/>
      <c r="C11" s="297"/>
      <c r="D11" s="297"/>
      <c r="E11" s="297"/>
      <c r="F11" s="297"/>
      <c r="G11" s="297"/>
      <c r="H11" s="297"/>
      <c r="I11" s="297"/>
      <c r="J11" s="297"/>
      <c r="K11" s="29"/>
      <c r="L11" s="20"/>
    </row>
    <row r="12" spans="1:12" ht="15.75">
      <c r="A12" s="62" t="s">
        <v>30</v>
      </c>
      <c r="B12" s="297"/>
      <c r="C12" s="297"/>
      <c r="D12" s="297"/>
      <c r="E12" s="297"/>
      <c r="F12" s="297"/>
      <c r="G12" s="297"/>
      <c r="H12" s="297"/>
      <c r="I12" s="297"/>
      <c r="J12" s="297"/>
      <c r="K12" s="29"/>
      <c r="L12" s="20"/>
    </row>
    <row r="13" spans="1:12" ht="15.75">
      <c r="A13" s="62" t="s">
        <v>31</v>
      </c>
      <c r="B13" s="297"/>
      <c r="C13" s="297"/>
      <c r="D13" s="297"/>
      <c r="E13" s="297"/>
      <c r="F13" s="297"/>
      <c r="G13" s="297"/>
      <c r="H13" s="297"/>
      <c r="I13" s="297"/>
      <c r="J13" s="297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3.5" customHeight="1">
      <c r="A16" s="62"/>
      <c r="B16" s="62"/>
      <c r="C16" s="62"/>
      <c r="D16" s="62"/>
      <c r="E16" s="297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7545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7549</v>
      </c>
      <c r="C19" s="350">
        <v>20000054</v>
      </c>
      <c r="D19" s="351">
        <v>3804</v>
      </c>
      <c r="E19" s="223" t="s">
        <v>7483</v>
      </c>
      <c r="F19" s="221" t="s">
        <v>7366</v>
      </c>
      <c r="G19" s="266">
        <v>1</v>
      </c>
      <c r="H19" s="225">
        <f>I19/G19</f>
        <v>453200</v>
      </c>
      <c r="I19" s="226">
        <v>453200</v>
      </c>
      <c r="J19" s="226">
        <f>ROUND(I19*0.2,2)</f>
        <v>90640</v>
      </c>
      <c r="K19" s="226">
        <f>ROUND(I19*1.2,2)</f>
        <v>543840</v>
      </c>
      <c r="L19" s="291" t="s">
        <v>8</v>
      </c>
      <c r="M19" s="77"/>
      <c r="N19" s="77"/>
      <c r="O19" s="77"/>
      <c r="P19" s="77"/>
    </row>
    <row r="20" spans="1:16" ht="30" customHeight="1">
      <c r="A20" s="1">
        <v>2</v>
      </c>
      <c r="B20" s="221" t="s">
        <v>7549</v>
      </c>
      <c r="C20" s="350">
        <v>20000146</v>
      </c>
      <c r="D20" s="351">
        <v>3804</v>
      </c>
      <c r="E20" s="223" t="s">
        <v>7485</v>
      </c>
      <c r="F20" s="221" t="s">
        <v>7366</v>
      </c>
      <c r="G20" s="266">
        <v>1</v>
      </c>
      <c r="H20" s="225">
        <f t="shared" ref="H20:H25" si="0">I20/G20</f>
        <v>216500</v>
      </c>
      <c r="I20" s="226">
        <v>216500</v>
      </c>
      <c r="J20" s="226">
        <f t="shared" ref="J20:J25" si="1">ROUND(I20*0.2,2)</f>
        <v>43300</v>
      </c>
      <c r="K20" s="226">
        <f t="shared" ref="K20:K25" si="2">ROUND(I20*1.2,2)</f>
        <v>259800</v>
      </c>
      <c r="L20" s="291" t="s">
        <v>8</v>
      </c>
      <c r="M20" s="77"/>
      <c r="N20" s="77"/>
      <c r="O20" s="77"/>
      <c r="P20" s="77"/>
    </row>
    <row r="21" spans="1:16" ht="30" customHeight="1">
      <c r="A21" s="1">
        <v>3</v>
      </c>
      <c r="B21" s="221" t="s">
        <v>7549</v>
      </c>
      <c r="C21" s="350">
        <v>20000192</v>
      </c>
      <c r="D21" s="351">
        <v>3804</v>
      </c>
      <c r="E21" s="223" t="s">
        <v>7487</v>
      </c>
      <c r="F21" s="221" t="s">
        <v>7366</v>
      </c>
      <c r="G21" s="266">
        <v>1</v>
      </c>
      <c r="H21" s="225">
        <f t="shared" si="0"/>
        <v>1341900</v>
      </c>
      <c r="I21" s="226">
        <v>1341900</v>
      </c>
      <c r="J21" s="226">
        <f t="shared" si="1"/>
        <v>268380</v>
      </c>
      <c r="K21" s="226">
        <f t="shared" si="2"/>
        <v>1610280</v>
      </c>
      <c r="L21" s="291" t="s">
        <v>8</v>
      </c>
      <c r="M21" s="77"/>
      <c r="N21" s="77"/>
      <c r="O21" s="77"/>
      <c r="P21" s="77"/>
    </row>
    <row r="22" spans="1:16" ht="30" customHeight="1">
      <c r="A22" s="1">
        <v>4</v>
      </c>
      <c r="B22" s="221" t="s">
        <v>7549</v>
      </c>
      <c r="C22" s="350">
        <v>20000267</v>
      </c>
      <c r="D22" s="351">
        <v>3804</v>
      </c>
      <c r="E22" s="223" t="s">
        <v>7489</v>
      </c>
      <c r="F22" s="221" t="s">
        <v>7366</v>
      </c>
      <c r="G22" s="266">
        <v>1</v>
      </c>
      <c r="H22" s="225">
        <f t="shared" si="0"/>
        <v>111800</v>
      </c>
      <c r="I22" s="226">
        <v>111800</v>
      </c>
      <c r="J22" s="226">
        <f t="shared" si="1"/>
        <v>22360</v>
      </c>
      <c r="K22" s="226">
        <f t="shared" si="2"/>
        <v>134160</v>
      </c>
      <c r="L22" s="291" t="s">
        <v>8</v>
      </c>
      <c r="M22" s="77"/>
      <c r="N22" s="77"/>
      <c r="O22" s="77"/>
      <c r="P22" s="77"/>
    </row>
    <row r="23" spans="1:16" ht="30" customHeight="1">
      <c r="A23" s="1">
        <v>5</v>
      </c>
      <c r="B23" s="221" t="s">
        <v>7549</v>
      </c>
      <c r="C23" s="221">
        <v>20000608</v>
      </c>
      <c r="D23" s="351">
        <v>3804</v>
      </c>
      <c r="E23" s="223" t="s">
        <v>7491</v>
      </c>
      <c r="F23" s="221" t="s">
        <v>7366</v>
      </c>
      <c r="G23" s="266">
        <v>1</v>
      </c>
      <c r="H23" s="225">
        <f t="shared" si="0"/>
        <v>602100</v>
      </c>
      <c r="I23" s="226">
        <v>602100</v>
      </c>
      <c r="J23" s="226">
        <f t="shared" si="1"/>
        <v>120420</v>
      </c>
      <c r="K23" s="226">
        <f t="shared" si="2"/>
        <v>722520</v>
      </c>
      <c r="L23" s="291" t="s">
        <v>8</v>
      </c>
      <c r="M23" s="77"/>
      <c r="N23" s="77"/>
      <c r="O23" s="77"/>
      <c r="P23" s="77"/>
    </row>
    <row r="24" spans="1:16" ht="30" customHeight="1">
      <c r="A24" s="1">
        <v>6</v>
      </c>
      <c r="B24" s="221" t="s">
        <v>7549</v>
      </c>
      <c r="C24" s="221">
        <v>65000498</v>
      </c>
      <c r="D24" s="351">
        <v>3804</v>
      </c>
      <c r="E24" s="223" t="s">
        <v>7510</v>
      </c>
      <c r="F24" s="221" t="s">
        <v>7366</v>
      </c>
      <c r="G24" s="266">
        <v>1</v>
      </c>
      <c r="H24" s="225">
        <f t="shared" si="0"/>
        <v>346900</v>
      </c>
      <c r="I24" s="226">
        <v>346900</v>
      </c>
      <c r="J24" s="226">
        <f t="shared" si="1"/>
        <v>69380</v>
      </c>
      <c r="K24" s="226">
        <f t="shared" si="2"/>
        <v>416280</v>
      </c>
      <c r="L24" s="291" t="s">
        <v>8</v>
      </c>
      <c r="M24" s="77"/>
      <c r="N24" s="77"/>
      <c r="O24" s="77"/>
      <c r="P24" s="77"/>
    </row>
    <row r="25" spans="1:16" ht="30" customHeight="1">
      <c r="A25" s="1">
        <v>7</v>
      </c>
      <c r="B25" s="221" t="s">
        <v>7549</v>
      </c>
      <c r="C25" s="221">
        <v>65000511</v>
      </c>
      <c r="D25" s="351">
        <v>3804</v>
      </c>
      <c r="E25" s="223" t="s">
        <v>7512</v>
      </c>
      <c r="F25" s="221" t="s">
        <v>7366</v>
      </c>
      <c r="G25" s="266">
        <v>1</v>
      </c>
      <c r="H25" s="225">
        <f t="shared" si="0"/>
        <v>236900</v>
      </c>
      <c r="I25" s="226">
        <v>236900</v>
      </c>
      <c r="J25" s="226">
        <f t="shared" si="1"/>
        <v>47380</v>
      </c>
      <c r="K25" s="226">
        <f t="shared" si="2"/>
        <v>284280</v>
      </c>
      <c r="L25" s="291" t="s">
        <v>8</v>
      </c>
      <c r="M25" s="77"/>
      <c r="N25" s="77"/>
      <c r="O25" s="77"/>
      <c r="P25" s="77"/>
    </row>
    <row r="26" spans="1:16" ht="15.75">
      <c r="A26" s="96"/>
      <c r="B26" s="96"/>
      <c r="C26" s="96"/>
      <c r="D26" s="96"/>
      <c r="E26" s="97"/>
      <c r="F26" s="96"/>
      <c r="G26" s="96"/>
      <c r="H26" s="203"/>
      <c r="I26" s="98">
        <f>SUM(I19:I25)</f>
        <v>3309300</v>
      </c>
      <c r="J26" s="98">
        <f>SUM(J19:J25)</f>
        <v>661860</v>
      </c>
      <c r="K26" s="98">
        <f>SUM(K19:K25)</f>
        <v>3971160</v>
      </c>
      <c r="L26" s="96"/>
    </row>
    <row r="29" spans="1:16" ht="18.75">
      <c r="A29" s="67" t="s">
        <v>34</v>
      </c>
      <c r="B29" s="220"/>
      <c r="C29" s="220"/>
      <c r="D29" s="127"/>
      <c r="E29" s="128"/>
      <c r="F29" s="128"/>
      <c r="G29" s="128"/>
      <c r="H29" s="129"/>
      <c r="I29" s="128"/>
      <c r="J29" s="67" t="s">
        <v>35</v>
      </c>
      <c r="K29" s="67"/>
      <c r="L29" s="23"/>
    </row>
    <row r="30" spans="1:16" ht="18.75">
      <c r="A30" s="67" t="s">
        <v>36</v>
      </c>
      <c r="B30" s="67"/>
      <c r="C30" s="67"/>
      <c r="D30" s="127"/>
      <c r="E30" s="128"/>
      <c r="F30" s="128"/>
      <c r="G30" s="128"/>
      <c r="H30" s="129"/>
      <c r="I30" s="128"/>
      <c r="J30" s="33" t="s">
        <v>184</v>
      </c>
      <c r="K30" s="67"/>
      <c r="L30" s="67"/>
    </row>
    <row r="31" spans="1:16" ht="18.75">
      <c r="A31" s="67" t="s">
        <v>37</v>
      </c>
      <c r="B31" s="67"/>
      <c r="C31" s="67"/>
      <c r="D31" s="127"/>
      <c r="E31" s="128"/>
      <c r="F31" s="128"/>
      <c r="G31" s="128"/>
      <c r="H31" s="129"/>
      <c r="I31" s="128"/>
      <c r="J31" s="363" t="s">
        <v>38</v>
      </c>
      <c r="K31" s="363"/>
      <c r="L31" s="363"/>
    </row>
    <row r="32" spans="1:16" ht="18.75">
      <c r="A32" s="67" t="s">
        <v>39</v>
      </c>
      <c r="B32" s="23"/>
      <c r="C32" s="23"/>
      <c r="D32" s="127"/>
      <c r="E32" s="128"/>
      <c r="F32" s="128"/>
      <c r="G32" s="128"/>
      <c r="H32" s="129"/>
      <c r="I32" s="128"/>
      <c r="J32" s="128"/>
      <c r="K32" s="118"/>
      <c r="L32" s="38"/>
    </row>
    <row r="33" spans="1:12" ht="18.75">
      <c r="A33" s="23"/>
      <c r="B33" s="23"/>
      <c r="C33" s="23"/>
      <c r="D33" s="127"/>
      <c r="E33" s="128"/>
      <c r="F33" s="128"/>
      <c r="G33" s="128"/>
      <c r="H33" s="129"/>
      <c r="I33" s="128"/>
      <c r="J33" s="128"/>
      <c r="K33" s="118"/>
      <c r="L33" s="23"/>
    </row>
    <row r="34" spans="1:12" ht="18.75">
      <c r="A34" s="67" t="s">
        <v>41</v>
      </c>
      <c r="B34" s="23"/>
      <c r="C34" s="23"/>
      <c r="D34" s="127"/>
      <c r="E34" s="128"/>
      <c r="F34" s="128"/>
      <c r="G34" s="128"/>
      <c r="H34" s="129"/>
      <c r="I34" s="128"/>
      <c r="J34" s="363" t="s">
        <v>182</v>
      </c>
      <c r="K34" s="363"/>
      <c r="L34" s="363"/>
    </row>
    <row r="35" spans="1:12" ht="18.75">
      <c r="A35" s="364"/>
      <c r="B35" s="364"/>
      <c r="C35" s="364"/>
      <c r="D35" s="127"/>
      <c r="E35" s="128"/>
      <c r="F35" s="128"/>
      <c r="G35" s="128"/>
      <c r="H35" s="129"/>
      <c r="I35" s="128"/>
      <c r="J35" s="128"/>
      <c r="K35" s="118"/>
      <c r="L35" s="118"/>
    </row>
    <row r="36" spans="1:12" ht="18.75">
      <c r="A36" s="67" t="s">
        <v>40</v>
      </c>
      <c r="B36" s="67"/>
      <c r="C36" s="118"/>
      <c r="D36" s="127"/>
      <c r="E36" s="128"/>
      <c r="F36" s="128"/>
      <c r="G36" s="128"/>
      <c r="H36" s="129"/>
      <c r="I36" s="128"/>
      <c r="J36" s="128"/>
      <c r="K36" s="67" t="s">
        <v>40</v>
      </c>
      <c r="L36" s="67"/>
    </row>
    <row r="37" spans="1:12">
      <c r="A37" s="3"/>
      <c r="B37" s="3"/>
      <c r="C37" s="3"/>
      <c r="D37" s="5"/>
      <c r="E37" s="3"/>
      <c r="F37" s="3"/>
      <c r="G37" s="3"/>
      <c r="H37" s="11"/>
      <c r="I37" s="3"/>
      <c r="J37" s="3"/>
      <c r="K37" s="3"/>
      <c r="L37" s="3"/>
    </row>
  </sheetData>
  <autoFilter ref="A18:L25" xr:uid="{00000000-0009-0000-0000-000058000000}"/>
  <mergeCells count="8">
    <mergeCell ref="J34:L34"/>
    <mergeCell ref="A35:C35"/>
    <mergeCell ref="A4:L4"/>
    <mergeCell ref="A5:L5"/>
    <mergeCell ref="A8:I8"/>
    <mergeCell ref="A10:I10"/>
    <mergeCell ref="A14:L14"/>
    <mergeCell ref="J31:L31"/>
  </mergeCells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colBreaks count="1" manualBreakCount="1">
    <brk id="12" max="20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70C0"/>
  </sheetPr>
  <dimension ref="A1:L33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7.7109375" style="6" customWidth="1"/>
    <col min="3" max="3" width="12.140625" style="6" customWidth="1"/>
    <col min="4" max="4" width="7.5703125" style="6" customWidth="1"/>
    <col min="5" max="5" width="33.42578125" style="59" customWidth="1"/>
    <col min="6" max="6" width="7.85546875" style="6" customWidth="1"/>
    <col min="7" max="7" width="9.5703125" style="6" customWidth="1"/>
    <col min="8" max="8" width="15.140625" style="6" customWidth="1"/>
    <col min="9" max="9" width="15.140625" style="60" customWidth="1"/>
    <col min="10" max="11" width="15.140625" style="6" customWidth="1"/>
    <col min="12" max="12" width="21.42578125" style="6" customWidth="1"/>
    <col min="13" max="17" width="9.140625" style="6" customWidth="1"/>
    <col min="18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6"/>
      <c r="J1" s="121" t="s">
        <v>146</v>
      </c>
      <c r="K1" s="138"/>
      <c r="L1" s="24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6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147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18" t="s">
        <v>177</v>
      </c>
      <c r="B7" s="115"/>
      <c r="C7" s="115"/>
      <c r="D7" s="115"/>
      <c r="E7" s="115"/>
      <c r="F7" s="115"/>
      <c r="G7" s="115"/>
      <c r="H7" s="115"/>
      <c r="I7" s="116"/>
      <c r="J7" s="20"/>
      <c r="K7" s="20"/>
      <c r="L7" s="20"/>
    </row>
    <row r="8" spans="1:12" ht="15.75">
      <c r="A8" s="367" t="s">
        <v>178</v>
      </c>
      <c r="B8" s="367"/>
      <c r="C8" s="367"/>
      <c r="D8" s="367"/>
      <c r="E8" s="367"/>
      <c r="F8" s="367"/>
      <c r="G8" s="367"/>
      <c r="H8" s="367"/>
      <c r="I8" s="367"/>
      <c r="J8" s="20"/>
      <c r="K8" s="20"/>
      <c r="L8" s="20"/>
    </row>
    <row r="9" spans="1:12" ht="15.75">
      <c r="A9" s="18" t="s">
        <v>179</v>
      </c>
      <c r="B9" s="18"/>
      <c r="C9" s="18"/>
      <c r="D9" s="18"/>
      <c r="E9" s="18"/>
      <c r="F9" s="18"/>
      <c r="G9" s="18"/>
      <c r="H9" s="18"/>
      <c r="I9" s="116"/>
      <c r="J9" s="20"/>
      <c r="K9" s="20"/>
      <c r="L9" s="20"/>
    </row>
    <row r="10" spans="1:12" ht="15.75">
      <c r="A10" s="367" t="s">
        <v>180</v>
      </c>
      <c r="B10" s="367"/>
      <c r="C10" s="367"/>
      <c r="D10" s="367"/>
      <c r="E10" s="367"/>
      <c r="F10" s="367"/>
      <c r="G10" s="367"/>
      <c r="H10" s="367"/>
      <c r="I10" s="367"/>
      <c r="J10" s="20"/>
      <c r="K10" s="20"/>
      <c r="L10" s="20"/>
    </row>
    <row r="11" spans="1:12" ht="15.75">
      <c r="A11" s="205"/>
      <c r="B11" s="205"/>
      <c r="C11" s="205"/>
      <c r="D11" s="205"/>
      <c r="E11" s="205"/>
      <c r="F11" s="205"/>
      <c r="G11" s="205"/>
      <c r="H11" s="205"/>
      <c r="I11" s="205"/>
      <c r="J11" s="205"/>
      <c r="K11" s="29"/>
      <c r="L11" s="20"/>
    </row>
    <row r="12" spans="1:12" ht="15.75">
      <c r="A12" s="62" t="s">
        <v>30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9"/>
      <c r="L12" s="20"/>
    </row>
    <row r="13" spans="1:12" ht="15.75">
      <c r="A13" s="62" t="s">
        <v>31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7.5" customHeight="1">
      <c r="A16" s="62"/>
      <c r="B16" s="62"/>
      <c r="C16" s="62"/>
      <c r="D16" s="62"/>
      <c r="E16" s="206"/>
      <c r="F16" s="62"/>
      <c r="G16" s="62"/>
      <c r="H16" s="8"/>
      <c r="I16" s="65"/>
      <c r="J16" s="66"/>
      <c r="K16" s="66"/>
      <c r="L16" s="62"/>
    </row>
    <row r="17" spans="1:12" ht="71.25">
      <c r="A17" s="10" t="s">
        <v>0</v>
      </c>
      <c r="B17" s="14" t="s">
        <v>9</v>
      </c>
      <c r="C17" s="14" t="s">
        <v>10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2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2" ht="30" customHeight="1">
      <c r="A19" s="1">
        <v>1</v>
      </c>
      <c r="B19" s="95" t="s">
        <v>974</v>
      </c>
      <c r="C19" s="213">
        <v>10043740</v>
      </c>
      <c r="D19" s="213" t="s">
        <v>82</v>
      </c>
      <c r="E19" s="214" t="s">
        <v>976</v>
      </c>
      <c r="F19" s="215" t="s">
        <v>57</v>
      </c>
      <c r="G19" s="216">
        <v>9</v>
      </c>
      <c r="H19" s="94">
        <v>70447</v>
      </c>
      <c r="I19" s="94">
        <v>634023</v>
      </c>
      <c r="J19" s="217">
        <f>ROUND(I19*0.2,2)</f>
        <v>126804.6</v>
      </c>
      <c r="K19" s="217">
        <f>I19*1.2</f>
        <v>760827.6</v>
      </c>
      <c r="L19" s="1" t="s">
        <v>8</v>
      </c>
    </row>
    <row r="20" spans="1:12" ht="30" customHeight="1">
      <c r="A20" s="1">
        <v>2</v>
      </c>
      <c r="B20" s="95" t="s">
        <v>975</v>
      </c>
      <c r="C20" s="91">
        <v>10118784</v>
      </c>
      <c r="D20" s="91" t="s">
        <v>82</v>
      </c>
      <c r="E20" s="218" t="s">
        <v>977</v>
      </c>
      <c r="F20" s="215" t="s">
        <v>57</v>
      </c>
      <c r="G20" s="219">
        <v>1</v>
      </c>
      <c r="H20" s="94">
        <v>70799</v>
      </c>
      <c r="I20" s="94">
        <v>70799</v>
      </c>
      <c r="J20" s="217">
        <f>ROUND(I20*0.2,2)</f>
        <v>14159.8</v>
      </c>
      <c r="K20" s="217">
        <f>I20*1.2</f>
        <v>84958.8</v>
      </c>
      <c r="L20" s="1" t="s">
        <v>8</v>
      </c>
    </row>
    <row r="21" spans="1:12" ht="30" customHeight="1">
      <c r="A21" s="96"/>
      <c r="B21" s="96"/>
      <c r="C21" s="96"/>
      <c r="D21" s="96"/>
      <c r="E21" s="97"/>
      <c r="F21" s="96"/>
      <c r="G21" s="96"/>
      <c r="H21" s="96"/>
      <c r="I21" s="98">
        <f>SUM(I19:I20)</f>
        <v>704822</v>
      </c>
      <c r="J21" s="98">
        <f>SUM(J19:J20)</f>
        <v>140964.4</v>
      </c>
      <c r="K21" s="98">
        <f>SUM(K19:K20)</f>
        <v>845786.4</v>
      </c>
      <c r="L21" s="96"/>
    </row>
    <row r="22" spans="1:12">
      <c r="I22" s="74"/>
      <c r="J22" s="75"/>
      <c r="K22" s="75"/>
    </row>
    <row r="25" spans="1:12" ht="18.75">
      <c r="A25" s="67" t="s">
        <v>34</v>
      </c>
      <c r="B25" s="220"/>
      <c r="C25" s="220"/>
      <c r="D25" s="127"/>
      <c r="E25" s="128"/>
      <c r="F25" s="128"/>
      <c r="G25" s="128"/>
      <c r="H25" s="129"/>
      <c r="I25" s="128"/>
      <c r="J25" s="67" t="s">
        <v>35</v>
      </c>
      <c r="L25" s="23"/>
    </row>
    <row r="26" spans="1:12" ht="18.75">
      <c r="A26" s="67" t="s">
        <v>36</v>
      </c>
      <c r="B26" s="67"/>
      <c r="C26" s="67"/>
      <c r="D26" s="127"/>
      <c r="E26" s="128"/>
      <c r="F26" s="128"/>
      <c r="G26" s="128"/>
      <c r="H26" s="129"/>
      <c r="I26" s="128"/>
      <c r="J26" s="67" t="s">
        <v>181</v>
      </c>
      <c r="L26" s="67"/>
    </row>
    <row r="27" spans="1:12" ht="18.75">
      <c r="A27" s="67" t="s">
        <v>37</v>
      </c>
      <c r="B27" s="67"/>
      <c r="C27" s="67"/>
      <c r="D27" s="127"/>
      <c r="E27" s="128"/>
      <c r="F27" s="128"/>
      <c r="G27" s="128"/>
      <c r="H27" s="129"/>
      <c r="I27" s="128"/>
      <c r="J27" s="67" t="s">
        <v>38</v>
      </c>
      <c r="L27" s="67"/>
    </row>
    <row r="28" spans="1:12" ht="18.75">
      <c r="A28" s="67" t="s">
        <v>39</v>
      </c>
      <c r="B28" s="23"/>
      <c r="C28" s="23"/>
      <c r="D28" s="127"/>
      <c r="E28" s="128"/>
      <c r="F28" s="128"/>
      <c r="G28" s="128"/>
      <c r="H28" s="129"/>
      <c r="I28" s="128"/>
      <c r="J28" s="118"/>
      <c r="L28" s="38"/>
    </row>
    <row r="29" spans="1:12" ht="18.75">
      <c r="A29" s="23"/>
      <c r="B29" s="23"/>
      <c r="C29" s="23"/>
      <c r="D29" s="127"/>
      <c r="E29" s="128"/>
      <c r="F29" s="128"/>
      <c r="G29" s="128"/>
      <c r="H29" s="129"/>
      <c r="I29" s="128"/>
      <c r="J29" s="118"/>
      <c r="L29" s="23"/>
    </row>
    <row r="30" spans="1:12" ht="18.75">
      <c r="A30" s="67" t="s">
        <v>41</v>
      </c>
      <c r="B30" s="23"/>
      <c r="C30" s="23"/>
      <c r="D30" s="127"/>
      <c r="E30" s="128"/>
      <c r="F30" s="128"/>
      <c r="G30" s="128"/>
      <c r="H30" s="129"/>
      <c r="I30" s="128"/>
      <c r="J30" s="67" t="s">
        <v>182</v>
      </c>
      <c r="L30" s="67"/>
    </row>
    <row r="31" spans="1:12" ht="18.75">
      <c r="A31" s="364"/>
      <c r="B31" s="364"/>
      <c r="C31" s="364"/>
      <c r="D31" s="127"/>
      <c r="E31" s="128"/>
      <c r="F31" s="128"/>
      <c r="G31" s="128"/>
      <c r="H31" s="129"/>
      <c r="I31" s="128"/>
      <c r="J31" s="118"/>
      <c r="L31" s="118"/>
    </row>
    <row r="32" spans="1:12" ht="18.75">
      <c r="A32" s="67" t="s">
        <v>40</v>
      </c>
      <c r="B32" s="67"/>
      <c r="C32" s="118"/>
      <c r="D32" s="127"/>
      <c r="E32" s="128"/>
      <c r="F32" s="128"/>
      <c r="G32" s="128"/>
      <c r="H32" s="129"/>
      <c r="I32" s="128"/>
      <c r="J32" s="67" t="s">
        <v>40</v>
      </c>
      <c r="L32" s="67"/>
    </row>
    <row r="33" spans="1:12" ht="18.75">
      <c r="A33" s="128"/>
      <c r="B33" s="128"/>
      <c r="C33" s="128"/>
      <c r="D33" s="127"/>
      <c r="E33" s="128"/>
      <c r="F33" s="128"/>
      <c r="G33" s="128"/>
      <c r="H33" s="129"/>
      <c r="I33" s="128"/>
      <c r="J33" s="128"/>
      <c r="K33" s="128"/>
      <c r="L33" s="128"/>
    </row>
  </sheetData>
  <autoFilter ref="A18:L21" xr:uid="{00000000-0009-0000-0000-000008000000}"/>
  <customSheetViews>
    <customSheetView guid="{19774D5F-68EA-4399-BCA1-E2CE392B5002}" showPageBreaks="1" printArea="1" showAutoFilter="1" hiddenRows="1" view="pageBreakPreview" topLeftCell="A60">
      <selection activeCell="K87" sqref="K87"/>
      <colBreaks count="1" manualBreakCount="1">
        <brk id="13" max="93" man="1"/>
      </colBreaks>
      <pageMargins left="0.70866141732283472" right="0.70866141732283472" top="0.74803149606299213" bottom="0.74803149606299213" header="0.31496062992125984" footer="0.31496062992125984"/>
      <pageSetup scale="46" orientation="portrait" r:id="rId1"/>
      <autoFilter ref="B1:P1" xr:uid="{00000000-0000-0000-0000-000000000000}"/>
    </customSheetView>
    <customSheetView guid="{31AE1515-CC7D-4C1F-9174-673DDAC973ED}" showPageBreaks="1" printArea="1" showAutoFilter="1" hiddenRows="1" hiddenColumns="1" view="pageBreakPreview">
      <selection activeCell="R22" sqref="R22"/>
      <colBreaks count="1" manualBreakCount="1">
        <brk id="15" max="81" man="1"/>
      </colBreaks>
      <pageMargins left="0.70866141732283472" right="0.70866141732283472" top="0.74803149606299213" bottom="0.74803149606299213" header="0.31496062992125984" footer="0.31496062992125984"/>
      <pageSetup scale="60" orientation="landscape" r:id="rId2"/>
      <autoFilter ref="B1:P1" xr:uid="{00000000-0000-0000-0000-000000000000}"/>
    </customSheetView>
  </customSheetViews>
  <mergeCells count="6">
    <mergeCell ref="A31:C31"/>
    <mergeCell ref="A4:L4"/>
    <mergeCell ref="A5:L5"/>
    <mergeCell ref="A14:L14"/>
    <mergeCell ref="A8:I8"/>
    <mergeCell ref="A10:I10"/>
  </mergeCells>
  <pageMargins left="0.70866141732283472" right="0.70866141732283472" top="0.74803149606299213" bottom="0.74803149606299213" header="0.31496062992125984" footer="0.31496062992125984"/>
  <pageSetup scale="60" orientation="landscape" r:id="rId3"/>
  <colBreaks count="1" manualBreakCount="1">
    <brk id="12" max="88" man="1"/>
  </col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theme="5" tint="-0.499984740745262"/>
    <pageSetUpPr fitToPage="1"/>
  </sheetPr>
  <dimension ref="A1:P33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9.85546875" style="6" customWidth="1"/>
    <col min="3" max="3" width="28.7109375" style="6" customWidth="1"/>
    <col min="4" max="4" width="9.85546875" style="6" customWidth="1"/>
    <col min="5" max="5" width="48.140625" style="59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60" customWidth="1"/>
    <col min="10" max="11" width="14.85546875" style="6" customWidth="1"/>
    <col min="12" max="12" width="20.57031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7552</v>
      </c>
      <c r="K1" s="58"/>
      <c r="L1" s="121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7553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62" t="s">
        <v>183</v>
      </c>
      <c r="B7" s="123"/>
      <c r="C7" s="123"/>
      <c r="D7" s="123"/>
      <c r="E7" s="123"/>
      <c r="F7" s="123"/>
      <c r="G7" s="123"/>
      <c r="H7" s="123"/>
      <c r="I7" s="58"/>
      <c r="J7" s="20"/>
      <c r="K7" s="20"/>
      <c r="L7" s="20"/>
    </row>
    <row r="8" spans="1:12" ht="15.75">
      <c r="A8" s="371" t="s">
        <v>178</v>
      </c>
      <c r="B8" s="371"/>
      <c r="C8" s="371"/>
      <c r="D8" s="371"/>
      <c r="E8" s="371"/>
      <c r="F8" s="371"/>
      <c r="G8" s="371"/>
      <c r="H8" s="371"/>
      <c r="I8" s="371"/>
      <c r="J8" s="20"/>
      <c r="K8" s="20"/>
      <c r="L8" s="20"/>
    </row>
    <row r="9" spans="1:12" ht="15.75">
      <c r="A9" s="62" t="s">
        <v>179</v>
      </c>
      <c r="B9" s="62"/>
      <c r="C9" s="62"/>
      <c r="D9" s="62"/>
      <c r="E9" s="62"/>
      <c r="F9" s="62"/>
      <c r="G9" s="62"/>
      <c r="H9" s="62"/>
      <c r="I9" s="58"/>
      <c r="J9" s="20"/>
      <c r="K9" s="20"/>
      <c r="L9" s="20"/>
    </row>
    <row r="10" spans="1:12" ht="15.75">
      <c r="A10" s="371" t="s">
        <v>180</v>
      </c>
      <c r="B10" s="371"/>
      <c r="C10" s="371"/>
      <c r="D10" s="371"/>
      <c r="E10" s="371"/>
      <c r="F10" s="371"/>
      <c r="G10" s="371"/>
      <c r="H10" s="371"/>
      <c r="I10" s="371"/>
      <c r="J10" s="20"/>
      <c r="K10" s="20"/>
      <c r="L10" s="20"/>
    </row>
    <row r="11" spans="1:12" ht="15.75">
      <c r="A11" s="297"/>
      <c r="B11" s="297"/>
      <c r="C11" s="297"/>
      <c r="D11" s="297"/>
      <c r="E11" s="297"/>
      <c r="F11" s="297"/>
      <c r="G11" s="297"/>
      <c r="H11" s="297"/>
      <c r="I11" s="297"/>
      <c r="J11" s="297"/>
      <c r="K11" s="29"/>
      <c r="L11" s="20"/>
    </row>
    <row r="12" spans="1:12" ht="15.75">
      <c r="A12" s="62" t="s">
        <v>30</v>
      </c>
      <c r="B12" s="297"/>
      <c r="C12" s="297"/>
      <c r="D12" s="297"/>
      <c r="E12" s="297"/>
      <c r="F12" s="297"/>
      <c r="G12" s="297"/>
      <c r="H12" s="297"/>
      <c r="I12" s="297"/>
      <c r="J12" s="297"/>
      <c r="K12" s="29"/>
      <c r="L12" s="20"/>
    </row>
    <row r="13" spans="1:12" ht="15.75">
      <c r="A13" s="62" t="s">
        <v>31</v>
      </c>
      <c r="B13" s="297"/>
      <c r="C13" s="297"/>
      <c r="D13" s="297"/>
      <c r="E13" s="297"/>
      <c r="F13" s="297"/>
      <c r="G13" s="297"/>
      <c r="H13" s="297"/>
      <c r="I13" s="297"/>
      <c r="J13" s="297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3.5" customHeight="1">
      <c r="A16" s="62"/>
      <c r="B16" s="62"/>
      <c r="C16" s="62"/>
      <c r="D16" s="62"/>
      <c r="E16" s="297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7545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7549</v>
      </c>
      <c r="C19" s="350">
        <v>25000796</v>
      </c>
      <c r="D19" s="351">
        <v>3804</v>
      </c>
      <c r="E19" s="223" t="s">
        <v>7504</v>
      </c>
      <c r="F19" s="221" t="s">
        <v>7366</v>
      </c>
      <c r="G19" s="266">
        <v>1</v>
      </c>
      <c r="H19" s="225">
        <f>I19/G19</f>
        <v>478500</v>
      </c>
      <c r="I19" s="226">
        <v>478500</v>
      </c>
      <c r="J19" s="226">
        <f>ROUND(I19*0.2,2)</f>
        <v>95700</v>
      </c>
      <c r="K19" s="226">
        <f>ROUND(I19*1.2,2)</f>
        <v>574200</v>
      </c>
      <c r="L19" s="291" t="s">
        <v>8</v>
      </c>
      <c r="M19" s="77"/>
      <c r="N19" s="77"/>
      <c r="O19" s="77"/>
      <c r="P19" s="77"/>
    </row>
    <row r="20" spans="1:16" ht="30" customHeight="1">
      <c r="A20" s="1">
        <v>2</v>
      </c>
      <c r="B20" s="221" t="s">
        <v>7549</v>
      </c>
      <c r="C20" s="350">
        <v>65000514</v>
      </c>
      <c r="D20" s="351">
        <v>3804</v>
      </c>
      <c r="E20" s="223" t="s">
        <v>7514</v>
      </c>
      <c r="F20" s="221" t="s">
        <v>7366</v>
      </c>
      <c r="G20" s="266">
        <v>1</v>
      </c>
      <c r="H20" s="225">
        <f>I20/G20</f>
        <v>232700</v>
      </c>
      <c r="I20" s="226">
        <v>232700</v>
      </c>
      <c r="J20" s="226">
        <f>ROUND(I20*0.2,2)</f>
        <v>46540</v>
      </c>
      <c r="K20" s="226">
        <f>ROUND(I20*1.2,2)</f>
        <v>279240</v>
      </c>
      <c r="L20" s="291" t="s">
        <v>8</v>
      </c>
      <c r="M20" s="77"/>
      <c r="N20" s="77"/>
      <c r="O20" s="77"/>
      <c r="P20" s="77"/>
    </row>
    <row r="21" spans="1:16" ht="30" customHeight="1">
      <c r="A21" s="1">
        <v>3</v>
      </c>
      <c r="B21" s="221" t="s">
        <v>7549</v>
      </c>
      <c r="C21" s="350">
        <v>65001001</v>
      </c>
      <c r="D21" s="351">
        <v>3804</v>
      </c>
      <c r="E21" s="223" t="s">
        <v>7526</v>
      </c>
      <c r="F21" s="221" t="s">
        <v>7366</v>
      </c>
      <c r="G21" s="266">
        <v>1</v>
      </c>
      <c r="H21" s="225">
        <f>I21/G21</f>
        <v>522700</v>
      </c>
      <c r="I21" s="226">
        <v>522700</v>
      </c>
      <c r="J21" s="226">
        <f>ROUND(I21*0.2,2)</f>
        <v>104540</v>
      </c>
      <c r="K21" s="226">
        <f>ROUND(I21*1.2,2)</f>
        <v>627240</v>
      </c>
      <c r="L21" s="291" t="s">
        <v>8</v>
      </c>
      <c r="M21" s="77"/>
      <c r="N21" s="77"/>
      <c r="O21" s="77"/>
      <c r="P21" s="77"/>
    </row>
    <row r="22" spans="1:16" ht="15.75">
      <c r="A22" s="96"/>
      <c r="B22" s="96"/>
      <c r="C22" s="96"/>
      <c r="D22" s="96"/>
      <c r="E22" s="97"/>
      <c r="F22" s="96"/>
      <c r="G22" s="96"/>
      <c r="H22" s="203"/>
      <c r="I22" s="98">
        <f>SUM(I19:I21)</f>
        <v>1233900</v>
      </c>
      <c r="J22" s="98">
        <f>SUM(J19:J21)</f>
        <v>246780</v>
      </c>
      <c r="K22" s="98">
        <f>SUM(K19:K21)</f>
        <v>1480680</v>
      </c>
      <c r="L22" s="96"/>
    </row>
    <row r="25" spans="1:16" ht="18.75">
      <c r="A25" s="67" t="s">
        <v>34</v>
      </c>
      <c r="B25" s="220"/>
      <c r="C25" s="220"/>
      <c r="D25" s="127"/>
      <c r="E25" s="128"/>
      <c r="F25" s="128"/>
      <c r="G25" s="128"/>
      <c r="H25" s="129"/>
      <c r="I25" s="128"/>
      <c r="J25" s="67" t="s">
        <v>35</v>
      </c>
      <c r="K25" s="67"/>
      <c r="L25" s="23"/>
    </row>
    <row r="26" spans="1:16" ht="18.75">
      <c r="A26" s="67" t="s">
        <v>36</v>
      </c>
      <c r="B26" s="67"/>
      <c r="C26" s="67"/>
      <c r="D26" s="127"/>
      <c r="E26" s="128"/>
      <c r="F26" s="128"/>
      <c r="G26" s="128"/>
      <c r="H26" s="129"/>
      <c r="I26" s="128"/>
      <c r="J26" s="33" t="s">
        <v>184</v>
      </c>
      <c r="K26" s="67"/>
      <c r="L26" s="67"/>
    </row>
    <row r="27" spans="1:16" ht="18.75">
      <c r="A27" s="67" t="s">
        <v>37</v>
      </c>
      <c r="B27" s="67"/>
      <c r="C27" s="67"/>
      <c r="D27" s="127"/>
      <c r="E27" s="128"/>
      <c r="F27" s="128"/>
      <c r="G27" s="128"/>
      <c r="H27" s="129"/>
      <c r="I27" s="128"/>
      <c r="J27" s="363" t="s">
        <v>38</v>
      </c>
      <c r="K27" s="363"/>
      <c r="L27" s="363"/>
    </row>
    <row r="28" spans="1:16" ht="18.75">
      <c r="A28" s="67" t="s">
        <v>39</v>
      </c>
      <c r="B28" s="23"/>
      <c r="C28" s="23"/>
      <c r="D28" s="127"/>
      <c r="E28" s="128"/>
      <c r="F28" s="128"/>
      <c r="G28" s="128"/>
      <c r="H28" s="129"/>
      <c r="I28" s="128"/>
      <c r="J28" s="128"/>
      <c r="K28" s="118"/>
      <c r="L28" s="38"/>
    </row>
    <row r="29" spans="1:16" ht="18.75">
      <c r="A29" s="23"/>
      <c r="B29" s="23"/>
      <c r="C29" s="23"/>
      <c r="D29" s="127"/>
      <c r="E29" s="128"/>
      <c r="F29" s="128"/>
      <c r="G29" s="128"/>
      <c r="H29" s="129"/>
      <c r="I29" s="128"/>
      <c r="J29" s="128"/>
      <c r="K29" s="118"/>
      <c r="L29" s="23"/>
    </row>
    <row r="30" spans="1:16" ht="18.75">
      <c r="A30" s="67" t="s">
        <v>41</v>
      </c>
      <c r="B30" s="23"/>
      <c r="C30" s="23"/>
      <c r="D30" s="127"/>
      <c r="E30" s="128"/>
      <c r="F30" s="128"/>
      <c r="G30" s="128"/>
      <c r="H30" s="129"/>
      <c r="I30" s="128"/>
      <c r="J30" s="363" t="s">
        <v>182</v>
      </c>
      <c r="K30" s="363"/>
      <c r="L30" s="363"/>
    </row>
    <row r="31" spans="1:16" ht="18.75">
      <c r="A31" s="364"/>
      <c r="B31" s="364"/>
      <c r="C31" s="364"/>
      <c r="D31" s="127"/>
      <c r="E31" s="128"/>
      <c r="F31" s="128"/>
      <c r="G31" s="128"/>
      <c r="H31" s="129"/>
      <c r="I31" s="128"/>
      <c r="J31" s="128"/>
      <c r="K31" s="118"/>
      <c r="L31" s="118"/>
    </row>
    <row r="32" spans="1:16" ht="18.75">
      <c r="A32" s="67" t="s">
        <v>40</v>
      </c>
      <c r="B32" s="67"/>
      <c r="C32" s="118"/>
      <c r="D32" s="127"/>
      <c r="E32" s="128"/>
      <c r="F32" s="128"/>
      <c r="G32" s="128"/>
      <c r="H32" s="129"/>
      <c r="I32" s="128"/>
      <c r="J32" s="128"/>
      <c r="K32" s="67" t="s">
        <v>40</v>
      </c>
      <c r="L32" s="67"/>
    </row>
    <row r="33" spans="1:12">
      <c r="A33" s="3"/>
      <c r="B33" s="3"/>
      <c r="C33" s="3"/>
      <c r="D33" s="5"/>
      <c r="E33" s="3"/>
      <c r="F33" s="3"/>
      <c r="G33" s="3"/>
      <c r="H33" s="11"/>
      <c r="I33" s="3"/>
      <c r="J33" s="3"/>
      <c r="K33" s="3"/>
      <c r="L33" s="3"/>
    </row>
  </sheetData>
  <autoFilter ref="A18:L21" xr:uid="{00000000-0009-0000-0000-000059000000}"/>
  <mergeCells count="8">
    <mergeCell ref="J30:L30"/>
    <mergeCell ref="A31:C31"/>
    <mergeCell ref="A4:L4"/>
    <mergeCell ref="A5:L5"/>
    <mergeCell ref="A8:I8"/>
    <mergeCell ref="A10:I10"/>
    <mergeCell ref="A14:L14"/>
    <mergeCell ref="J27:L27"/>
  </mergeCells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colBreaks count="1" manualBreakCount="1">
    <brk id="12" max="20" man="1"/>
  </col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theme="5" tint="-0.499984740745262"/>
    <pageSetUpPr fitToPage="1"/>
  </sheetPr>
  <dimension ref="A1:P31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9.85546875" style="6" customWidth="1"/>
    <col min="3" max="3" width="28.7109375" style="6" customWidth="1"/>
    <col min="4" max="4" width="9.85546875" style="6" customWidth="1"/>
    <col min="5" max="5" width="48.140625" style="59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60" customWidth="1"/>
    <col min="10" max="11" width="14.85546875" style="6" customWidth="1"/>
    <col min="12" max="12" width="20.57031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7554</v>
      </c>
      <c r="K1" s="58"/>
      <c r="L1" s="121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7555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62" t="s">
        <v>183</v>
      </c>
      <c r="B7" s="123"/>
      <c r="C7" s="123"/>
      <c r="D7" s="123"/>
      <c r="E7" s="123"/>
      <c r="F7" s="123"/>
      <c r="G7" s="123"/>
      <c r="H7" s="123"/>
      <c r="I7" s="58"/>
      <c r="J7" s="20"/>
      <c r="K7" s="20"/>
      <c r="L7" s="20"/>
    </row>
    <row r="8" spans="1:12" ht="15.75">
      <c r="A8" s="371" t="s">
        <v>178</v>
      </c>
      <c r="B8" s="371"/>
      <c r="C8" s="371"/>
      <c r="D8" s="371"/>
      <c r="E8" s="371"/>
      <c r="F8" s="371"/>
      <c r="G8" s="371"/>
      <c r="H8" s="371"/>
      <c r="I8" s="371"/>
      <c r="J8" s="20"/>
      <c r="K8" s="20"/>
      <c r="L8" s="20"/>
    </row>
    <row r="9" spans="1:12" ht="15.75">
      <c r="A9" s="62" t="s">
        <v>179</v>
      </c>
      <c r="B9" s="62"/>
      <c r="C9" s="62"/>
      <c r="D9" s="62"/>
      <c r="E9" s="62"/>
      <c r="F9" s="62"/>
      <c r="G9" s="62"/>
      <c r="H9" s="62"/>
      <c r="I9" s="58"/>
      <c r="J9" s="20"/>
      <c r="K9" s="20"/>
      <c r="L9" s="20"/>
    </row>
    <row r="10" spans="1:12" ht="15.75">
      <c r="A10" s="371" t="s">
        <v>180</v>
      </c>
      <c r="B10" s="371"/>
      <c r="C10" s="371"/>
      <c r="D10" s="371"/>
      <c r="E10" s="371"/>
      <c r="F10" s="371"/>
      <c r="G10" s="371"/>
      <c r="H10" s="371"/>
      <c r="I10" s="371"/>
      <c r="J10" s="20"/>
      <c r="K10" s="20"/>
      <c r="L10" s="20"/>
    </row>
    <row r="11" spans="1:12" ht="15.75">
      <c r="A11" s="297"/>
      <c r="B11" s="297"/>
      <c r="C11" s="297"/>
      <c r="D11" s="297"/>
      <c r="E11" s="297"/>
      <c r="F11" s="297"/>
      <c r="G11" s="297"/>
      <c r="H11" s="297"/>
      <c r="I11" s="297"/>
      <c r="J11" s="297"/>
      <c r="K11" s="29"/>
      <c r="L11" s="20"/>
    </row>
    <row r="12" spans="1:12" ht="15.75">
      <c r="A12" s="62" t="s">
        <v>30</v>
      </c>
      <c r="B12" s="297"/>
      <c r="C12" s="297"/>
      <c r="D12" s="297"/>
      <c r="E12" s="297"/>
      <c r="F12" s="297"/>
      <c r="G12" s="297"/>
      <c r="H12" s="297"/>
      <c r="I12" s="297"/>
      <c r="J12" s="297"/>
      <c r="K12" s="29"/>
      <c r="L12" s="20"/>
    </row>
    <row r="13" spans="1:12" ht="15.75">
      <c r="A13" s="62" t="s">
        <v>31</v>
      </c>
      <c r="B13" s="297"/>
      <c r="C13" s="297"/>
      <c r="D13" s="297"/>
      <c r="E13" s="297"/>
      <c r="F13" s="297"/>
      <c r="G13" s="297"/>
      <c r="H13" s="297"/>
      <c r="I13" s="297"/>
      <c r="J13" s="297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3.5" customHeight="1">
      <c r="A16" s="62"/>
      <c r="B16" s="62"/>
      <c r="C16" s="62"/>
      <c r="D16" s="62"/>
      <c r="E16" s="297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7545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7549</v>
      </c>
      <c r="C19" s="350">
        <v>25000205</v>
      </c>
      <c r="D19" s="351">
        <v>3804</v>
      </c>
      <c r="E19" s="223" t="s">
        <v>7500</v>
      </c>
      <c r="F19" s="221" t="s">
        <v>7366</v>
      </c>
      <c r="G19" s="266">
        <v>1</v>
      </c>
      <c r="H19" s="225">
        <f>I19/G19</f>
        <v>2052100</v>
      </c>
      <c r="I19" s="226">
        <v>2052100</v>
      </c>
      <c r="J19" s="226">
        <f>ROUND(I19*0.2,2)</f>
        <v>410420</v>
      </c>
      <c r="K19" s="226">
        <f>ROUND(I19*1.2,2)</f>
        <v>2462520</v>
      </c>
      <c r="L19" s="291" t="s">
        <v>8</v>
      </c>
      <c r="M19" s="77"/>
      <c r="N19" s="77"/>
      <c r="O19" s="77"/>
      <c r="P19" s="77"/>
    </row>
    <row r="20" spans="1:16" ht="15.75">
      <c r="A20" s="96"/>
      <c r="B20" s="96"/>
      <c r="C20" s="96"/>
      <c r="D20" s="96"/>
      <c r="E20" s="97"/>
      <c r="F20" s="96"/>
      <c r="G20" s="96"/>
      <c r="H20" s="203"/>
      <c r="I20" s="98">
        <f>SUM(I19:I19)</f>
        <v>2052100</v>
      </c>
      <c r="J20" s="98">
        <f>SUM(J19:J19)</f>
        <v>410420</v>
      </c>
      <c r="K20" s="98">
        <f>SUM(K19:K19)</f>
        <v>2462520</v>
      </c>
      <c r="L20" s="96"/>
    </row>
    <row r="23" spans="1:16" ht="18.75">
      <c r="A23" s="67" t="s">
        <v>34</v>
      </c>
      <c r="B23" s="220"/>
      <c r="C23" s="220"/>
      <c r="D23" s="127"/>
      <c r="E23" s="128"/>
      <c r="F23" s="128"/>
      <c r="G23" s="128"/>
      <c r="H23" s="129"/>
      <c r="I23" s="128"/>
      <c r="J23" s="67" t="s">
        <v>35</v>
      </c>
      <c r="K23" s="67"/>
      <c r="L23" s="23"/>
    </row>
    <row r="24" spans="1:16" ht="18.75">
      <c r="A24" s="67" t="s">
        <v>36</v>
      </c>
      <c r="B24" s="67"/>
      <c r="C24" s="67"/>
      <c r="D24" s="127"/>
      <c r="E24" s="128"/>
      <c r="F24" s="128"/>
      <c r="G24" s="128"/>
      <c r="H24" s="129"/>
      <c r="I24" s="128"/>
      <c r="J24" s="33" t="s">
        <v>184</v>
      </c>
      <c r="K24" s="67"/>
      <c r="L24" s="67"/>
    </row>
    <row r="25" spans="1:16" ht="18.75">
      <c r="A25" s="67" t="s">
        <v>37</v>
      </c>
      <c r="B25" s="67"/>
      <c r="C25" s="67"/>
      <c r="D25" s="127"/>
      <c r="E25" s="128"/>
      <c r="F25" s="128"/>
      <c r="G25" s="128"/>
      <c r="H25" s="129"/>
      <c r="I25" s="128"/>
      <c r="J25" s="363" t="s">
        <v>38</v>
      </c>
      <c r="K25" s="363"/>
      <c r="L25" s="363"/>
    </row>
    <row r="26" spans="1:16" ht="18.75">
      <c r="A26" s="67" t="s">
        <v>39</v>
      </c>
      <c r="B26" s="23"/>
      <c r="C26" s="23"/>
      <c r="D26" s="127"/>
      <c r="E26" s="128"/>
      <c r="F26" s="128"/>
      <c r="G26" s="128"/>
      <c r="H26" s="129"/>
      <c r="I26" s="128"/>
      <c r="J26" s="128"/>
      <c r="K26" s="118"/>
      <c r="L26" s="38"/>
    </row>
    <row r="27" spans="1:16" ht="18.75">
      <c r="A27" s="23"/>
      <c r="B27" s="23"/>
      <c r="C27" s="23"/>
      <c r="D27" s="127"/>
      <c r="E27" s="128"/>
      <c r="F27" s="128"/>
      <c r="G27" s="128"/>
      <c r="H27" s="129"/>
      <c r="I27" s="128"/>
      <c r="J27" s="128"/>
      <c r="K27" s="118"/>
      <c r="L27" s="23"/>
    </row>
    <row r="28" spans="1:16" ht="18.75">
      <c r="A28" s="67" t="s">
        <v>41</v>
      </c>
      <c r="B28" s="23"/>
      <c r="C28" s="23"/>
      <c r="D28" s="127"/>
      <c r="E28" s="128"/>
      <c r="F28" s="128"/>
      <c r="G28" s="128"/>
      <c r="H28" s="129"/>
      <c r="I28" s="128"/>
      <c r="J28" s="363" t="s">
        <v>182</v>
      </c>
      <c r="K28" s="363"/>
      <c r="L28" s="363"/>
    </row>
    <row r="29" spans="1:16" ht="18.75">
      <c r="A29" s="364"/>
      <c r="B29" s="364"/>
      <c r="C29" s="364"/>
      <c r="D29" s="127"/>
      <c r="E29" s="128"/>
      <c r="F29" s="128"/>
      <c r="G29" s="128"/>
      <c r="H29" s="129"/>
      <c r="I29" s="128"/>
      <c r="J29" s="128"/>
      <c r="K29" s="118"/>
      <c r="L29" s="118"/>
    </row>
    <row r="30" spans="1:16" ht="18.75">
      <c r="A30" s="67" t="s">
        <v>40</v>
      </c>
      <c r="B30" s="67"/>
      <c r="C30" s="118"/>
      <c r="D30" s="127"/>
      <c r="E30" s="128"/>
      <c r="F30" s="128"/>
      <c r="G30" s="128"/>
      <c r="H30" s="129"/>
      <c r="I30" s="128"/>
      <c r="J30" s="128"/>
      <c r="K30" s="67" t="s">
        <v>40</v>
      </c>
      <c r="L30" s="67"/>
    </row>
    <row r="31" spans="1:16">
      <c r="A31" s="3"/>
      <c r="B31" s="3"/>
      <c r="C31" s="3"/>
      <c r="D31" s="5"/>
      <c r="E31" s="3"/>
      <c r="F31" s="3"/>
      <c r="G31" s="3"/>
      <c r="H31" s="11"/>
      <c r="I31" s="3"/>
      <c r="J31" s="3"/>
      <c r="K31" s="3"/>
      <c r="L31" s="3"/>
    </row>
  </sheetData>
  <autoFilter ref="A18:L19" xr:uid="{00000000-0009-0000-0000-00005A000000}"/>
  <mergeCells count="8">
    <mergeCell ref="J28:L28"/>
    <mergeCell ref="A29:C29"/>
    <mergeCell ref="A4:L4"/>
    <mergeCell ref="A5:L5"/>
    <mergeCell ref="A8:I8"/>
    <mergeCell ref="A10:I10"/>
    <mergeCell ref="A14:L14"/>
    <mergeCell ref="J25:L25"/>
  </mergeCells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colBreaks count="1" manualBreakCount="1">
    <brk id="12" max="20" man="1"/>
  </col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theme="5" tint="-0.499984740745262"/>
    <pageSetUpPr fitToPage="1"/>
  </sheetPr>
  <dimension ref="A1:P31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9.85546875" style="6" customWidth="1"/>
    <col min="3" max="3" width="28.7109375" style="6" customWidth="1"/>
    <col min="4" max="4" width="9.85546875" style="6" customWidth="1"/>
    <col min="5" max="5" width="48.140625" style="59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60" customWidth="1"/>
    <col min="10" max="11" width="14.85546875" style="6" customWidth="1"/>
    <col min="12" max="12" width="20.57031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7556</v>
      </c>
      <c r="K1" s="58"/>
      <c r="L1" s="121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7557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62" t="s">
        <v>183</v>
      </c>
      <c r="B7" s="123"/>
      <c r="C7" s="123"/>
      <c r="D7" s="123"/>
      <c r="E7" s="123"/>
      <c r="F7" s="123"/>
      <c r="G7" s="123"/>
      <c r="H7" s="123"/>
      <c r="I7" s="58"/>
      <c r="J7" s="20"/>
      <c r="K7" s="20"/>
      <c r="L7" s="20"/>
    </row>
    <row r="8" spans="1:12" ht="15.75">
      <c r="A8" s="371" t="s">
        <v>178</v>
      </c>
      <c r="B8" s="371"/>
      <c r="C8" s="371"/>
      <c r="D8" s="371"/>
      <c r="E8" s="371"/>
      <c r="F8" s="371"/>
      <c r="G8" s="371"/>
      <c r="H8" s="371"/>
      <c r="I8" s="371"/>
      <c r="J8" s="20"/>
      <c r="K8" s="20"/>
      <c r="L8" s="20"/>
    </row>
    <row r="9" spans="1:12" ht="15.75">
      <c r="A9" s="62" t="s">
        <v>179</v>
      </c>
      <c r="B9" s="62"/>
      <c r="C9" s="62"/>
      <c r="D9" s="62"/>
      <c r="E9" s="62"/>
      <c r="F9" s="62"/>
      <c r="G9" s="62"/>
      <c r="H9" s="62"/>
      <c r="I9" s="58"/>
      <c r="J9" s="20"/>
      <c r="K9" s="20"/>
      <c r="L9" s="20"/>
    </row>
    <row r="10" spans="1:12" ht="15.75">
      <c r="A10" s="371" t="s">
        <v>180</v>
      </c>
      <c r="B10" s="371"/>
      <c r="C10" s="371"/>
      <c r="D10" s="371"/>
      <c r="E10" s="371"/>
      <c r="F10" s="371"/>
      <c r="G10" s="371"/>
      <c r="H10" s="371"/>
      <c r="I10" s="371"/>
      <c r="J10" s="20"/>
      <c r="K10" s="20"/>
      <c r="L10" s="20"/>
    </row>
    <row r="11" spans="1:12" ht="15.75">
      <c r="A11" s="297"/>
      <c r="B11" s="297"/>
      <c r="C11" s="297"/>
      <c r="D11" s="297"/>
      <c r="E11" s="297"/>
      <c r="F11" s="297"/>
      <c r="G11" s="297"/>
      <c r="H11" s="297"/>
      <c r="I11" s="297"/>
      <c r="J11" s="297"/>
      <c r="K11" s="29"/>
      <c r="L11" s="20"/>
    </row>
    <row r="12" spans="1:12" ht="15.75">
      <c r="A12" s="62" t="s">
        <v>30</v>
      </c>
      <c r="B12" s="297"/>
      <c r="C12" s="297"/>
      <c r="D12" s="297"/>
      <c r="E12" s="297"/>
      <c r="F12" s="297"/>
      <c r="G12" s="297"/>
      <c r="H12" s="297"/>
      <c r="I12" s="297"/>
      <c r="J12" s="297"/>
      <c r="K12" s="29"/>
      <c r="L12" s="20"/>
    </row>
    <row r="13" spans="1:12" ht="15.75">
      <c r="A13" s="62" t="s">
        <v>31</v>
      </c>
      <c r="B13" s="297"/>
      <c r="C13" s="297"/>
      <c r="D13" s="297"/>
      <c r="E13" s="297"/>
      <c r="F13" s="297"/>
      <c r="G13" s="297"/>
      <c r="H13" s="297"/>
      <c r="I13" s="297"/>
      <c r="J13" s="297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3.5" customHeight="1">
      <c r="A16" s="62"/>
      <c r="B16" s="62"/>
      <c r="C16" s="62"/>
      <c r="D16" s="62"/>
      <c r="E16" s="297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7545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7549</v>
      </c>
      <c r="C19" s="350">
        <v>65000794</v>
      </c>
      <c r="D19" s="351">
        <v>3804</v>
      </c>
      <c r="E19" s="223" t="s">
        <v>7516</v>
      </c>
      <c r="F19" s="221" t="s">
        <v>7366</v>
      </c>
      <c r="G19" s="266">
        <v>1</v>
      </c>
      <c r="H19" s="225">
        <f>I19/G19</f>
        <v>7051650</v>
      </c>
      <c r="I19" s="226">
        <v>7051650</v>
      </c>
      <c r="J19" s="226">
        <f>ROUND(I19*0.2,2)</f>
        <v>1410330</v>
      </c>
      <c r="K19" s="226">
        <f>ROUND(I19*1.2,2)</f>
        <v>8461980</v>
      </c>
      <c r="L19" s="291" t="s">
        <v>8</v>
      </c>
      <c r="M19" s="77"/>
      <c r="N19" s="77"/>
      <c r="O19" s="77"/>
      <c r="P19" s="77"/>
    </row>
    <row r="20" spans="1:16" ht="15.75">
      <c r="A20" s="96"/>
      <c r="B20" s="96"/>
      <c r="C20" s="96"/>
      <c r="D20" s="96"/>
      <c r="E20" s="97"/>
      <c r="F20" s="96"/>
      <c r="G20" s="96"/>
      <c r="H20" s="203"/>
      <c r="I20" s="98">
        <f>SUM(I19:I19)</f>
        <v>7051650</v>
      </c>
      <c r="J20" s="98">
        <f>SUM(J19:J19)</f>
        <v>1410330</v>
      </c>
      <c r="K20" s="98">
        <f>SUM(K19:K19)</f>
        <v>8461980</v>
      </c>
      <c r="L20" s="96"/>
    </row>
    <row r="23" spans="1:16" ht="18.75">
      <c r="A23" s="67" t="s">
        <v>34</v>
      </c>
      <c r="B23" s="220"/>
      <c r="C23" s="220"/>
      <c r="D23" s="127"/>
      <c r="E23" s="128"/>
      <c r="F23" s="128"/>
      <c r="G23" s="128"/>
      <c r="H23" s="129"/>
      <c r="I23" s="128"/>
      <c r="J23" s="67" t="s">
        <v>35</v>
      </c>
      <c r="K23" s="67"/>
      <c r="L23" s="23"/>
    </row>
    <row r="24" spans="1:16" ht="18.75">
      <c r="A24" s="67" t="s">
        <v>36</v>
      </c>
      <c r="B24" s="67"/>
      <c r="C24" s="67"/>
      <c r="D24" s="127"/>
      <c r="E24" s="128"/>
      <c r="F24" s="128"/>
      <c r="G24" s="128"/>
      <c r="H24" s="129"/>
      <c r="I24" s="128"/>
      <c r="J24" s="33" t="s">
        <v>184</v>
      </c>
      <c r="K24" s="67"/>
      <c r="L24" s="67"/>
    </row>
    <row r="25" spans="1:16" ht="18.75">
      <c r="A25" s="67" t="s">
        <v>37</v>
      </c>
      <c r="B25" s="67"/>
      <c r="C25" s="67"/>
      <c r="D25" s="127"/>
      <c r="E25" s="128"/>
      <c r="F25" s="128"/>
      <c r="G25" s="128"/>
      <c r="H25" s="129"/>
      <c r="I25" s="128"/>
      <c r="J25" s="363" t="s">
        <v>38</v>
      </c>
      <c r="K25" s="363"/>
      <c r="L25" s="363"/>
    </row>
    <row r="26" spans="1:16" ht="18.75">
      <c r="A26" s="67" t="s">
        <v>39</v>
      </c>
      <c r="B26" s="23"/>
      <c r="C26" s="23"/>
      <c r="D26" s="127"/>
      <c r="E26" s="128"/>
      <c r="F26" s="128"/>
      <c r="G26" s="128"/>
      <c r="H26" s="129"/>
      <c r="I26" s="128"/>
      <c r="J26" s="128"/>
      <c r="K26" s="118"/>
      <c r="L26" s="38"/>
    </row>
    <row r="27" spans="1:16" ht="18.75">
      <c r="A27" s="23"/>
      <c r="B27" s="23"/>
      <c r="C27" s="23"/>
      <c r="D27" s="127"/>
      <c r="E27" s="128"/>
      <c r="F27" s="128"/>
      <c r="G27" s="128"/>
      <c r="H27" s="129"/>
      <c r="I27" s="128"/>
      <c r="J27" s="128"/>
      <c r="K27" s="118"/>
      <c r="L27" s="23"/>
    </row>
    <row r="28" spans="1:16" ht="18.75">
      <c r="A28" s="67" t="s">
        <v>41</v>
      </c>
      <c r="B28" s="23"/>
      <c r="C28" s="23"/>
      <c r="D28" s="127"/>
      <c r="E28" s="128"/>
      <c r="F28" s="128"/>
      <c r="G28" s="128"/>
      <c r="H28" s="129"/>
      <c r="I28" s="128"/>
      <c r="J28" s="363" t="s">
        <v>182</v>
      </c>
      <c r="K28" s="363"/>
      <c r="L28" s="363"/>
    </row>
    <row r="29" spans="1:16" ht="18.75">
      <c r="A29" s="364"/>
      <c r="B29" s="364"/>
      <c r="C29" s="364"/>
      <c r="D29" s="127"/>
      <c r="E29" s="128"/>
      <c r="F29" s="128"/>
      <c r="G29" s="128"/>
      <c r="H29" s="129"/>
      <c r="I29" s="128"/>
      <c r="J29" s="128"/>
      <c r="K29" s="118"/>
      <c r="L29" s="118"/>
    </row>
    <row r="30" spans="1:16" ht="18.75">
      <c r="A30" s="67" t="s">
        <v>40</v>
      </c>
      <c r="B30" s="67"/>
      <c r="C30" s="118"/>
      <c r="D30" s="127"/>
      <c r="E30" s="128"/>
      <c r="F30" s="128"/>
      <c r="G30" s="128"/>
      <c r="H30" s="129"/>
      <c r="I30" s="128"/>
      <c r="J30" s="128"/>
      <c r="K30" s="67" t="s">
        <v>40</v>
      </c>
      <c r="L30" s="67"/>
    </row>
    <row r="31" spans="1:16">
      <c r="A31" s="3"/>
      <c r="B31" s="3"/>
      <c r="C31" s="3"/>
      <c r="D31" s="5"/>
      <c r="E31" s="3"/>
      <c r="F31" s="3"/>
      <c r="G31" s="3"/>
      <c r="H31" s="11"/>
      <c r="I31" s="3"/>
      <c r="J31" s="3"/>
      <c r="K31" s="3"/>
      <c r="L31" s="3"/>
    </row>
  </sheetData>
  <autoFilter ref="A18:L19" xr:uid="{00000000-0009-0000-0000-00005B000000}"/>
  <mergeCells count="8">
    <mergeCell ref="J28:L28"/>
    <mergeCell ref="A29:C29"/>
    <mergeCell ref="A4:L4"/>
    <mergeCell ref="A5:L5"/>
    <mergeCell ref="A8:I8"/>
    <mergeCell ref="A10:I10"/>
    <mergeCell ref="A14:L14"/>
    <mergeCell ref="J25:L25"/>
  </mergeCells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colBreaks count="1" manualBreakCount="1">
    <brk id="12" max="20" man="1"/>
  </col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theme="5" tint="-0.499984740745262"/>
    <pageSetUpPr fitToPage="1"/>
  </sheetPr>
  <dimension ref="A1:P32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9.85546875" style="6" customWidth="1"/>
    <col min="3" max="3" width="28.7109375" style="6" customWidth="1"/>
    <col min="4" max="4" width="9.85546875" style="6" customWidth="1"/>
    <col min="5" max="5" width="48.140625" style="59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60" customWidth="1"/>
    <col min="10" max="11" width="14.85546875" style="6" customWidth="1"/>
    <col min="12" max="12" width="20.57031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7558</v>
      </c>
      <c r="K1" s="58"/>
      <c r="L1" s="121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7559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62" t="s">
        <v>183</v>
      </c>
      <c r="B7" s="123"/>
      <c r="C7" s="123"/>
      <c r="D7" s="123"/>
      <c r="E7" s="123"/>
      <c r="F7" s="123"/>
      <c r="G7" s="123"/>
      <c r="H7" s="123"/>
      <c r="I7" s="58"/>
      <c r="J7" s="20"/>
      <c r="K7" s="20"/>
      <c r="L7" s="20"/>
    </row>
    <row r="8" spans="1:12" ht="15.75">
      <c r="A8" s="371" t="s">
        <v>178</v>
      </c>
      <c r="B8" s="371"/>
      <c r="C8" s="371"/>
      <c r="D8" s="371"/>
      <c r="E8" s="371"/>
      <c r="F8" s="371"/>
      <c r="G8" s="371"/>
      <c r="H8" s="371"/>
      <c r="I8" s="371"/>
      <c r="J8" s="20"/>
      <c r="K8" s="20"/>
      <c r="L8" s="20"/>
    </row>
    <row r="9" spans="1:12" ht="15.75">
      <c r="A9" s="62" t="s">
        <v>179</v>
      </c>
      <c r="B9" s="62"/>
      <c r="C9" s="62"/>
      <c r="D9" s="62"/>
      <c r="E9" s="62"/>
      <c r="F9" s="62"/>
      <c r="G9" s="62"/>
      <c r="H9" s="62"/>
      <c r="I9" s="58"/>
      <c r="J9" s="20"/>
      <c r="K9" s="20"/>
      <c r="L9" s="20"/>
    </row>
    <row r="10" spans="1:12" ht="15.75">
      <c r="A10" s="371" t="s">
        <v>180</v>
      </c>
      <c r="B10" s="371"/>
      <c r="C10" s="371"/>
      <c r="D10" s="371"/>
      <c r="E10" s="371"/>
      <c r="F10" s="371"/>
      <c r="G10" s="371"/>
      <c r="H10" s="371"/>
      <c r="I10" s="371"/>
      <c r="J10" s="20"/>
      <c r="K10" s="20"/>
      <c r="L10" s="20"/>
    </row>
    <row r="11" spans="1:12" ht="15.75">
      <c r="A11" s="297"/>
      <c r="B11" s="297"/>
      <c r="C11" s="297"/>
      <c r="D11" s="297"/>
      <c r="E11" s="297"/>
      <c r="F11" s="297"/>
      <c r="G11" s="297"/>
      <c r="H11" s="297"/>
      <c r="I11" s="297"/>
      <c r="J11" s="297"/>
      <c r="K11" s="29"/>
      <c r="L11" s="20"/>
    </row>
    <row r="12" spans="1:12" ht="15.75">
      <c r="A12" s="62" t="s">
        <v>30</v>
      </c>
      <c r="B12" s="297"/>
      <c r="C12" s="297"/>
      <c r="D12" s="297"/>
      <c r="E12" s="297"/>
      <c r="F12" s="297"/>
      <c r="G12" s="297"/>
      <c r="H12" s="297"/>
      <c r="I12" s="297"/>
      <c r="J12" s="297"/>
      <c r="K12" s="29"/>
      <c r="L12" s="20"/>
    </row>
    <row r="13" spans="1:12" ht="15.75">
      <c r="A13" s="62" t="s">
        <v>31</v>
      </c>
      <c r="B13" s="297"/>
      <c r="C13" s="297"/>
      <c r="D13" s="297"/>
      <c r="E13" s="297"/>
      <c r="F13" s="297"/>
      <c r="G13" s="297"/>
      <c r="H13" s="297"/>
      <c r="I13" s="297"/>
      <c r="J13" s="297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3.5" customHeight="1">
      <c r="A16" s="62"/>
      <c r="B16" s="62"/>
      <c r="C16" s="62"/>
      <c r="D16" s="62"/>
      <c r="E16" s="297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7545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7549</v>
      </c>
      <c r="C19" s="350">
        <v>65000998</v>
      </c>
      <c r="D19" s="351">
        <v>3804</v>
      </c>
      <c r="E19" s="223" t="s">
        <v>7523</v>
      </c>
      <c r="F19" s="221" t="s">
        <v>7366</v>
      </c>
      <c r="G19" s="266">
        <v>1</v>
      </c>
      <c r="H19" s="225">
        <f>I19/G19</f>
        <v>329250</v>
      </c>
      <c r="I19" s="226">
        <v>329250</v>
      </c>
      <c r="J19" s="226">
        <f>ROUND(I19*0.2,2)</f>
        <v>65850</v>
      </c>
      <c r="K19" s="226">
        <f>ROUND(I19*1.2,2)</f>
        <v>395100</v>
      </c>
      <c r="L19" s="291" t="s">
        <v>8</v>
      </c>
      <c r="M19" s="77"/>
      <c r="N19" s="77"/>
      <c r="O19" s="77"/>
      <c r="P19" s="77"/>
    </row>
    <row r="20" spans="1:16" ht="30" customHeight="1">
      <c r="A20" s="1">
        <v>2</v>
      </c>
      <c r="B20" s="221" t="s">
        <v>7549</v>
      </c>
      <c r="C20" s="350">
        <v>65000999</v>
      </c>
      <c r="D20" s="351">
        <v>3804</v>
      </c>
      <c r="E20" s="223" t="s">
        <v>7523</v>
      </c>
      <c r="F20" s="221" t="s">
        <v>7366</v>
      </c>
      <c r="G20" s="266">
        <v>1</v>
      </c>
      <c r="H20" s="225">
        <f>I20/G20</f>
        <v>329250</v>
      </c>
      <c r="I20" s="226">
        <v>329250</v>
      </c>
      <c r="J20" s="226">
        <f>ROUND(I20*0.2,2)</f>
        <v>65850</v>
      </c>
      <c r="K20" s="226">
        <f>ROUND(I20*1.2,2)</f>
        <v>395100</v>
      </c>
      <c r="L20" s="291" t="s">
        <v>8</v>
      </c>
      <c r="M20" s="77"/>
      <c r="N20" s="77"/>
      <c r="O20" s="77"/>
      <c r="P20" s="77"/>
    </row>
    <row r="21" spans="1:16" ht="15.75">
      <c r="A21" s="96"/>
      <c r="B21" s="96"/>
      <c r="C21" s="96"/>
      <c r="D21" s="96"/>
      <c r="E21" s="97"/>
      <c r="F21" s="96"/>
      <c r="G21" s="96"/>
      <c r="H21" s="203"/>
      <c r="I21" s="98">
        <f>SUM(I19:I20)</f>
        <v>658500</v>
      </c>
      <c r="J21" s="98">
        <f>SUM(J19:J20)</f>
        <v>131700</v>
      </c>
      <c r="K21" s="98">
        <f>SUM(K19:K20)</f>
        <v>790200</v>
      </c>
      <c r="L21" s="96"/>
    </row>
    <row r="24" spans="1:16" ht="18.75">
      <c r="A24" s="67" t="s">
        <v>34</v>
      </c>
      <c r="B24" s="220"/>
      <c r="C24" s="220"/>
      <c r="D24" s="127"/>
      <c r="E24" s="128"/>
      <c r="F24" s="128"/>
      <c r="G24" s="128"/>
      <c r="H24" s="129"/>
      <c r="I24" s="128"/>
      <c r="J24" s="67" t="s">
        <v>35</v>
      </c>
      <c r="K24" s="67"/>
      <c r="L24" s="23"/>
    </row>
    <row r="25" spans="1:16" ht="18.75">
      <c r="A25" s="67" t="s">
        <v>36</v>
      </c>
      <c r="B25" s="67"/>
      <c r="C25" s="67"/>
      <c r="D25" s="127"/>
      <c r="E25" s="128"/>
      <c r="F25" s="128"/>
      <c r="G25" s="128"/>
      <c r="H25" s="129"/>
      <c r="I25" s="128"/>
      <c r="J25" s="33" t="s">
        <v>184</v>
      </c>
      <c r="K25" s="67"/>
      <c r="L25" s="67"/>
    </row>
    <row r="26" spans="1:16" ht="18.75">
      <c r="A26" s="67" t="s">
        <v>37</v>
      </c>
      <c r="B26" s="67"/>
      <c r="C26" s="67"/>
      <c r="D26" s="127"/>
      <c r="E26" s="128"/>
      <c r="F26" s="128"/>
      <c r="G26" s="128"/>
      <c r="H26" s="129"/>
      <c r="I26" s="128"/>
      <c r="J26" s="363" t="s">
        <v>38</v>
      </c>
      <c r="K26" s="363"/>
      <c r="L26" s="363"/>
    </row>
    <row r="27" spans="1:16" ht="18.75">
      <c r="A27" s="67" t="s">
        <v>39</v>
      </c>
      <c r="B27" s="23"/>
      <c r="C27" s="23"/>
      <c r="D27" s="127"/>
      <c r="E27" s="128"/>
      <c r="F27" s="128"/>
      <c r="G27" s="128"/>
      <c r="H27" s="129"/>
      <c r="I27" s="128"/>
      <c r="J27" s="128"/>
      <c r="K27" s="118"/>
      <c r="L27" s="38"/>
    </row>
    <row r="28" spans="1:16" ht="18.75">
      <c r="A28" s="23"/>
      <c r="B28" s="23"/>
      <c r="C28" s="23"/>
      <c r="D28" s="127"/>
      <c r="E28" s="128"/>
      <c r="F28" s="128"/>
      <c r="G28" s="128"/>
      <c r="H28" s="129"/>
      <c r="I28" s="128"/>
      <c r="J28" s="128"/>
      <c r="K28" s="118"/>
      <c r="L28" s="23"/>
    </row>
    <row r="29" spans="1:16" ht="18.75">
      <c r="A29" s="67" t="s">
        <v>41</v>
      </c>
      <c r="B29" s="23"/>
      <c r="C29" s="23"/>
      <c r="D29" s="127"/>
      <c r="E29" s="128"/>
      <c r="F29" s="128"/>
      <c r="G29" s="128"/>
      <c r="H29" s="129"/>
      <c r="I29" s="128"/>
      <c r="J29" s="363" t="s">
        <v>182</v>
      </c>
      <c r="K29" s="363"/>
      <c r="L29" s="363"/>
    </row>
    <row r="30" spans="1:16" ht="18.75">
      <c r="A30" s="364"/>
      <c r="B30" s="364"/>
      <c r="C30" s="364"/>
      <c r="D30" s="127"/>
      <c r="E30" s="128"/>
      <c r="F30" s="128"/>
      <c r="G30" s="128"/>
      <c r="H30" s="129"/>
      <c r="I30" s="128"/>
      <c r="J30" s="128"/>
      <c r="K30" s="118"/>
      <c r="L30" s="118"/>
    </row>
    <row r="31" spans="1:16" ht="18.75">
      <c r="A31" s="67" t="s">
        <v>40</v>
      </c>
      <c r="B31" s="67"/>
      <c r="C31" s="118"/>
      <c r="D31" s="127"/>
      <c r="E31" s="128"/>
      <c r="F31" s="128"/>
      <c r="G31" s="128"/>
      <c r="H31" s="129"/>
      <c r="I31" s="128"/>
      <c r="J31" s="128"/>
      <c r="K31" s="67" t="s">
        <v>40</v>
      </c>
      <c r="L31" s="67"/>
    </row>
    <row r="32" spans="1:16">
      <c r="A32" s="3"/>
      <c r="B32" s="3"/>
      <c r="C32" s="3"/>
      <c r="D32" s="5"/>
      <c r="E32" s="3"/>
      <c r="F32" s="3"/>
      <c r="G32" s="3"/>
      <c r="H32" s="11"/>
      <c r="I32" s="3"/>
      <c r="J32" s="3"/>
      <c r="K32" s="3"/>
      <c r="L32" s="3"/>
    </row>
  </sheetData>
  <autoFilter ref="A18:L20" xr:uid="{00000000-0009-0000-0000-00005C000000}"/>
  <mergeCells count="8">
    <mergeCell ref="J29:L29"/>
    <mergeCell ref="A30:C30"/>
    <mergeCell ref="A4:L4"/>
    <mergeCell ref="A5:L5"/>
    <mergeCell ref="A8:I8"/>
    <mergeCell ref="A10:I10"/>
    <mergeCell ref="A14:L14"/>
    <mergeCell ref="J26:L26"/>
  </mergeCells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colBreaks count="1" manualBreakCount="1">
    <brk id="12" max="20" man="1"/>
  </col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theme="5" tint="-0.499984740745262"/>
    <pageSetUpPr fitToPage="1"/>
  </sheetPr>
  <dimension ref="A1:P32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9.85546875" style="6" customWidth="1"/>
    <col min="3" max="3" width="28.7109375" style="6" customWidth="1"/>
    <col min="4" max="4" width="9.85546875" style="6" customWidth="1"/>
    <col min="5" max="5" width="48.140625" style="59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60" customWidth="1"/>
    <col min="10" max="11" width="14.85546875" style="6" customWidth="1"/>
    <col min="12" max="12" width="20.57031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7560</v>
      </c>
      <c r="K1" s="58"/>
      <c r="L1" s="121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7561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62" t="s">
        <v>183</v>
      </c>
      <c r="B7" s="123"/>
      <c r="C7" s="123"/>
      <c r="D7" s="123"/>
      <c r="E7" s="123"/>
      <c r="F7" s="123"/>
      <c r="G7" s="123"/>
      <c r="H7" s="123"/>
      <c r="I7" s="58"/>
      <c r="J7" s="20"/>
      <c r="K7" s="20"/>
      <c r="L7" s="20"/>
    </row>
    <row r="8" spans="1:12" ht="15.75">
      <c r="A8" s="371" t="s">
        <v>178</v>
      </c>
      <c r="B8" s="371"/>
      <c r="C8" s="371"/>
      <c r="D8" s="371"/>
      <c r="E8" s="371"/>
      <c r="F8" s="371"/>
      <c r="G8" s="371"/>
      <c r="H8" s="371"/>
      <c r="I8" s="371"/>
      <c r="J8" s="20"/>
      <c r="K8" s="20"/>
      <c r="L8" s="20"/>
    </row>
    <row r="9" spans="1:12" ht="15.75">
      <c r="A9" s="62" t="s">
        <v>179</v>
      </c>
      <c r="B9" s="62"/>
      <c r="C9" s="62"/>
      <c r="D9" s="62"/>
      <c r="E9" s="62"/>
      <c r="F9" s="62"/>
      <c r="G9" s="62"/>
      <c r="H9" s="62"/>
      <c r="I9" s="58"/>
      <c r="J9" s="20"/>
      <c r="K9" s="20"/>
      <c r="L9" s="20"/>
    </row>
    <row r="10" spans="1:12" ht="15.75">
      <c r="A10" s="371" t="s">
        <v>180</v>
      </c>
      <c r="B10" s="371"/>
      <c r="C10" s="371"/>
      <c r="D10" s="371"/>
      <c r="E10" s="371"/>
      <c r="F10" s="371"/>
      <c r="G10" s="371"/>
      <c r="H10" s="371"/>
      <c r="I10" s="371"/>
      <c r="J10" s="20"/>
      <c r="K10" s="20"/>
      <c r="L10" s="20"/>
    </row>
    <row r="11" spans="1:12" ht="15.75">
      <c r="A11" s="297"/>
      <c r="B11" s="297"/>
      <c r="C11" s="297"/>
      <c r="D11" s="297"/>
      <c r="E11" s="297"/>
      <c r="F11" s="297"/>
      <c r="G11" s="297"/>
      <c r="H11" s="297"/>
      <c r="I11" s="297"/>
      <c r="J11" s="297"/>
      <c r="K11" s="29"/>
      <c r="L11" s="20"/>
    </row>
    <row r="12" spans="1:12" ht="15.75">
      <c r="A12" s="62" t="s">
        <v>30</v>
      </c>
      <c r="B12" s="297"/>
      <c r="C12" s="297"/>
      <c r="D12" s="297"/>
      <c r="E12" s="297"/>
      <c r="F12" s="297"/>
      <c r="G12" s="297"/>
      <c r="H12" s="297"/>
      <c r="I12" s="297"/>
      <c r="J12" s="297"/>
      <c r="K12" s="29"/>
      <c r="L12" s="20"/>
    </row>
    <row r="13" spans="1:12" ht="15.75">
      <c r="A13" s="62" t="s">
        <v>31</v>
      </c>
      <c r="B13" s="297"/>
      <c r="C13" s="297"/>
      <c r="D13" s="297"/>
      <c r="E13" s="297"/>
      <c r="F13" s="297"/>
      <c r="G13" s="297"/>
      <c r="H13" s="297"/>
      <c r="I13" s="297"/>
      <c r="J13" s="297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3.5" customHeight="1">
      <c r="A16" s="62"/>
      <c r="B16" s="62"/>
      <c r="C16" s="62"/>
      <c r="D16" s="62"/>
      <c r="E16" s="297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7545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7549</v>
      </c>
      <c r="C19" s="350">
        <v>25000207</v>
      </c>
      <c r="D19" s="351">
        <v>3804</v>
      </c>
      <c r="E19" s="223" t="s">
        <v>7502</v>
      </c>
      <c r="F19" s="221" t="s">
        <v>7366</v>
      </c>
      <c r="G19" s="266">
        <v>1</v>
      </c>
      <c r="H19" s="225">
        <f>I19/G19</f>
        <v>583400</v>
      </c>
      <c r="I19" s="226">
        <v>583400</v>
      </c>
      <c r="J19" s="226">
        <f>ROUND(I19*0.2,2)</f>
        <v>116680</v>
      </c>
      <c r="K19" s="226">
        <f>ROUND(I19*1.2,2)</f>
        <v>700080</v>
      </c>
      <c r="L19" s="291" t="s">
        <v>8</v>
      </c>
      <c r="M19" s="77"/>
      <c r="N19" s="77"/>
      <c r="O19" s="77"/>
      <c r="P19" s="77"/>
    </row>
    <row r="20" spans="1:16" ht="30" customHeight="1">
      <c r="A20" s="1">
        <v>2</v>
      </c>
      <c r="B20" s="221" t="s">
        <v>7549</v>
      </c>
      <c r="C20" s="350">
        <v>65001079</v>
      </c>
      <c r="D20" s="351">
        <v>3804</v>
      </c>
      <c r="E20" s="223" t="s">
        <v>7531</v>
      </c>
      <c r="F20" s="221" t="s">
        <v>7366</v>
      </c>
      <c r="G20" s="266">
        <v>1</v>
      </c>
      <c r="H20" s="225">
        <f>I20/G20</f>
        <v>1214500</v>
      </c>
      <c r="I20" s="226">
        <v>1214500</v>
      </c>
      <c r="J20" s="226">
        <f>ROUND(I20*0.2,2)</f>
        <v>242900</v>
      </c>
      <c r="K20" s="226">
        <f>ROUND(I20*1.2,2)</f>
        <v>1457400</v>
      </c>
      <c r="L20" s="291" t="s">
        <v>8</v>
      </c>
      <c r="M20" s="77"/>
      <c r="N20" s="77"/>
      <c r="O20" s="77"/>
      <c r="P20" s="77"/>
    </row>
    <row r="21" spans="1:16" ht="15.75">
      <c r="A21" s="96"/>
      <c r="B21" s="96"/>
      <c r="C21" s="96"/>
      <c r="D21" s="96"/>
      <c r="E21" s="97"/>
      <c r="F21" s="96"/>
      <c r="G21" s="96"/>
      <c r="H21" s="203"/>
      <c r="I21" s="98">
        <f>SUM(I19:I20)</f>
        <v>1797900</v>
      </c>
      <c r="J21" s="98">
        <f>SUM(J19:J20)</f>
        <v>359580</v>
      </c>
      <c r="K21" s="98">
        <f>SUM(K19:K20)</f>
        <v>2157480</v>
      </c>
      <c r="L21" s="96"/>
    </row>
    <row r="24" spans="1:16" ht="18.75">
      <c r="A24" s="67" t="s">
        <v>34</v>
      </c>
      <c r="B24" s="220"/>
      <c r="C24" s="220"/>
      <c r="D24" s="127"/>
      <c r="E24" s="128"/>
      <c r="F24" s="128"/>
      <c r="G24" s="128"/>
      <c r="H24" s="129"/>
      <c r="I24" s="128"/>
      <c r="J24" s="67" t="s">
        <v>35</v>
      </c>
      <c r="K24" s="67"/>
      <c r="L24" s="23"/>
    </row>
    <row r="25" spans="1:16" ht="18.75">
      <c r="A25" s="67" t="s">
        <v>36</v>
      </c>
      <c r="B25" s="67"/>
      <c r="C25" s="67"/>
      <c r="D25" s="127"/>
      <c r="E25" s="128"/>
      <c r="F25" s="128"/>
      <c r="G25" s="128"/>
      <c r="H25" s="129"/>
      <c r="I25" s="128"/>
      <c r="J25" s="33" t="s">
        <v>184</v>
      </c>
      <c r="K25" s="67"/>
      <c r="L25" s="67"/>
    </row>
    <row r="26" spans="1:16" ht="18.75">
      <c r="A26" s="67" t="s">
        <v>37</v>
      </c>
      <c r="B26" s="67"/>
      <c r="C26" s="67"/>
      <c r="D26" s="127"/>
      <c r="E26" s="128"/>
      <c r="F26" s="128"/>
      <c r="G26" s="128"/>
      <c r="H26" s="129"/>
      <c r="I26" s="128"/>
      <c r="J26" s="363" t="s">
        <v>38</v>
      </c>
      <c r="K26" s="363"/>
      <c r="L26" s="363"/>
    </row>
    <row r="27" spans="1:16" ht="18.75">
      <c r="A27" s="67" t="s">
        <v>39</v>
      </c>
      <c r="B27" s="23"/>
      <c r="C27" s="23"/>
      <c r="D27" s="127"/>
      <c r="E27" s="128"/>
      <c r="F27" s="128"/>
      <c r="G27" s="128"/>
      <c r="H27" s="129"/>
      <c r="I27" s="128"/>
      <c r="J27" s="128"/>
      <c r="K27" s="118"/>
      <c r="L27" s="38"/>
    </row>
    <row r="28" spans="1:16" ht="18.75">
      <c r="A28" s="23"/>
      <c r="B28" s="23"/>
      <c r="C28" s="23"/>
      <c r="D28" s="127"/>
      <c r="E28" s="128"/>
      <c r="F28" s="128"/>
      <c r="G28" s="128"/>
      <c r="H28" s="129"/>
      <c r="I28" s="128"/>
      <c r="J28" s="128"/>
      <c r="K28" s="118"/>
      <c r="L28" s="23"/>
    </row>
    <row r="29" spans="1:16" ht="18.75">
      <c r="A29" s="67" t="s">
        <v>41</v>
      </c>
      <c r="B29" s="23"/>
      <c r="C29" s="23"/>
      <c r="D29" s="127"/>
      <c r="E29" s="128"/>
      <c r="F29" s="128"/>
      <c r="G29" s="128"/>
      <c r="H29" s="129"/>
      <c r="I29" s="128"/>
      <c r="J29" s="363" t="s">
        <v>182</v>
      </c>
      <c r="K29" s="363"/>
      <c r="L29" s="363"/>
    </row>
    <row r="30" spans="1:16" ht="18.75">
      <c r="A30" s="364"/>
      <c r="B30" s="364"/>
      <c r="C30" s="364"/>
      <c r="D30" s="127"/>
      <c r="E30" s="128"/>
      <c r="F30" s="128"/>
      <c r="G30" s="128"/>
      <c r="H30" s="129"/>
      <c r="I30" s="128"/>
      <c r="J30" s="128"/>
      <c r="K30" s="118"/>
      <c r="L30" s="118"/>
    </row>
    <row r="31" spans="1:16" ht="18.75">
      <c r="A31" s="67" t="s">
        <v>40</v>
      </c>
      <c r="B31" s="67"/>
      <c r="C31" s="118"/>
      <c r="D31" s="127"/>
      <c r="E31" s="128"/>
      <c r="F31" s="128"/>
      <c r="G31" s="128"/>
      <c r="H31" s="129"/>
      <c r="I31" s="128"/>
      <c r="J31" s="128"/>
      <c r="K31" s="67" t="s">
        <v>40</v>
      </c>
      <c r="L31" s="67"/>
    </row>
    <row r="32" spans="1:16">
      <c r="A32" s="3"/>
      <c r="B32" s="3"/>
      <c r="C32" s="3"/>
      <c r="D32" s="5"/>
      <c r="E32" s="3"/>
      <c r="F32" s="3"/>
      <c r="G32" s="3"/>
      <c r="H32" s="11"/>
      <c r="I32" s="3"/>
      <c r="J32" s="3"/>
      <c r="K32" s="3"/>
      <c r="L32" s="3"/>
    </row>
  </sheetData>
  <autoFilter ref="A18:L20" xr:uid="{00000000-0009-0000-0000-00005D000000}"/>
  <mergeCells count="8">
    <mergeCell ref="J29:L29"/>
    <mergeCell ref="A30:C30"/>
    <mergeCell ref="A4:L4"/>
    <mergeCell ref="A5:L5"/>
    <mergeCell ref="A8:I8"/>
    <mergeCell ref="A10:I10"/>
    <mergeCell ref="A14:L14"/>
    <mergeCell ref="J26:L26"/>
  </mergeCells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colBreaks count="1" manualBreakCount="1">
    <brk id="12" max="20" man="1"/>
  </col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theme="5" tint="-0.499984740745262"/>
    <pageSetUpPr fitToPage="1"/>
  </sheetPr>
  <dimension ref="A1:P32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9.85546875" style="6" customWidth="1"/>
    <col min="3" max="3" width="28.7109375" style="6" customWidth="1"/>
    <col min="4" max="4" width="9.85546875" style="6" customWidth="1"/>
    <col min="5" max="5" width="48.140625" style="59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60" customWidth="1"/>
    <col min="10" max="11" width="14.85546875" style="6" customWidth="1"/>
    <col min="12" max="12" width="20.57031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7562</v>
      </c>
      <c r="K1" s="58"/>
      <c r="L1" s="121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7563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62" t="s">
        <v>183</v>
      </c>
      <c r="B7" s="123"/>
      <c r="C7" s="123"/>
      <c r="D7" s="123"/>
      <c r="E7" s="123"/>
      <c r="F7" s="123"/>
      <c r="G7" s="123"/>
      <c r="H7" s="123"/>
      <c r="I7" s="58"/>
      <c r="J7" s="20"/>
      <c r="K7" s="20"/>
      <c r="L7" s="20"/>
    </row>
    <row r="8" spans="1:12" ht="15.75">
      <c r="A8" s="371" t="s">
        <v>178</v>
      </c>
      <c r="B8" s="371"/>
      <c r="C8" s="371"/>
      <c r="D8" s="371"/>
      <c r="E8" s="371"/>
      <c r="F8" s="371"/>
      <c r="G8" s="371"/>
      <c r="H8" s="371"/>
      <c r="I8" s="371"/>
      <c r="J8" s="20"/>
      <c r="K8" s="20"/>
      <c r="L8" s="20"/>
    </row>
    <row r="9" spans="1:12" ht="15.75">
      <c r="A9" s="62" t="s">
        <v>179</v>
      </c>
      <c r="B9" s="62"/>
      <c r="C9" s="62"/>
      <c r="D9" s="62"/>
      <c r="E9" s="62"/>
      <c r="F9" s="62"/>
      <c r="G9" s="62"/>
      <c r="H9" s="62"/>
      <c r="I9" s="58"/>
      <c r="J9" s="20"/>
      <c r="K9" s="20"/>
      <c r="L9" s="20"/>
    </row>
    <row r="10" spans="1:12" ht="15.75">
      <c r="A10" s="371" t="s">
        <v>180</v>
      </c>
      <c r="B10" s="371"/>
      <c r="C10" s="371"/>
      <c r="D10" s="371"/>
      <c r="E10" s="371"/>
      <c r="F10" s="371"/>
      <c r="G10" s="371"/>
      <c r="H10" s="371"/>
      <c r="I10" s="371"/>
      <c r="J10" s="20"/>
      <c r="K10" s="20"/>
      <c r="L10" s="20"/>
    </row>
    <row r="11" spans="1:12" ht="15.75">
      <c r="A11" s="297"/>
      <c r="B11" s="297"/>
      <c r="C11" s="297"/>
      <c r="D11" s="297"/>
      <c r="E11" s="297"/>
      <c r="F11" s="297"/>
      <c r="G11" s="297"/>
      <c r="H11" s="297"/>
      <c r="I11" s="297"/>
      <c r="J11" s="297"/>
      <c r="K11" s="29"/>
      <c r="L11" s="20"/>
    </row>
    <row r="12" spans="1:12" ht="15.75">
      <c r="A12" s="62" t="s">
        <v>30</v>
      </c>
      <c r="B12" s="297"/>
      <c r="C12" s="297"/>
      <c r="D12" s="297"/>
      <c r="E12" s="297"/>
      <c r="F12" s="297"/>
      <c r="G12" s="297"/>
      <c r="H12" s="297"/>
      <c r="I12" s="297"/>
      <c r="J12" s="297"/>
      <c r="K12" s="29"/>
      <c r="L12" s="20"/>
    </row>
    <row r="13" spans="1:12" ht="15.75">
      <c r="A13" s="62" t="s">
        <v>31</v>
      </c>
      <c r="B13" s="297"/>
      <c r="C13" s="297"/>
      <c r="D13" s="297"/>
      <c r="E13" s="297"/>
      <c r="F13" s="297"/>
      <c r="G13" s="297"/>
      <c r="H13" s="297"/>
      <c r="I13" s="297"/>
      <c r="J13" s="297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3.5" customHeight="1">
      <c r="A16" s="62"/>
      <c r="B16" s="62"/>
      <c r="C16" s="62"/>
      <c r="D16" s="62"/>
      <c r="E16" s="297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7545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7549</v>
      </c>
      <c r="C19" s="350">
        <v>20000924</v>
      </c>
      <c r="D19" s="351">
        <v>3804</v>
      </c>
      <c r="E19" s="223" t="s">
        <v>7497</v>
      </c>
      <c r="F19" s="221" t="s">
        <v>7366</v>
      </c>
      <c r="G19" s="266">
        <v>1</v>
      </c>
      <c r="H19" s="225">
        <f>I19/G19</f>
        <v>205200</v>
      </c>
      <c r="I19" s="226">
        <v>205200</v>
      </c>
      <c r="J19" s="226">
        <f>ROUND(I19*0.2,2)</f>
        <v>41040</v>
      </c>
      <c r="K19" s="226">
        <f>ROUND(I19*1.2,2)</f>
        <v>246240</v>
      </c>
      <c r="L19" s="291" t="s">
        <v>8</v>
      </c>
      <c r="M19" s="77"/>
      <c r="N19" s="77"/>
      <c r="O19" s="77"/>
      <c r="P19" s="77"/>
    </row>
    <row r="20" spans="1:16" ht="30" customHeight="1">
      <c r="A20" s="1">
        <v>2</v>
      </c>
      <c r="B20" s="221" t="s">
        <v>7549</v>
      </c>
      <c r="C20" s="350">
        <v>20000925</v>
      </c>
      <c r="D20" s="351">
        <v>3804</v>
      </c>
      <c r="E20" s="223" t="s">
        <v>7497</v>
      </c>
      <c r="F20" s="221" t="s">
        <v>7366</v>
      </c>
      <c r="G20" s="266">
        <v>1</v>
      </c>
      <c r="H20" s="225">
        <f>I20/G20</f>
        <v>205160</v>
      </c>
      <c r="I20" s="226">
        <v>205160</v>
      </c>
      <c r="J20" s="226">
        <f>ROUND(I20*0.2,2)</f>
        <v>41032</v>
      </c>
      <c r="K20" s="226">
        <f>ROUND(I20*1.2,2)</f>
        <v>246192</v>
      </c>
      <c r="L20" s="291" t="s">
        <v>8</v>
      </c>
      <c r="M20" s="77"/>
      <c r="N20" s="77"/>
      <c r="O20" s="77"/>
      <c r="P20" s="77"/>
    </row>
    <row r="21" spans="1:16" ht="15.75">
      <c r="A21" s="96"/>
      <c r="B21" s="96"/>
      <c r="C21" s="96"/>
      <c r="D21" s="96"/>
      <c r="E21" s="97"/>
      <c r="F21" s="96"/>
      <c r="G21" s="96"/>
      <c r="H21" s="203"/>
      <c r="I21" s="98">
        <f>SUM(I19:I20)</f>
        <v>410360</v>
      </c>
      <c r="J21" s="98">
        <f>SUM(J19:J20)</f>
        <v>82072</v>
      </c>
      <c r="K21" s="98">
        <f>SUM(K19:K20)</f>
        <v>492432</v>
      </c>
      <c r="L21" s="96"/>
    </row>
    <row r="24" spans="1:16" ht="18.75">
      <c r="A24" s="67" t="s">
        <v>34</v>
      </c>
      <c r="B24" s="220"/>
      <c r="C24" s="220"/>
      <c r="D24" s="127"/>
      <c r="E24" s="128"/>
      <c r="F24" s="128"/>
      <c r="G24" s="128"/>
      <c r="H24" s="129"/>
      <c r="I24" s="128"/>
      <c r="J24" s="67" t="s">
        <v>35</v>
      </c>
      <c r="K24" s="67"/>
      <c r="L24" s="23"/>
    </row>
    <row r="25" spans="1:16" ht="18.75">
      <c r="A25" s="67" t="s">
        <v>36</v>
      </c>
      <c r="B25" s="67"/>
      <c r="C25" s="67"/>
      <c r="D25" s="127"/>
      <c r="E25" s="128"/>
      <c r="F25" s="128"/>
      <c r="G25" s="128"/>
      <c r="H25" s="129"/>
      <c r="I25" s="128"/>
      <c r="J25" s="33" t="s">
        <v>184</v>
      </c>
      <c r="K25" s="67"/>
      <c r="L25" s="67"/>
    </row>
    <row r="26" spans="1:16" ht="18.75">
      <c r="A26" s="67" t="s">
        <v>37</v>
      </c>
      <c r="B26" s="67"/>
      <c r="C26" s="67"/>
      <c r="D26" s="127"/>
      <c r="E26" s="128"/>
      <c r="F26" s="128"/>
      <c r="G26" s="128"/>
      <c r="H26" s="129"/>
      <c r="I26" s="128"/>
      <c r="J26" s="363" t="s">
        <v>38</v>
      </c>
      <c r="K26" s="363"/>
      <c r="L26" s="363"/>
    </row>
    <row r="27" spans="1:16" ht="18.75">
      <c r="A27" s="67" t="s">
        <v>39</v>
      </c>
      <c r="B27" s="23"/>
      <c r="C27" s="23"/>
      <c r="D27" s="127"/>
      <c r="E27" s="128"/>
      <c r="F27" s="128"/>
      <c r="G27" s="128"/>
      <c r="H27" s="129"/>
      <c r="I27" s="128"/>
      <c r="J27" s="128"/>
      <c r="K27" s="118"/>
      <c r="L27" s="38"/>
    </row>
    <row r="28" spans="1:16" ht="18.75">
      <c r="A28" s="23"/>
      <c r="B28" s="23"/>
      <c r="C28" s="23"/>
      <c r="D28" s="127"/>
      <c r="E28" s="128"/>
      <c r="F28" s="128"/>
      <c r="G28" s="128"/>
      <c r="H28" s="129"/>
      <c r="I28" s="128"/>
      <c r="J28" s="128"/>
      <c r="K28" s="118"/>
      <c r="L28" s="23"/>
    </row>
    <row r="29" spans="1:16" ht="18.75">
      <c r="A29" s="67" t="s">
        <v>41</v>
      </c>
      <c r="B29" s="23"/>
      <c r="C29" s="23"/>
      <c r="D29" s="127"/>
      <c r="E29" s="128"/>
      <c r="F29" s="128"/>
      <c r="G29" s="128"/>
      <c r="H29" s="129"/>
      <c r="I29" s="128"/>
      <c r="J29" s="363" t="s">
        <v>182</v>
      </c>
      <c r="K29" s="363"/>
      <c r="L29" s="363"/>
    </row>
    <row r="30" spans="1:16" ht="18.75">
      <c r="A30" s="364"/>
      <c r="B30" s="364"/>
      <c r="C30" s="364"/>
      <c r="D30" s="127"/>
      <c r="E30" s="128"/>
      <c r="F30" s="128"/>
      <c r="G30" s="128"/>
      <c r="H30" s="129"/>
      <c r="I30" s="128"/>
      <c r="J30" s="128"/>
      <c r="K30" s="118"/>
      <c r="L30" s="118"/>
    </row>
    <row r="31" spans="1:16" ht="18.75">
      <c r="A31" s="67" t="s">
        <v>40</v>
      </c>
      <c r="B31" s="67"/>
      <c r="C31" s="118"/>
      <c r="D31" s="127"/>
      <c r="E31" s="128"/>
      <c r="F31" s="128"/>
      <c r="G31" s="128"/>
      <c r="H31" s="129"/>
      <c r="I31" s="128"/>
      <c r="J31" s="128"/>
      <c r="K31" s="67" t="s">
        <v>40</v>
      </c>
      <c r="L31" s="67"/>
    </row>
    <row r="32" spans="1:16">
      <c r="A32" s="3"/>
      <c r="B32" s="3"/>
      <c r="C32" s="3"/>
      <c r="D32" s="5"/>
      <c r="E32" s="3"/>
      <c r="F32" s="3"/>
      <c r="G32" s="3"/>
      <c r="H32" s="11"/>
      <c r="I32" s="3"/>
      <c r="J32" s="3"/>
      <c r="K32" s="3"/>
      <c r="L32" s="3"/>
    </row>
  </sheetData>
  <autoFilter ref="A18:L20" xr:uid="{00000000-0009-0000-0000-00005E000000}"/>
  <mergeCells count="8">
    <mergeCell ref="J29:L29"/>
    <mergeCell ref="A30:C30"/>
    <mergeCell ref="A4:L4"/>
    <mergeCell ref="A5:L5"/>
    <mergeCell ref="A8:I8"/>
    <mergeCell ref="A10:I10"/>
    <mergeCell ref="A14:L14"/>
    <mergeCell ref="J26:L26"/>
  </mergeCells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colBreaks count="1" manualBreakCount="1">
    <brk id="12" max="20" man="1"/>
  </col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theme="5" tint="-0.499984740745262"/>
    <pageSetUpPr fitToPage="1"/>
  </sheetPr>
  <dimension ref="A1:P31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9.85546875" style="6" customWidth="1"/>
    <col min="3" max="3" width="28.7109375" style="6" customWidth="1"/>
    <col min="4" max="4" width="9.85546875" style="6" customWidth="1"/>
    <col min="5" max="5" width="48.140625" style="59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60" customWidth="1"/>
    <col min="10" max="11" width="14.85546875" style="6" customWidth="1"/>
    <col min="12" max="12" width="20.57031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7564</v>
      </c>
      <c r="K1" s="58"/>
      <c r="L1" s="121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7565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62" t="s">
        <v>183</v>
      </c>
      <c r="B7" s="123"/>
      <c r="C7" s="123"/>
      <c r="D7" s="123"/>
      <c r="E7" s="123"/>
      <c r="F7" s="123"/>
      <c r="G7" s="123"/>
      <c r="H7" s="123"/>
      <c r="I7" s="58"/>
      <c r="J7" s="20"/>
      <c r="K7" s="20"/>
      <c r="L7" s="20"/>
    </row>
    <row r="8" spans="1:12" ht="15.75">
      <c r="A8" s="371" t="s">
        <v>178</v>
      </c>
      <c r="B8" s="371"/>
      <c r="C8" s="371"/>
      <c r="D8" s="371"/>
      <c r="E8" s="371"/>
      <c r="F8" s="371"/>
      <c r="G8" s="371"/>
      <c r="H8" s="371"/>
      <c r="I8" s="371"/>
      <c r="J8" s="20"/>
      <c r="K8" s="20"/>
      <c r="L8" s="20"/>
    </row>
    <row r="9" spans="1:12" ht="15.75">
      <c r="A9" s="62" t="s">
        <v>179</v>
      </c>
      <c r="B9" s="62"/>
      <c r="C9" s="62"/>
      <c r="D9" s="62"/>
      <c r="E9" s="62"/>
      <c r="F9" s="62"/>
      <c r="G9" s="62"/>
      <c r="H9" s="62"/>
      <c r="I9" s="58"/>
      <c r="J9" s="20"/>
      <c r="K9" s="20"/>
      <c r="L9" s="20"/>
    </row>
    <row r="10" spans="1:12" ht="15.75">
      <c r="A10" s="371" t="s">
        <v>180</v>
      </c>
      <c r="B10" s="371"/>
      <c r="C10" s="371"/>
      <c r="D10" s="371"/>
      <c r="E10" s="371"/>
      <c r="F10" s="371"/>
      <c r="G10" s="371"/>
      <c r="H10" s="371"/>
      <c r="I10" s="371"/>
      <c r="J10" s="20"/>
      <c r="K10" s="20"/>
      <c r="L10" s="20"/>
    </row>
    <row r="11" spans="1:12" ht="15.75">
      <c r="A11" s="297"/>
      <c r="B11" s="297"/>
      <c r="C11" s="297"/>
      <c r="D11" s="297"/>
      <c r="E11" s="297"/>
      <c r="F11" s="297"/>
      <c r="G11" s="297"/>
      <c r="H11" s="297"/>
      <c r="I11" s="297"/>
      <c r="J11" s="297"/>
      <c r="K11" s="29"/>
      <c r="L11" s="20"/>
    </row>
    <row r="12" spans="1:12" ht="15.75">
      <c r="A12" s="62" t="s">
        <v>30</v>
      </c>
      <c r="B12" s="297"/>
      <c r="C12" s="297"/>
      <c r="D12" s="297"/>
      <c r="E12" s="297"/>
      <c r="F12" s="297"/>
      <c r="G12" s="297"/>
      <c r="H12" s="297"/>
      <c r="I12" s="297"/>
      <c r="J12" s="297"/>
      <c r="K12" s="29"/>
      <c r="L12" s="20"/>
    </row>
    <row r="13" spans="1:12" ht="15.75">
      <c r="A13" s="62" t="s">
        <v>31</v>
      </c>
      <c r="B13" s="297"/>
      <c r="C13" s="297"/>
      <c r="D13" s="297"/>
      <c r="E13" s="297"/>
      <c r="F13" s="297"/>
      <c r="G13" s="297"/>
      <c r="H13" s="297"/>
      <c r="I13" s="297"/>
      <c r="J13" s="297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3.5" customHeight="1">
      <c r="A16" s="62"/>
      <c r="B16" s="62"/>
      <c r="C16" s="62"/>
      <c r="D16" s="62"/>
      <c r="E16" s="297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7545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7549</v>
      </c>
      <c r="C19" s="350">
        <v>20000656</v>
      </c>
      <c r="D19" s="351">
        <v>3804</v>
      </c>
      <c r="E19" s="223" t="s">
        <v>7493</v>
      </c>
      <c r="F19" s="221" t="s">
        <v>7366</v>
      </c>
      <c r="G19" s="266">
        <v>1</v>
      </c>
      <c r="H19" s="225">
        <f>I19/G19</f>
        <v>765300</v>
      </c>
      <c r="I19" s="226">
        <v>765300</v>
      </c>
      <c r="J19" s="226">
        <f>ROUND(I19*0.2,2)</f>
        <v>153060</v>
      </c>
      <c r="K19" s="226">
        <f>ROUND(I19*1.2,2)</f>
        <v>918360</v>
      </c>
      <c r="L19" s="291" t="s">
        <v>8</v>
      </c>
      <c r="M19" s="77"/>
      <c r="N19" s="77"/>
      <c r="O19" s="77"/>
      <c r="P19" s="77"/>
    </row>
    <row r="20" spans="1:16" ht="15.75">
      <c r="A20" s="96"/>
      <c r="B20" s="96"/>
      <c r="C20" s="96"/>
      <c r="D20" s="96"/>
      <c r="E20" s="97"/>
      <c r="F20" s="96"/>
      <c r="G20" s="96"/>
      <c r="H20" s="203"/>
      <c r="I20" s="98">
        <f>SUM(I19:I19)</f>
        <v>765300</v>
      </c>
      <c r="J20" s="98">
        <f>SUM(J19:J19)</f>
        <v>153060</v>
      </c>
      <c r="K20" s="98">
        <f>SUM(K19:K19)</f>
        <v>918360</v>
      </c>
      <c r="L20" s="96"/>
    </row>
    <row r="23" spans="1:16" ht="18.75">
      <c r="A23" s="67" t="s">
        <v>34</v>
      </c>
      <c r="B23" s="220"/>
      <c r="C23" s="220"/>
      <c r="D23" s="127"/>
      <c r="E23" s="128"/>
      <c r="F23" s="128"/>
      <c r="G23" s="128"/>
      <c r="H23" s="129"/>
      <c r="I23" s="128"/>
      <c r="J23" s="67" t="s">
        <v>35</v>
      </c>
      <c r="K23" s="67"/>
      <c r="L23" s="23"/>
    </row>
    <row r="24" spans="1:16" ht="18.75">
      <c r="A24" s="67" t="s">
        <v>36</v>
      </c>
      <c r="B24" s="67"/>
      <c r="C24" s="67"/>
      <c r="D24" s="127"/>
      <c r="E24" s="128"/>
      <c r="F24" s="128"/>
      <c r="G24" s="128"/>
      <c r="H24" s="129"/>
      <c r="I24" s="128"/>
      <c r="J24" s="33" t="s">
        <v>184</v>
      </c>
      <c r="K24" s="67"/>
      <c r="L24" s="67"/>
    </row>
    <row r="25" spans="1:16" ht="18.75">
      <c r="A25" s="67" t="s">
        <v>37</v>
      </c>
      <c r="B25" s="67"/>
      <c r="C25" s="67"/>
      <c r="D25" s="127"/>
      <c r="E25" s="128"/>
      <c r="F25" s="128"/>
      <c r="G25" s="128"/>
      <c r="H25" s="129"/>
      <c r="I25" s="128"/>
      <c r="J25" s="363" t="s">
        <v>38</v>
      </c>
      <c r="K25" s="363"/>
      <c r="L25" s="363"/>
    </row>
    <row r="26" spans="1:16" ht="18.75">
      <c r="A26" s="67" t="s">
        <v>39</v>
      </c>
      <c r="B26" s="23"/>
      <c r="C26" s="23"/>
      <c r="D26" s="127"/>
      <c r="E26" s="128"/>
      <c r="F26" s="128"/>
      <c r="G26" s="128"/>
      <c r="H26" s="129"/>
      <c r="I26" s="128"/>
      <c r="J26" s="128"/>
      <c r="K26" s="118"/>
      <c r="L26" s="38"/>
    </row>
    <row r="27" spans="1:16" ht="18.75">
      <c r="A27" s="23"/>
      <c r="B27" s="23"/>
      <c r="C27" s="23"/>
      <c r="D27" s="127"/>
      <c r="E27" s="128"/>
      <c r="F27" s="128"/>
      <c r="G27" s="128"/>
      <c r="H27" s="129"/>
      <c r="I27" s="128"/>
      <c r="J27" s="128"/>
      <c r="K27" s="118"/>
      <c r="L27" s="23"/>
    </row>
    <row r="28" spans="1:16" ht="18.75">
      <c r="A28" s="67" t="s">
        <v>41</v>
      </c>
      <c r="B28" s="23"/>
      <c r="C28" s="23"/>
      <c r="D28" s="127"/>
      <c r="E28" s="128"/>
      <c r="F28" s="128"/>
      <c r="G28" s="128"/>
      <c r="H28" s="129"/>
      <c r="I28" s="128"/>
      <c r="J28" s="363" t="s">
        <v>182</v>
      </c>
      <c r="K28" s="363"/>
      <c r="L28" s="363"/>
    </row>
    <row r="29" spans="1:16" ht="18.75">
      <c r="A29" s="364"/>
      <c r="B29" s="364"/>
      <c r="C29" s="364"/>
      <c r="D29" s="127"/>
      <c r="E29" s="128"/>
      <c r="F29" s="128"/>
      <c r="G29" s="128"/>
      <c r="H29" s="129"/>
      <c r="I29" s="128"/>
      <c r="J29" s="128"/>
      <c r="K29" s="118"/>
      <c r="L29" s="118"/>
    </row>
    <row r="30" spans="1:16" ht="18.75">
      <c r="A30" s="67" t="s">
        <v>40</v>
      </c>
      <c r="B30" s="67"/>
      <c r="C30" s="118"/>
      <c r="D30" s="127"/>
      <c r="E30" s="128"/>
      <c r="F30" s="128"/>
      <c r="G30" s="128"/>
      <c r="H30" s="129"/>
      <c r="I30" s="128"/>
      <c r="J30" s="128"/>
      <c r="K30" s="67" t="s">
        <v>40</v>
      </c>
      <c r="L30" s="67"/>
    </row>
    <row r="31" spans="1:16">
      <c r="A31" s="3"/>
      <c r="B31" s="3"/>
      <c r="C31" s="3"/>
      <c r="D31" s="5"/>
      <c r="E31" s="3"/>
      <c r="F31" s="3"/>
      <c r="G31" s="3"/>
      <c r="H31" s="11"/>
      <c r="I31" s="3"/>
      <c r="J31" s="3"/>
      <c r="K31" s="3"/>
      <c r="L31" s="3"/>
    </row>
  </sheetData>
  <autoFilter ref="A18:L19" xr:uid="{00000000-0009-0000-0000-00005F000000}"/>
  <mergeCells count="8">
    <mergeCell ref="J28:L28"/>
    <mergeCell ref="A29:C29"/>
    <mergeCell ref="A4:L4"/>
    <mergeCell ref="A5:L5"/>
    <mergeCell ref="A8:I8"/>
    <mergeCell ref="A10:I10"/>
    <mergeCell ref="A14:L14"/>
    <mergeCell ref="J25:L25"/>
  </mergeCells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colBreaks count="1" manualBreakCount="1">
    <brk id="12" max="20" man="1"/>
  </col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theme="5" tint="-0.499984740745262"/>
    <pageSetUpPr fitToPage="1"/>
  </sheetPr>
  <dimension ref="A1:P31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9.85546875" style="6" customWidth="1"/>
    <col min="3" max="3" width="28.7109375" style="6" customWidth="1"/>
    <col min="4" max="4" width="9.85546875" style="6" customWidth="1"/>
    <col min="5" max="5" width="48.140625" style="59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60" customWidth="1"/>
    <col min="10" max="11" width="14.85546875" style="6" customWidth="1"/>
    <col min="12" max="12" width="20.57031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7566</v>
      </c>
      <c r="K1" s="58"/>
      <c r="L1" s="121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7567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62" t="s">
        <v>183</v>
      </c>
      <c r="B7" s="123"/>
      <c r="C7" s="123"/>
      <c r="D7" s="123"/>
      <c r="E7" s="123"/>
      <c r="F7" s="123"/>
      <c r="G7" s="123"/>
      <c r="H7" s="123"/>
      <c r="I7" s="58"/>
      <c r="J7" s="20"/>
      <c r="K7" s="20"/>
      <c r="L7" s="20"/>
    </row>
    <row r="8" spans="1:12" ht="15.75">
      <c r="A8" s="371" t="s">
        <v>178</v>
      </c>
      <c r="B8" s="371"/>
      <c r="C8" s="371"/>
      <c r="D8" s="371"/>
      <c r="E8" s="371"/>
      <c r="F8" s="371"/>
      <c r="G8" s="371"/>
      <c r="H8" s="371"/>
      <c r="I8" s="371"/>
      <c r="J8" s="20"/>
      <c r="K8" s="20"/>
      <c r="L8" s="20"/>
    </row>
    <row r="9" spans="1:12" ht="15.75">
      <c r="A9" s="62" t="s">
        <v>179</v>
      </c>
      <c r="B9" s="62"/>
      <c r="C9" s="62"/>
      <c r="D9" s="62"/>
      <c r="E9" s="62"/>
      <c r="F9" s="62"/>
      <c r="G9" s="62"/>
      <c r="H9" s="62"/>
      <c r="I9" s="58"/>
      <c r="J9" s="20"/>
      <c r="K9" s="20"/>
      <c r="L9" s="20"/>
    </row>
    <row r="10" spans="1:12" ht="15.75">
      <c r="A10" s="371" t="s">
        <v>180</v>
      </c>
      <c r="B10" s="371"/>
      <c r="C10" s="371"/>
      <c r="D10" s="371"/>
      <c r="E10" s="371"/>
      <c r="F10" s="371"/>
      <c r="G10" s="371"/>
      <c r="H10" s="371"/>
      <c r="I10" s="371"/>
      <c r="J10" s="20"/>
      <c r="K10" s="20"/>
      <c r="L10" s="20"/>
    </row>
    <row r="11" spans="1:12" ht="15.75">
      <c r="A11" s="297"/>
      <c r="B11" s="297"/>
      <c r="C11" s="297"/>
      <c r="D11" s="297"/>
      <c r="E11" s="297"/>
      <c r="F11" s="297"/>
      <c r="G11" s="297"/>
      <c r="H11" s="297"/>
      <c r="I11" s="297"/>
      <c r="J11" s="297"/>
      <c r="K11" s="29"/>
      <c r="L11" s="20"/>
    </row>
    <row r="12" spans="1:12" ht="15.75">
      <c r="A12" s="62" t="s">
        <v>30</v>
      </c>
      <c r="B12" s="297"/>
      <c r="C12" s="297"/>
      <c r="D12" s="297"/>
      <c r="E12" s="297"/>
      <c r="F12" s="297"/>
      <c r="G12" s="297"/>
      <c r="H12" s="297"/>
      <c r="I12" s="297"/>
      <c r="J12" s="297"/>
      <c r="K12" s="29"/>
      <c r="L12" s="20"/>
    </row>
    <row r="13" spans="1:12" ht="15.75">
      <c r="A13" s="62" t="s">
        <v>31</v>
      </c>
      <c r="B13" s="297"/>
      <c r="C13" s="297"/>
      <c r="D13" s="297"/>
      <c r="E13" s="297"/>
      <c r="F13" s="297"/>
      <c r="G13" s="297"/>
      <c r="H13" s="297"/>
      <c r="I13" s="297"/>
      <c r="J13" s="297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3.5" customHeight="1">
      <c r="A16" s="62"/>
      <c r="B16" s="62"/>
      <c r="C16" s="62"/>
      <c r="D16" s="62"/>
      <c r="E16" s="297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7545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7549</v>
      </c>
      <c r="C19" s="350">
        <v>65001090</v>
      </c>
      <c r="D19" s="351">
        <v>3804</v>
      </c>
      <c r="E19" s="223" t="s">
        <v>7533</v>
      </c>
      <c r="F19" s="221" t="s">
        <v>7366</v>
      </c>
      <c r="G19" s="266">
        <v>1</v>
      </c>
      <c r="H19" s="225">
        <f>I19/G19</f>
        <v>532860</v>
      </c>
      <c r="I19" s="226">
        <v>532860</v>
      </c>
      <c r="J19" s="226">
        <f>ROUND(I19*0.2,2)</f>
        <v>106572</v>
      </c>
      <c r="K19" s="226">
        <f>ROUND(I19*1.2,2)</f>
        <v>639432</v>
      </c>
      <c r="L19" s="291" t="s">
        <v>8</v>
      </c>
      <c r="M19" s="77"/>
      <c r="N19" s="77"/>
      <c r="O19" s="77"/>
      <c r="P19" s="77"/>
    </row>
    <row r="20" spans="1:16" ht="15.75">
      <c r="A20" s="96"/>
      <c r="B20" s="96"/>
      <c r="C20" s="96"/>
      <c r="D20" s="96"/>
      <c r="E20" s="97"/>
      <c r="F20" s="96"/>
      <c r="G20" s="96"/>
      <c r="H20" s="203"/>
      <c r="I20" s="98">
        <f>SUM(I19:I19)</f>
        <v>532860</v>
      </c>
      <c r="J20" s="98">
        <f>SUM(J19:J19)</f>
        <v>106572</v>
      </c>
      <c r="K20" s="98">
        <f>SUM(K19:K19)</f>
        <v>639432</v>
      </c>
      <c r="L20" s="96"/>
    </row>
    <row r="23" spans="1:16" ht="18.75">
      <c r="A23" s="67" t="s">
        <v>34</v>
      </c>
      <c r="B23" s="220"/>
      <c r="C23" s="220"/>
      <c r="D23" s="127"/>
      <c r="E23" s="128"/>
      <c r="F23" s="128"/>
      <c r="G23" s="128"/>
      <c r="H23" s="129"/>
      <c r="I23" s="128"/>
      <c r="J23" s="67" t="s">
        <v>35</v>
      </c>
      <c r="K23" s="67"/>
      <c r="L23" s="23"/>
    </row>
    <row r="24" spans="1:16" ht="18.75">
      <c r="A24" s="67" t="s">
        <v>36</v>
      </c>
      <c r="B24" s="67"/>
      <c r="C24" s="67"/>
      <c r="D24" s="127"/>
      <c r="E24" s="128"/>
      <c r="F24" s="128"/>
      <c r="G24" s="128"/>
      <c r="H24" s="129"/>
      <c r="I24" s="128"/>
      <c r="J24" s="33" t="s">
        <v>184</v>
      </c>
      <c r="K24" s="67"/>
      <c r="L24" s="67"/>
    </row>
    <row r="25" spans="1:16" ht="18.75">
      <c r="A25" s="67" t="s">
        <v>37</v>
      </c>
      <c r="B25" s="67"/>
      <c r="C25" s="67"/>
      <c r="D25" s="127"/>
      <c r="E25" s="128"/>
      <c r="F25" s="128"/>
      <c r="G25" s="128"/>
      <c r="H25" s="129"/>
      <c r="I25" s="128"/>
      <c r="J25" s="363" t="s">
        <v>38</v>
      </c>
      <c r="K25" s="363"/>
      <c r="L25" s="363"/>
    </row>
    <row r="26" spans="1:16" ht="18.75">
      <c r="A26" s="67" t="s">
        <v>39</v>
      </c>
      <c r="B26" s="23"/>
      <c r="C26" s="23"/>
      <c r="D26" s="127"/>
      <c r="E26" s="128"/>
      <c r="F26" s="128"/>
      <c r="G26" s="128"/>
      <c r="H26" s="129"/>
      <c r="I26" s="128"/>
      <c r="J26" s="128"/>
      <c r="K26" s="118"/>
      <c r="L26" s="38"/>
    </row>
    <row r="27" spans="1:16" ht="18.75">
      <c r="A27" s="23"/>
      <c r="B27" s="23"/>
      <c r="C27" s="23"/>
      <c r="D27" s="127"/>
      <c r="E27" s="128"/>
      <c r="F27" s="128"/>
      <c r="G27" s="128"/>
      <c r="H27" s="129"/>
      <c r="I27" s="128"/>
      <c r="J27" s="128"/>
      <c r="K27" s="118"/>
      <c r="L27" s="23"/>
    </row>
    <row r="28" spans="1:16" ht="18.75">
      <c r="A28" s="67" t="s">
        <v>41</v>
      </c>
      <c r="B28" s="23"/>
      <c r="C28" s="23"/>
      <c r="D28" s="127"/>
      <c r="E28" s="128"/>
      <c r="F28" s="128"/>
      <c r="G28" s="128"/>
      <c r="H28" s="129"/>
      <c r="I28" s="128"/>
      <c r="J28" s="363" t="s">
        <v>182</v>
      </c>
      <c r="K28" s="363"/>
      <c r="L28" s="363"/>
    </row>
    <row r="29" spans="1:16" ht="18.75">
      <c r="A29" s="364"/>
      <c r="B29" s="364"/>
      <c r="C29" s="364"/>
      <c r="D29" s="127"/>
      <c r="E29" s="128"/>
      <c r="F29" s="128"/>
      <c r="G29" s="128"/>
      <c r="H29" s="129"/>
      <c r="I29" s="128"/>
      <c r="J29" s="128"/>
      <c r="K29" s="118"/>
      <c r="L29" s="118"/>
    </row>
    <row r="30" spans="1:16" ht="18.75">
      <c r="A30" s="67" t="s">
        <v>40</v>
      </c>
      <c r="B30" s="67"/>
      <c r="C30" s="118"/>
      <c r="D30" s="127"/>
      <c r="E30" s="128"/>
      <c r="F30" s="128"/>
      <c r="G30" s="128"/>
      <c r="H30" s="129"/>
      <c r="I30" s="128"/>
      <c r="J30" s="128"/>
      <c r="K30" s="67" t="s">
        <v>40</v>
      </c>
      <c r="L30" s="67"/>
    </row>
    <row r="31" spans="1:16">
      <c r="A31" s="3"/>
      <c r="B31" s="3"/>
      <c r="C31" s="3"/>
      <c r="D31" s="5"/>
      <c r="E31" s="3"/>
      <c r="F31" s="3"/>
      <c r="G31" s="3"/>
      <c r="H31" s="11"/>
      <c r="I31" s="3"/>
      <c r="J31" s="3"/>
      <c r="K31" s="3"/>
      <c r="L31" s="3"/>
    </row>
  </sheetData>
  <autoFilter ref="A18:L19" xr:uid="{00000000-0009-0000-0000-000060000000}"/>
  <mergeCells count="8">
    <mergeCell ref="J28:L28"/>
    <mergeCell ref="A29:C29"/>
    <mergeCell ref="A4:L4"/>
    <mergeCell ref="A5:L5"/>
    <mergeCell ref="A8:I8"/>
    <mergeCell ref="A10:I10"/>
    <mergeCell ref="A14:L14"/>
    <mergeCell ref="J25:L25"/>
  </mergeCells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colBreaks count="1" manualBreakCount="1">
    <brk id="12" max="20" man="1"/>
  </col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theme="5" tint="-0.499984740745262"/>
    <pageSetUpPr fitToPage="1"/>
  </sheetPr>
  <dimension ref="A1:P32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9.85546875" style="6" customWidth="1"/>
    <col min="3" max="3" width="28.7109375" style="6" customWidth="1"/>
    <col min="4" max="4" width="9.85546875" style="6" customWidth="1"/>
    <col min="5" max="5" width="48.140625" style="59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60" customWidth="1"/>
    <col min="10" max="11" width="14.85546875" style="6" customWidth="1"/>
    <col min="12" max="12" width="20.57031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7568</v>
      </c>
      <c r="K1" s="58"/>
      <c r="L1" s="121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7569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62" t="s">
        <v>183</v>
      </c>
      <c r="B7" s="123"/>
      <c r="C7" s="123"/>
      <c r="D7" s="123"/>
      <c r="E7" s="123"/>
      <c r="F7" s="123"/>
      <c r="G7" s="123"/>
      <c r="H7" s="123"/>
      <c r="I7" s="58"/>
      <c r="J7" s="20"/>
      <c r="K7" s="20"/>
      <c r="L7" s="20"/>
    </row>
    <row r="8" spans="1:12" ht="15.75">
      <c r="A8" s="371" t="s">
        <v>178</v>
      </c>
      <c r="B8" s="371"/>
      <c r="C8" s="371"/>
      <c r="D8" s="371"/>
      <c r="E8" s="371"/>
      <c r="F8" s="371"/>
      <c r="G8" s="371"/>
      <c r="H8" s="371"/>
      <c r="I8" s="371"/>
      <c r="J8" s="20"/>
      <c r="K8" s="20"/>
      <c r="L8" s="20"/>
    </row>
    <row r="9" spans="1:12" ht="15.75">
      <c r="A9" s="62" t="s">
        <v>179</v>
      </c>
      <c r="B9" s="62"/>
      <c r="C9" s="62"/>
      <c r="D9" s="62"/>
      <c r="E9" s="62"/>
      <c r="F9" s="62"/>
      <c r="G9" s="62"/>
      <c r="H9" s="62"/>
      <c r="I9" s="58"/>
      <c r="J9" s="20"/>
      <c r="K9" s="20"/>
      <c r="L9" s="20"/>
    </row>
    <row r="10" spans="1:12" ht="15.75">
      <c r="A10" s="371" t="s">
        <v>180</v>
      </c>
      <c r="B10" s="371"/>
      <c r="C10" s="371"/>
      <c r="D10" s="371"/>
      <c r="E10" s="371"/>
      <c r="F10" s="371"/>
      <c r="G10" s="371"/>
      <c r="H10" s="371"/>
      <c r="I10" s="371"/>
      <c r="J10" s="20"/>
      <c r="K10" s="20"/>
      <c r="L10" s="20"/>
    </row>
    <row r="11" spans="1:12" ht="15.75">
      <c r="A11" s="297"/>
      <c r="B11" s="297"/>
      <c r="C11" s="297"/>
      <c r="D11" s="297"/>
      <c r="E11" s="297"/>
      <c r="F11" s="297"/>
      <c r="G11" s="297"/>
      <c r="H11" s="297"/>
      <c r="I11" s="297"/>
      <c r="J11" s="297"/>
      <c r="K11" s="29"/>
      <c r="L11" s="20"/>
    </row>
    <row r="12" spans="1:12" ht="15.75">
      <c r="A12" s="62" t="s">
        <v>30</v>
      </c>
      <c r="B12" s="297"/>
      <c r="C12" s="297"/>
      <c r="D12" s="297"/>
      <c r="E12" s="297"/>
      <c r="F12" s="297"/>
      <c r="G12" s="297"/>
      <c r="H12" s="297"/>
      <c r="I12" s="297"/>
      <c r="J12" s="297"/>
      <c r="K12" s="29"/>
      <c r="L12" s="20"/>
    </row>
    <row r="13" spans="1:12" ht="15.75">
      <c r="A13" s="62" t="s">
        <v>31</v>
      </c>
      <c r="B13" s="297"/>
      <c r="C13" s="297"/>
      <c r="D13" s="297"/>
      <c r="E13" s="297"/>
      <c r="F13" s="297"/>
      <c r="G13" s="297"/>
      <c r="H13" s="297"/>
      <c r="I13" s="297"/>
      <c r="J13" s="297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3.5" customHeight="1">
      <c r="A16" s="62"/>
      <c r="B16" s="62"/>
      <c r="C16" s="62"/>
      <c r="D16" s="62"/>
      <c r="E16" s="297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7545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7549</v>
      </c>
      <c r="C19" s="350">
        <v>65000987</v>
      </c>
      <c r="D19" s="351">
        <v>3804</v>
      </c>
      <c r="E19" s="223" t="s">
        <v>7521</v>
      </c>
      <c r="F19" s="221" t="s">
        <v>7366</v>
      </c>
      <c r="G19" s="266">
        <v>1</v>
      </c>
      <c r="H19" s="225">
        <f>I19/G19</f>
        <v>36390</v>
      </c>
      <c r="I19" s="226">
        <v>36390</v>
      </c>
      <c r="J19" s="226">
        <f>ROUND(I19*0.2,2)</f>
        <v>7278</v>
      </c>
      <c r="K19" s="226">
        <f>ROUND(I19*1.2,2)</f>
        <v>43668</v>
      </c>
      <c r="L19" s="291" t="s">
        <v>8</v>
      </c>
      <c r="M19" s="77"/>
      <c r="N19" s="77"/>
      <c r="O19" s="77"/>
      <c r="P19" s="77"/>
    </row>
    <row r="20" spans="1:16" ht="30" customHeight="1">
      <c r="A20" s="1">
        <v>2</v>
      </c>
      <c r="B20" s="221" t="s">
        <v>7549</v>
      </c>
      <c r="C20" s="350" t="s">
        <v>7528</v>
      </c>
      <c r="D20" s="351">
        <v>3804</v>
      </c>
      <c r="E20" s="223" t="s">
        <v>7529</v>
      </c>
      <c r="F20" s="221" t="s">
        <v>7366</v>
      </c>
      <c r="G20" s="266">
        <v>1</v>
      </c>
      <c r="H20" s="225">
        <f>I20/G20</f>
        <v>88900</v>
      </c>
      <c r="I20" s="226">
        <v>88900</v>
      </c>
      <c r="J20" s="226">
        <f>ROUND(I20*0.2,2)</f>
        <v>17780</v>
      </c>
      <c r="K20" s="226">
        <f>ROUND(I20*1.2,2)</f>
        <v>106680</v>
      </c>
      <c r="L20" s="291" t="s">
        <v>8</v>
      </c>
      <c r="M20" s="77"/>
      <c r="N20" s="77"/>
      <c r="O20" s="77"/>
      <c r="P20" s="77"/>
    </row>
    <row r="21" spans="1:16" ht="15.75">
      <c r="A21" s="96"/>
      <c r="B21" s="96"/>
      <c r="C21" s="96"/>
      <c r="D21" s="96"/>
      <c r="E21" s="97"/>
      <c r="F21" s="96"/>
      <c r="G21" s="96"/>
      <c r="H21" s="203"/>
      <c r="I21" s="98">
        <f>SUM(I19:I20)</f>
        <v>125290</v>
      </c>
      <c r="J21" s="98">
        <f>SUM(J19:J20)</f>
        <v>25058</v>
      </c>
      <c r="K21" s="98">
        <f>SUM(K19:K20)</f>
        <v>150348</v>
      </c>
      <c r="L21" s="96"/>
    </row>
    <row r="24" spans="1:16" ht="18.75">
      <c r="A24" s="67" t="s">
        <v>34</v>
      </c>
      <c r="B24" s="220"/>
      <c r="C24" s="220"/>
      <c r="D24" s="127"/>
      <c r="E24" s="128"/>
      <c r="F24" s="128"/>
      <c r="G24" s="128"/>
      <c r="H24" s="129"/>
      <c r="I24" s="128"/>
      <c r="J24" s="67" t="s">
        <v>35</v>
      </c>
      <c r="K24" s="67"/>
      <c r="L24" s="23"/>
    </row>
    <row r="25" spans="1:16" ht="18.75">
      <c r="A25" s="67" t="s">
        <v>36</v>
      </c>
      <c r="B25" s="67"/>
      <c r="C25" s="67"/>
      <c r="D25" s="127"/>
      <c r="E25" s="128"/>
      <c r="F25" s="128"/>
      <c r="G25" s="128"/>
      <c r="H25" s="129"/>
      <c r="I25" s="128"/>
      <c r="J25" s="33" t="s">
        <v>184</v>
      </c>
      <c r="K25" s="67"/>
      <c r="L25" s="67"/>
    </row>
    <row r="26" spans="1:16" ht="18.75">
      <c r="A26" s="67" t="s">
        <v>37</v>
      </c>
      <c r="B26" s="67"/>
      <c r="C26" s="67"/>
      <c r="D26" s="127"/>
      <c r="E26" s="128"/>
      <c r="F26" s="128"/>
      <c r="G26" s="128"/>
      <c r="H26" s="129"/>
      <c r="I26" s="128"/>
      <c r="J26" s="363" t="s">
        <v>38</v>
      </c>
      <c r="K26" s="363"/>
      <c r="L26" s="363"/>
    </row>
    <row r="27" spans="1:16" ht="18.75">
      <c r="A27" s="67" t="s">
        <v>39</v>
      </c>
      <c r="B27" s="23"/>
      <c r="C27" s="23"/>
      <c r="D27" s="127"/>
      <c r="E27" s="128"/>
      <c r="F27" s="128"/>
      <c r="G27" s="128"/>
      <c r="H27" s="129"/>
      <c r="I27" s="128"/>
      <c r="J27" s="128"/>
      <c r="K27" s="118"/>
      <c r="L27" s="38"/>
    </row>
    <row r="28" spans="1:16" ht="18.75">
      <c r="A28" s="23"/>
      <c r="B28" s="23"/>
      <c r="C28" s="23"/>
      <c r="D28" s="127"/>
      <c r="E28" s="128"/>
      <c r="F28" s="128"/>
      <c r="G28" s="128"/>
      <c r="H28" s="129"/>
      <c r="I28" s="128"/>
      <c r="J28" s="128"/>
      <c r="K28" s="118"/>
      <c r="L28" s="23"/>
    </row>
    <row r="29" spans="1:16" ht="18.75">
      <c r="A29" s="67" t="s">
        <v>41</v>
      </c>
      <c r="B29" s="23"/>
      <c r="C29" s="23"/>
      <c r="D29" s="127"/>
      <c r="E29" s="128"/>
      <c r="F29" s="128"/>
      <c r="G29" s="128"/>
      <c r="H29" s="129"/>
      <c r="I29" s="128"/>
      <c r="J29" s="363" t="s">
        <v>182</v>
      </c>
      <c r="K29" s="363"/>
      <c r="L29" s="363"/>
    </row>
    <row r="30" spans="1:16" ht="18.75">
      <c r="A30" s="364"/>
      <c r="B30" s="364"/>
      <c r="C30" s="364"/>
      <c r="D30" s="127"/>
      <c r="E30" s="128"/>
      <c r="F30" s="128"/>
      <c r="G30" s="128"/>
      <c r="H30" s="129"/>
      <c r="I30" s="128"/>
      <c r="J30" s="128"/>
      <c r="K30" s="118"/>
      <c r="L30" s="118"/>
    </row>
    <row r="31" spans="1:16" ht="18.75">
      <c r="A31" s="67" t="s">
        <v>40</v>
      </c>
      <c r="B31" s="67"/>
      <c r="C31" s="118"/>
      <c r="D31" s="127"/>
      <c r="E31" s="128"/>
      <c r="F31" s="128"/>
      <c r="G31" s="128"/>
      <c r="H31" s="129"/>
      <c r="I31" s="128"/>
      <c r="J31" s="128"/>
      <c r="K31" s="67" t="s">
        <v>40</v>
      </c>
      <c r="L31" s="67"/>
    </row>
    <row r="32" spans="1:16">
      <c r="A32" s="3"/>
      <c r="B32" s="3"/>
      <c r="C32" s="3"/>
      <c r="D32" s="5"/>
      <c r="E32" s="3"/>
      <c r="F32" s="3"/>
      <c r="G32" s="3"/>
      <c r="H32" s="11"/>
      <c r="I32" s="3"/>
      <c r="J32" s="3"/>
      <c r="K32" s="3"/>
      <c r="L32" s="3"/>
    </row>
  </sheetData>
  <autoFilter ref="A18:L20" xr:uid="{00000000-0009-0000-0000-000061000000}"/>
  <mergeCells count="8">
    <mergeCell ref="J29:L29"/>
    <mergeCell ref="A30:C30"/>
    <mergeCell ref="A4:L4"/>
    <mergeCell ref="A5:L5"/>
    <mergeCell ref="A8:I8"/>
    <mergeCell ref="A10:I10"/>
    <mergeCell ref="A14:L14"/>
    <mergeCell ref="J26:L26"/>
  </mergeCells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colBreaks count="1" manualBreakCount="1">
    <brk id="12" max="20" man="1"/>
  </col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theme="5" tint="-0.499984740745262"/>
    <pageSetUpPr fitToPage="1"/>
  </sheetPr>
  <dimension ref="A1:P33"/>
  <sheetViews>
    <sheetView view="pageBreakPreview" zoomScaleNormal="100" zoomScaleSheetLayoutView="100" workbookViewId="0">
      <selection activeCell="A5" sqref="A5:L5"/>
    </sheetView>
  </sheetViews>
  <sheetFormatPr defaultRowHeight="15"/>
  <cols>
    <col min="1" max="1" width="5.140625" style="6" customWidth="1"/>
    <col min="2" max="2" width="9.85546875" style="6" customWidth="1"/>
    <col min="3" max="3" width="28.7109375" style="6" customWidth="1"/>
    <col min="4" max="4" width="9.85546875" style="6" customWidth="1"/>
    <col min="5" max="5" width="48.140625" style="59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60" customWidth="1"/>
    <col min="10" max="11" width="14.85546875" style="6" customWidth="1"/>
    <col min="12" max="12" width="20.5703125" style="6" customWidth="1"/>
    <col min="13" max="16384" width="9.140625" style="6"/>
  </cols>
  <sheetData>
    <row r="1" spans="1:12" ht="15.75" customHeight="1">
      <c r="A1" s="20"/>
      <c r="B1" s="23"/>
      <c r="C1" s="23"/>
      <c r="D1" s="23"/>
      <c r="E1" s="23"/>
      <c r="F1" s="23"/>
      <c r="G1" s="23"/>
      <c r="H1" s="23"/>
      <c r="I1" s="24"/>
      <c r="J1" s="121" t="s">
        <v>7570</v>
      </c>
      <c r="K1" s="58"/>
      <c r="L1" s="121"/>
    </row>
    <row r="2" spans="1:12" ht="15.75" customHeight="1">
      <c r="A2" s="20"/>
      <c r="B2" s="26"/>
      <c r="C2" s="26"/>
      <c r="D2" s="26"/>
      <c r="E2" s="26"/>
      <c r="F2" s="26"/>
      <c r="G2" s="26"/>
      <c r="H2" s="26"/>
      <c r="I2" s="27"/>
      <c r="J2" s="125" t="s">
        <v>7592</v>
      </c>
      <c r="K2" s="27"/>
      <c r="L2" s="27"/>
    </row>
    <row r="3" spans="1:12" ht="9.75" customHeight="1">
      <c r="A3" s="20"/>
      <c r="B3" s="26"/>
      <c r="C3" s="26"/>
      <c r="D3" s="26"/>
      <c r="E3" s="26"/>
      <c r="F3" s="26"/>
      <c r="G3" s="26"/>
      <c r="H3" s="26"/>
      <c r="I3" s="27"/>
      <c r="J3" s="27"/>
      <c r="K3" s="61"/>
      <c r="L3" s="20"/>
    </row>
    <row r="4" spans="1:12" ht="16.5" customHeight="1">
      <c r="A4" s="365" t="s">
        <v>7571</v>
      </c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</row>
    <row r="5" spans="1:12" ht="18" customHeight="1">
      <c r="A5" s="365" t="s">
        <v>7593</v>
      </c>
      <c r="B5" s="365"/>
      <c r="C5" s="365"/>
      <c r="D5" s="365"/>
      <c r="E5" s="365"/>
      <c r="F5" s="365"/>
      <c r="G5" s="365"/>
      <c r="H5" s="365"/>
      <c r="I5" s="365"/>
      <c r="J5" s="365"/>
      <c r="K5" s="365"/>
      <c r="L5" s="365"/>
    </row>
    <row r="6" spans="1:12" ht="12" customHeight="1">
      <c r="B6" s="28"/>
      <c r="C6" s="28"/>
      <c r="D6" s="28"/>
      <c r="E6" s="28"/>
      <c r="F6" s="28"/>
      <c r="G6" s="28"/>
      <c r="H6" s="28"/>
      <c r="I6" s="28"/>
      <c r="J6" s="28"/>
      <c r="L6" s="20"/>
    </row>
    <row r="7" spans="1:12" ht="15.75">
      <c r="A7" s="62" t="s">
        <v>183</v>
      </c>
      <c r="B7" s="123"/>
      <c r="C7" s="123"/>
      <c r="D7" s="123"/>
      <c r="E7" s="123"/>
      <c r="F7" s="123"/>
      <c r="G7" s="123"/>
      <c r="H7" s="123"/>
      <c r="I7" s="58"/>
      <c r="J7" s="20"/>
      <c r="K7" s="20"/>
      <c r="L7" s="20"/>
    </row>
    <row r="8" spans="1:12" ht="15.75">
      <c r="A8" s="371" t="s">
        <v>178</v>
      </c>
      <c r="B8" s="371"/>
      <c r="C8" s="371"/>
      <c r="D8" s="371"/>
      <c r="E8" s="371"/>
      <c r="F8" s="371"/>
      <c r="G8" s="371"/>
      <c r="H8" s="371"/>
      <c r="I8" s="371"/>
      <c r="J8" s="20"/>
      <c r="K8" s="20"/>
      <c r="L8" s="20"/>
    </row>
    <row r="9" spans="1:12" ht="15.75">
      <c r="A9" s="62" t="s">
        <v>179</v>
      </c>
      <c r="B9" s="62"/>
      <c r="C9" s="62"/>
      <c r="D9" s="62"/>
      <c r="E9" s="62"/>
      <c r="F9" s="62"/>
      <c r="G9" s="62"/>
      <c r="H9" s="62"/>
      <c r="I9" s="58"/>
      <c r="J9" s="20"/>
      <c r="K9" s="20"/>
      <c r="L9" s="20"/>
    </row>
    <row r="10" spans="1:12" ht="15.75">
      <c r="A10" s="371" t="s">
        <v>180</v>
      </c>
      <c r="B10" s="371"/>
      <c r="C10" s="371"/>
      <c r="D10" s="371"/>
      <c r="E10" s="371"/>
      <c r="F10" s="371"/>
      <c r="G10" s="371"/>
      <c r="H10" s="371"/>
      <c r="I10" s="371"/>
      <c r="J10" s="20"/>
      <c r="K10" s="20"/>
      <c r="L10" s="20"/>
    </row>
    <row r="11" spans="1:12" ht="15.75">
      <c r="A11" s="297"/>
      <c r="B11" s="297"/>
      <c r="C11" s="297"/>
      <c r="D11" s="297"/>
      <c r="E11" s="297"/>
      <c r="F11" s="297"/>
      <c r="G11" s="297"/>
      <c r="H11" s="297"/>
      <c r="I11" s="297"/>
      <c r="J11" s="297"/>
      <c r="K11" s="29"/>
      <c r="L11" s="20"/>
    </row>
    <row r="12" spans="1:12" ht="15.75">
      <c r="A12" s="62" t="s">
        <v>30</v>
      </c>
      <c r="B12" s="297"/>
      <c r="C12" s="297"/>
      <c r="D12" s="297"/>
      <c r="E12" s="297"/>
      <c r="F12" s="297"/>
      <c r="G12" s="297"/>
      <c r="H12" s="297"/>
      <c r="I12" s="297"/>
      <c r="J12" s="297"/>
      <c r="K12" s="29"/>
      <c r="L12" s="20"/>
    </row>
    <row r="13" spans="1:12" ht="15.75">
      <c r="A13" s="62" t="s">
        <v>31</v>
      </c>
      <c r="B13" s="297"/>
      <c r="C13" s="297"/>
      <c r="D13" s="297"/>
      <c r="E13" s="297"/>
      <c r="F13" s="297"/>
      <c r="G13" s="297"/>
      <c r="H13" s="297"/>
      <c r="I13" s="297"/>
      <c r="J13" s="297"/>
      <c r="K13" s="64"/>
      <c r="L13" s="62"/>
    </row>
    <row r="14" spans="1:12" ht="15.75">
      <c r="A14" s="366" t="s">
        <v>32</v>
      </c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</row>
    <row r="15" spans="1:12" ht="15.75">
      <c r="A15" s="31" t="s">
        <v>33</v>
      </c>
      <c r="B15" s="31"/>
      <c r="C15" s="31"/>
      <c r="D15" s="31"/>
      <c r="E15" s="31"/>
      <c r="F15" s="31"/>
      <c r="G15" s="31"/>
      <c r="H15" s="31"/>
      <c r="I15" s="31"/>
      <c r="J15" s="31"/>
      <c r="K15" s="32"/>
      <c r="L15" s="31"/>
    </row>
    <row r="16" spans="1:12" ht="13.5" customHeight="1">
      <c r="A16" s="62"/>
      <c r="B16" s="62"/>
      <c r="C16" s="62"/>
      <c r="D16" s="62"/>
      <c r="E16" s="297"/>
      <c r="F16" s="62"/>
      <c r="G16" s="62"/>
      <c r="H16" s="8"/>
      <c r="I16" s="65"/>
      <c r="J16" s="66"/>
      <c r="K16" s="66"/>
      <c r="L16" s="62"/>
    </row>
    <row r="17" spans="1:16" ht="63">
      <c r="A17" s="10" t="s">
        <v>0</v>
      </c>
      <c r="B17" s="14" t="s">
        <v>9</v>
      </c>
      <c r="C17" s="14" t="s">
        <v>7545</v>
      </c>
      <c r="D17" s="14" t="s">
        <v>11</v>
      </c>
      <c r="E17" s="14" t="s">
        <v>1</v>
      </c>
      <c r="F17" s="14" t="s">
        <v>12</v>
      </c>
      <c r="G17" s="14" t="s">
        <v>2</v>
      </c>
      <c r="H17" s="2" t="s">
        <v>7</v>
      </c>
      <c r="I17" s="2" t="s">
        <v>186</v>
      </c>
      <c r="J17" s="2" t="s">
        <v>696</v>
      </c>
      <c r="K17" s="2" t="s">
        <v>185</v>
      </c>
      <c r="L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</row>
    <row r="19" spans="1:16" ht="30" customHeight="1">
      <c r="A19" s="1">
        <v>1</v>
      </c>
      <c r="B19" s="221" t="s">
        <v>7549</v>
      </c>
      <c r="C19" s="350">
        <v>65000966</v>
      </c>
      <c r="D19" s="351">
        <v>3804</v>
      </c>
      <c r="E19" s="223" t="s">
        <v>7519</v>
      </c>
      <c r="F19" s="221" t="s">
        <v>7366</v>
      </c>
      <c r="G19" s="266">
        <v>1</v>
      </c>
      <c r="H19" s="225">
        <f>I19/G19</f>
        <v>99260</v>
      </c>
      <c r="I19" s="226">
        <v>99260</v>
      </c>
      <c r="J19" s="226">
        <f>ROUND(I19*0.2,2)</f>
        <v>19852</v>
      </c>
      <c r="K19" s="226">
        <f>ROUND(I19*1.2,2)</f>
        <v>119112</v>
      </c>
      <c r="L19" s="291" t="s">
        <v>8</v>
      </c>
      <c r="M19" s="77"/>
      <c r="N19" s="77"/>
      <c r="O19" s="77"/>
      <c r="P19" s="77"/>
    </row>
    <row r="20" spans="1:16" ht="30" customHeight="1">
      <c r="A20" s="1">
        <v>2</v>
      </c>
      <c r="B20" s="221" t="s">
        <v>7549</v>
      </c>
      <c r="C20" s="350">
        <v>65001096</v>
      </c>
      <c r="D20" s="351">
        <v>3804</v>
      </c>
      <c r="E20" s="223" t="s">
        <v>7535</v>
      </c>
      <c r="F20" s="221" t="s">
        <v>7366</v>
      </c>
      <c r="G20" s="266">
        <v>1</v>
      </c>
      <c r="H20" s="225">
        <f>I20/G20</f>
        <v>147100</v>
      </c>
      <c r="I20" s="226">
        <v>147100</v>
      </c>
      <c r="J20" s="226">
        <f>ROUND(I20*0.2,2)</f>
        <v>29420</v>
      </c>
      <c r="K20" s="226">
        <f>ROUND(I20*1.2,2)</f>
        <v>176520</v>
      </c>
      <c r="L20" s="291" t="s">
        <v>8</v>
      </c>
      <c r="M20" s="77"/>
      <c r="N20" s="77"/>
      <c r="O20" s="77"/>
      <c r="P20" s="77"/>
    </row>
    <row r="21" spans="1:16" ht="30" customHeight="1">
      <c r="A21" s="1">
        <v>3</v>
      </c>
      <c r="B21" s="221" t="s">
        <v>7549</v>
      </c>
      <c r="C21" s="350">
        <v>20000921</v>
      </c>
      <c r="D21" s="351">
        <v>3804</v>
      </c>
      <c r="E21" s="223" t="s">
        <v>7495</v>
      </c>
      <c r="F21" s="221" t="s">
        <v>7366</v>
      </c>
      <c r="G21" s="266">
        <v>1</v>
      </c>
      <c r="H21" s="225">
        <f>I21/G21</f>
        <v>205100</v>
      </c>
      <c r="I21" s="226">
        <v>205100</v>
      </c>
      <c r="J21" s="226">
        <f>ROUND(I21*0.2,2)</f>
        <v>41020</v>
      </c>
      <c r="K21" s="226">
        <f>ROUND(I21*1.2,2)</f>
        <v>246120</v>
      </c>
      <c r="L21" s="291" t="s">
        <v>8</v>
      </c>
      <c r="M21" s="77"/>
      <c r="N21" s="77"/>
      <c r="O21" s="77"/>
      <c r="P21" s="77"/>
    </row>
    <row r="22" spans="1:16" ht="15.75">
      <c r="A22" s="96"/>
      <c r="B22" s="96"/>
      <c r="C22" s="96"/>
      <c r="D22" s="96"/>
      <c r="E22" s="97"/>
      <c r="F22" s="96"/>
      <c r="G22" s="96"/>
      <c r="H22" s="203"/>
      <c r="I22" s="98">
        <f>SUM(I19:I21)</f>
        <v>451460</v>
      </c>
      <c r="J22" s="98">
        <f>SUM(J19:J21)</f>
        <v>90292</v>
      </c>
      <c r="K22" s="98">
        <f>SUM(K19:K21)</f>
        <v>541752</v>
      </c>
      <c r="L22" s="96"/>
    </row>
    <row r="25" spans="1:16" ht="18.75">
      <c r="A25" s="67" t="s">
        <v>34</v>
      </c>
      <c r="B25" s="220"/>
      <c r="C25" s="220"/>
      <c r="D25" s="127"/>
      <c r="E25" s="128"/>
      <c r="F25" s="128"/>
      <c r="G25" s="128"/>
      <c r="H25" s="129"/>
      <c r="I25" s="128"/>
      <c r="J25" s="67" t="s">
        <v>35</v>
      </c>
      <c r="K25" s="67"/>
      <c r="L25" s="23"/>
    </row>
    <row r="26" spans="1:16" ht="18.75">
      <c r="A26" s="67" t="s">
        <v>36</v>
      </c>
      <c r="B26" s="67"/>
      <c r="C26" s="67"/>
      <c r="D26" s="127"/>
      <c r="E26" s="128"/>
      <c r="F26" s="128"/>
      <c r="G26" s="128"/>
      <c r="H26" s="129"/>
      <c r="I26" s="128"/>
      <c r="J26" s="33" t="s">
        <v>184</v>
      </c>
      <c r="K26" s="67"/>
      <c r="L26" s="67"/>
    </row>
    <row r="27" spans="1:16" ht="18.75">
      <c r="A27" s="67" t="s">
        <v>37</v>
      </c>
      <c r="B27" s="67"/>
      <c r="C27" s="67"/>
      <c r="D27" s="127"/>
      <c r="E27" s="128"/>
      <c r="F27" s="128"/>
      <c r="G27" s="128"/>
      <c r="H27" s="129"/>
      <c r="I27" s="128"/>
      <c r="J27" s="363" t="s">
        <v>38</v>
      </c>
      <c r="K27" s="363"/>
      <c r="L27" s="363"/>
    </row>
    <row r="28" spans="1:16" ht="18.75">
      <c r="A28" s="67" t="s">
        <v>39</v>
      </c>
      <c r="B28" s="23"/>
      <c r="C28" s="23"/>
      <c r="D28" s="127"/>
      <c r="E28" s="128"/>
      <c r="F28" s="128"/>
      <c r="G28" s="128"/>
      <c r="H28" s="129"/>
      <c r="I28" s="128"/>
      <c r="J28" s="128"/>
      <c r="K28" s="118"/>
      <c r="L28" s="38"/>
    </row>
    <row r="29" spans="1:16" ht="18.75">
      <c r="A29" s="23"/>
      <c r="B29" s="23"/>
      <c r="C29" s="23"/>
      <c r="D29" s="127"/>
      <c r="E29" s="128"/>
      <c r="F29" s="128"/>
      <c r="G29" s="128"/>
      <c r="H29" s="129"/>
      <c r="I29" s="128"/>
      <c r="J29" s="128"/>
      <c r="K29" s="118"/>
      <c r="L29" s="23"/>
    </row>
    <row r="30" spans="1:16" ht="18.75">
      <c r="A30" s="67" t="s">
        <v>41</v>
      </c>
      <c r="B30" s="23"/>
      <c r="C30" s="23"/>
      <c r="D30" s="127"/>
      <c r="E30" s="128"/>
      <c r="F30" s="128"/>
      <c r="G30" s="128"/>
      <c r="H30" s="129"/>
      <c r="I30" s="128"/>
      <c r="J30" s="363" t="s">
        <v>182</v>
      </c>
      <c r="K30" s="363"/>
      <c r="L30" s="363"/>
    </row>
    <row r="31" spans="1:16" ht="18.75">
      <c r="A31" s="364"/>
      <c r="B31" s="364"/>
      <c r="C31" s="364"/>
      <c r="D31" s="127"/>
      <c r="E31" s="128"/>
      <c r="F31" s="128"/>
      <c r="G31" s="128"/>
      <c r="H31" s="129"/>
      <c r="I31" s="128"/>
      <c r="J31" s="128"/>
      <c r="K31" s="118"/>
      <c r="L31" s="118"/>
    </row>
    <row r="32" spans="1:16" ht="18.75">
      <c r="A32" s="67" t="s">
        <v>40</v>
      </c>
      <c r="B32" s="67"/>
      <c r="C32" s="118"/>
      <c r="D32" s="127"/>
      <c r="E32" s="128"/>
      <c r="F32" s="128"/>
      <c r="G32" s="128"/>
      <c r="H32" s="129"/>
      <c r="I32" s="128"/>
      <c r="J32" s="128"/>
      <c r="K32" s="67" t="s">
        <v>40</v>
      </c>
      <c r="L32" s="67"/>
    </row>
    <row r="33" spans="1:12">
      <c r="A33" s="3"/>
      <c r="B33" s="3"/>
      <c r="C33" s="3"/>
      <c r="D33" s="5"/>
      <c r="E33" s="3"/>
      <c r="F33" s="3"/>
      <c r="G33" s="3"/>
      <c r="H33" s="11"/>
      <c r="I33" s="3"/>
      <c r="J33" s="3"/>
      <c r="K33" s="3"/>
      <c r="L33" s="3"/>
    </row>
  </sheetData>
  <autoFilter ref="A18:L21" xr:uid="{00000000-0009-0000-0000-000062000000}"/>
  <mergeCells count="8">
    <mergeCell ref="J30:L30"/>
    <mergeCell ref="A31:C31"/>
    <mergeCell ref="A4:L4"/>
    <mergeCell ref="A5:L5"/>
    <mergeCell ref="A8:I8"/>
    <mergeCell ref="A10:I10"/>
    <mergeCell ref="A14:L14"/>
    <mergeCell ref="J27:L27"/>
  </mergeCells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colBreaks count="1" manualBreakCount="1">
    <brk id="12" max="2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102</vt:i4>
      </vt:variant>
      <vt:variant>
        <vt:lpstr>Именованные диапазоны</vt:lpstr>
      </vt:variant>
      <vt:variant>
        <vt:i4>4</vt:i4>
      </vt:variant>
    </vt:vector>
  </HeadingPairs>
  <TitlesOfParts>
    <vt:vector size="106" baseType="lpstr">
      <vt:lpstr>СВОД</vt:lpstr>
      <vt:lpstr>Лот №1 ЛОМ</vt:lpstr>
      <vt:lpstr>Лот №2 КИП</vt:lpstr>
      <vt:lpstr>Лот №3 КИП</vt:lpstr>
      <vt:lpstr>Лот №4 Ключ</vt:lpstr>
      <vt:lpstr>Лот № 5 КТГ</vt:lpstr>
      <vt:lpstr>Лот №6 Труба</vt:lpstr>
      <vt:lpstr>Лот № 7 Вентиляторы</vt:lpstr>
      <vt:lpstr>Лот № 8 МРТ</vt:lpstr>
      <vt:lpstr>Лот № 9 Клапан</vt:lpstr>
      <vt:lpstr>Лот № 10 ЗРА</vt:lpstr>
      <vt:lpstr>Лот № 11 ЗРА</vt:lpstr>
      <vt:lpstr>Лот № 12 ЗРА</vt:lpstr>
      <vt:lpstr>Лот № 13 ОКК</vt:lpstr>
      <vt:lpstr>Лот № 14 ЗРА</vt:lpstr>
      <vt:lpstr>Лот № 15 Подшипники</vt:lpstr>
      <vt:lpstr>Лот № 16 Автошины</vt:lpstr>
      <vt:lpstr>Лот № 17 Крепежн.элементы</vt:lpstr>
      <vt:lpstr>Лот №18 Эл.мат.</vt:lpstr>
      <vt:lpstr>Лот № 19 Кабель</vt:lpstr>
      <vt:lpstr>Лот № 20 Кабель</vt:lpstr>
      <vt:lpstr>Лот № 21 Кабель</vt:lpstr>
      <vt:lpstr>Лот № 22 Строй.мат</vt:lpstr>
      <vt:lpstr>Лот № 23 Электроды</vt:lpstr>
      <vt:lpstr>Лот № 24 Канаты</vt:lpstr>
      <vt:lpstr>Лот № 25 Лист</vt:lpstr>
      <vt:lpstr>Лот № 26 Насосы</vt:lpstr>
      <vt:lpstr>Лот № 27 Двигатели</vt:lpstr>
      <vt:lpstr>Лот № 28 Станки</vt:lpstr>
      <vt:lpstr>Лот № 29 Резервуар</vt:lpstr>
      <vt:lpstr>Лот № 30 Резервуар </vt:lpstr>
      <vt:lpstr>Лот №  31 Резервуар </vt:lpstr>
      <vt:lpstr>Лот № 32 Емкость</vt:lpstr>
      <vt:lpstr>Лот № 33 Емкости</vt:lpstr>
      <vt:lpstr>Лот № 34 Опоры</vt:lpstr>
      <vt:lpstr>Лот № 35 СПЧ</vt:lpstr>
      <vt:lpstr>Лот № 36 Соед.детали</vt:lpstr>
      <vt:lpstr>Лот № 37 Соед.детали</vt:lpstr>
      <vt:lpstr>Лот № 38 Соед.детали</vt:lpstr>
      <vt:lpstr>Лот № 39 ЗРА Ямб</vt:lpstr>
      <vt:lpstr>Лот № 40 Соед.детали</vt:lpstr>
      <vt:lpstr>Лот № 41 Соед.детали</vt:lpstr>
      <vt:lpstr>Лот № 42 Труба</vt:lpstr>
      <vt:lpstr>Лот № 43 Труба</vt:lpstr>
      <vt:lpstr>Лот № 44 Труба</vt:lpstr>
      <vt:lpstr>Лот № 45 Труба</vt:lpstr>
      <vt:lpstr>Лот № 46 Труба</vt:lpstr>
      <vt:lpstr>Лот № 47 Труба</vt:lpstr>
      <vt:lpstr>Лот № 48 Труба</vt:lpstr>
      <vt:lpstr>Лот № 49 Труба</vt:lpstr>
      <vt:lpstr>Лот № 50 Вентиляторы</vt:lpstr>
      <vt:lpstr>Лот № 51 Краны, канат</vt:lpstr>
      <vt:lpstr>Лот № 52 Насосы</vt:lpstr>
      <vt:lpstr>Лот № 53 Резервуары</vt:lpstr>
      <vt:lpstr>Лот № 54 Емкость</vt:lpstr>
      <vt:lpstr>Лот № 55 Емкость</vt:lpstr>
      <vt:lpstr>Лот № 56 Емкости </vt:lpstr>
      <vt:lpstr>Лот № 57 Резервуары</vt:lpstr>
      <vt:lpstr>Лот № 58 Емкости</vt:lpstr>
      <vt:lpstr>Лот № 59 Канаты</vt:lpstr>
      <vt:lpstr>Лот № 60 Креп.инст.</vt:lpstr>
      <vt:lpstr>Лот № 61 Кабель</vt:lpstr>
      <vt:lpstr>Лот № 62 Кабель</vt:lpstr>
      <vt:lpstr>Лот № 63 Кабель</vt:lpstr>
      <vt:lpstr>Лот № 64 Труба 1420</vt:lpstr>
      <vt:lpstr>Лот № 65 Труба 1720</vt:lpstr>
      <vt:lpstr>Лот № 66 Труба</vt:lpstr>
      <vt:lpstr>Лот № 67 ЗРА</vt:lpstr>
      <vt:lpstr>Лот № 68 ЗРА</vt:lpstr>
      <vt:lpstr>Лот № 69 ЗРА</vt:lpstr>
      <vt:lpstr>Лот № 70 ЗРА</vt:lpstr>
      <vt:lpstr>Лот № 71 Соед.эл-ты</vt:lpstr>
      <vt:lpstr>Лот № 72</vt:lpstr>
      <vt:lpstr>Лот № 73</vt:lpstr>
      <vt:lpstr>Лот № 74</vt:lpstr>
      <vt:lpstr>Лот № 75</vt:lpstr>
      <vt:lpstr>Лот № 76</vt:lpstr>
      <vt:lpstr>Лот № 77</vt:lpstr>
      <vt:lpstr>Лот № 78</vt:lpstr>
      <vt:lpstr>Лот № 79</vt:lpstr>
      <vt:lpstr>Лот № 80</vt:lpstr>
      <vt:lpstr>Лот № 81</vt:lpstr>
      <vt:lpstr>Лот № 82</vt:lpstr>
      <vt:lpstr>Лот № 83</vt:lpstr>
      <vt:lpstr>Лот № 84 Опоры</vt:lpstr>
      <vt:lpstr>Лот № 85 Соед.детали</vt:lpstr>
      <vt:lpstr>Лот № 86 Труба</vt:lpstr>
      <vt:lpstr>Лот № 87 ОС</vt:lpstr>
      <vt:lpstr>Лот № 88 ОС</vt:lpstr>
      <vt:lpstr>Лот № 89 ОС</vt:lpstr>
      <vt:lpstr>Лот № 90 ОС</vt:lpstr>
      <vt:lpstr>Лот № 91 ОС</vt:lpstr>
      <vt:lpstr>Лот № 92 ОС</vt:lpstr>
      <vt:lpstr>Лот № 93 ОС</vt:lpstr>
      <vt:lpstr>Лот № 94 ОС</vt:lpstr>
      <vt:lpstr>Лот № 95 ОС</vt:lpstr>
      <vt:lpstr>Лот № 96 ОС</vt:lpstr>
      <vt:lpstr>Лот № 97 ОС</vt:lpstr>
      <vt:lpstr>Лот № 98 ОС</vt:lpstr>
      <vt:lpstr>Лот № 99 ОС</vt:lpstr>
      <vt:lpstr>Лот № 100 ОС</vt:lpstr>
      <vt:lpstr>Приложение 2</vt:lpstr>
      <vt:lpstr>'Лот № 26 Насосы'!Область_печати</vt:lpstr>
      <vt:lpstr>'Лот № 27 Двигатели'!Область_печати</vt:lpstr>
      <vt:lpstr>'Лот № 28 Станки'!Область_печати</vt:lpstr>
      <vt:lpstr>СВОД!Область_печати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Куницына Нина Александровна</dc:creator>
  <cp:lastModifiedBy>User</cp:lastModifiedBy>
  <cp:lastPrinted>2019-06-22T09:25:20Z</cp:lastPrinted>
  <dcterms:created xsi:type="dcterms:W3CDTF">2006-09-16T00:00:00Z</dcterms:created>
  <dcterms:modified xsi:type="dcterms:W3CDTF">2019-07-02T10:27:27Z</dcterms:modified>
</cp:coreProperties>
</file>