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бота\ПОЛЯРИС\аукционы\ГДЯ\2020\мтр апрель\"/>
    </mc:Choice>
  </mc:AlternateContent>
  <xr:revisionPtr revIDLastSave="0" documentId="8_{3E7FCBAA-4EC9-4E43-916D-459E0C439125}" xr6:coauthVersionLast="45" xr6:coauthVersionMax="45" xr10:uidLastSave="{00000000-0000-0000-0000-000000000000}"/>
  <bookViews>
    <workbookView xWindow="-120" yWindow="-120" windowWidth="29040" windowHeight="15840" tabRatio="915"/>
  </bookViews>
  <sheets>
    <sheet name="СВОД" sheetId="1" r:id="rId1"/>
    <sheet name="Лот № 1" sheetId="102" r:id="rId2"/>
    <sheet name="Лот № 2" sheetId="103" r:id="rId3"/>
    <sheet name="Лот № 3" sheetId="104" r:id="rId4"/>
    <sheet name="Лот № 4" sheetId="105" r:id="rId5"/>
    <sheet name="Лот № 5" sheetId="106" r:id="rId6"/>
    <sheet name="Лот № 6" sheetId="107" r:id="rId7"/>
    <sheet name="Лот № 7" sheetId="108" r:id="rId8"/>
    <sheet name="Лот № 8" sheetId="109" r:id="rId9"/>
    <sheet name="Лот № 9" sheetId="110" r:id="rId10"/>
    <sheet name="Лот № 10" sheetId="111" r:id="rId11"/>
    <sheet name="Лот № 11" sheetId="112" r:id="rId12"/>
    <sheet name="Лот № 12" sheetId="113" r:id="rId13"/>
    <sheet name="Лот № 13" sheetId="114" r:id="rId14"/>
    <sheet name="Лот № 14" sheetId="115" r:id="rId15"/>
    <sheet name="Лот № 15" sheetId="116" r:id="rId16"/>
    <sheet name="Лот № 16" sheetId="117" r:id="rId17"/>
    <sheet name="Лот № 17" sheetId="118" r:id="rId18"/>
    <sheet name="Лот № 18" sheetId="119" r:id="rId19"/>
    <sheet name="Лот № 19" sheetId="120" r:id="rId20"/>
    <sheet name="Лот № 20" sheetId="121" r:id="rId21"/>
    <sheet name="Лот № 21" sheetId="122" r:id="rId22"/>
    <sheet name="Лот № 22" sheetId="123" r:id="rId23"/>
    <sheet name="Лот № 23" sheetId="124" r:id="rId24"/>
    <sheet name="Лот № 24" sheetId="125" r:id="rId25"/>
    <sheet name="Лот № 25" sheetId="126" r:id="rId26"/>
    <sheet name="Лот № 26" sheetId="127" r:id="rId27"/>
    <sheet name="Лот № 27" sheetId="128" r:id="rId28"/>
    <sheet name="Лот № 28" sheetId="129" r:id="rId29"/>
    <sheet name="Лот № 29" sheetId="130" r:id="rId30"/>
    <sheet name="Лот № 30" sheetId="131" r:id="rId31"/>
    <sheet name="Лот № 31" sheetId="132" r:id="rId32"/>
  </sheets>
  <externalReferences>
    <externalReference r:id="rId33"/>
    <externalReference r:id="rId34"/>
    <externalReference r:id="rId35"/>
  </externalReferences>
  <definedNames>
    <definedName name="__IntlFixup" hidden="1">TRUE</definedName>
    <definedName name="_1__123Graph_ACHART_4" localSheetId="1" hidden="1">#REF!</definedName>
    <definedName name="_1__123Graph_ACHART_4" localSheetId="10" hidden="1">#REF!</definedName>
    <definedName name="_1__123Graph_ACHART_4" localSheetId="11" hidden="1">#REF!</definedName>
    <definedName name="_1__123Graph_ACHART_4" localSheetId="12" hidden="1">#REF!</definedName>
    <definedName name="_1__123Graph_ACHART_4" localSheetId="13" hidden="1">#REF!</definedName>
    <definedName name="_1__123Graph_ACHART_4" localSheetId="14" hidden="1">#REF!</definedName>
    <definedName name="_1__123Graph_ACHART_4" localSheetId="15" hidden="1">#REF!</definedName>
    <definedName name="_1__123Graph_ACHART_4" localSheetId="16" hidden="1">#REF!</definedName>
    <definedName name="_1__123Graph_ACHART_4" localSheetId="17" hidden="1">#REF!</definedName>
    <definedName name="_1__123Graph_ACHART_4" localSheetId="18" hidden="1">#REF!</definedName>
    <definedName name="_1__123Graph_ACHART_4" localSheetId="19" hidden="1">#REF!</definedName>
    <definedName name="_1__123Graph_ACHART_4" localSheetId="2" hidden="1">#REF!</definedName>
    <definedName name="_1__123Graph_ACHART_4" localSheetId="20" hidden="1">#REF!</definedName>
    <definedName name="_1__123Graph_ACHART_4" localSheetId="21" hidden="1">#REF!</definedName>
    <definedName name="_1__123Graph_ACHART_4" localSheetId="22" hidden="1">#REF!</definedName>
    <definedName name="_1__123Graph_ACHART_4" localSheetId="23" hidden="1">#REF!</definedName>
    <definedName name="_1__123Graph_ACHART_4" localSheetId="24" hidden="1">#REF!</definedName>
    <definedName name="_1__123Graph_ACHART_4" localSheetId="25" hidden="1">#REF!</definedName>
    <definedName name="_1__123Graph_ACHART_4" localSheetId="26" hidden="1">#REF!</definedName>
    <definedName name="_1__123Graph_ACHART_4" localSheetId="27" hidden="1">#REF!</definedName>
    <definedName name="_1__123Graph_ACHART_4" localSheetId="28" hidden="1">#REF!</definedName>
    <definedName name="_1__123Graph_ACHART_4" localSheetId="29" hidden="1">#REF!</definedName>
    <definedName name="_1__123Graph_ACHART_4" localSheetId="30" hidden="1">#REF!</definedName>
    <definedName name="_1__123Graph_ACHART_4" localSheetId="31" hidden="1">#REF!</definedName>
    <definedName name="_1__123Graph_ACHART_4" localSheetId="9" hidden="1">#REF!</definedName>
    <definedName name="_1__123Graph_ACHART_4" hidden="1">#REF!</definedName>
    <definedName name="_112" localSheetId="1" hidden="1">#REF!</definedName>
    <definedName name="_112" localSheetId="10" hidden="1">#REF!</definedName>
    <definedName name="_112" localSheetId="11" hidden="1">#REF!</definedName>
    <definedName name="_112" localSheetId="12" hidden="1">#REF!</definedName>
    <definedName name="_112" localSheetId="13" hidden="1">#REF!</definedName>
    <definedName name="_112" localSheetId="14" hidden="1">#REF!</definedName>
    <definedName name="_112" localSheetId="15" hidden="1">#REF!</definedName>
    <definedName name="_112" localSheetId="16" hidden="1">#REF!</definedName>
    <definedName name="_112" localSheetId="17" hidden="1">#REF!</definedName>
    <definedName name="_112" localSheetId="18" hidden="1">#REF!</definedName>
    <definedName name="_112" localSheetId="19" hidden="1">#REF!</definedName>
    <definedName name="_112" localSheetId="2" hidden="1">#REF!</definedName>
    <definedName name="_112" localSheetId="20" hidden="1">#REF!</definedName>
    <definedName name="_112" localSheetId="21" hidden="1">#REF!</definedName>
    <definedName name="_112" localSheetId="22" hidden="1">#REF!</definedName>
    <definedName name="_112" localSheetId="23" hidden="1">#REF!</definedName>
    <definedName name="_112" localSheetId="24" hidden="1">#REF!</definedName>
    <definedName name="_112" localSheetId="25" hidden="1">#REF!</definedName>
    <definedName name="_112" localSheetId="26" hidden="1">#REF!</definedName>
    <definedName name="_112" localSheetId="27" hidden="1">#REF!</definedName>
    <definedName name="_112" localSheetId="28" hidden="1">#REF!</definedName>
    <definedName name="_112" localSheetId="29" hidden="1">#REF!</definedName>
    <definedName name="_112" localSheetId="30" hidden="1">#REF!</definedName>
    <definedName name="_112" localSheetId="31" hidden="1">#REF!</definedName>
    <definedName name="_112" localSheetId="9" hidden="1">#REF!</definedName>
    <definedName name="_112" hidden="1">#REF!</definedName>
    <definedName name="_112132" localSheetId="1" hidden="1">#REF!</definedName>
    <definedName name="_112132" localSheetId="10" hidden="1">#REF!</definedName>
    <definedName name="_112132" localSheetId="11" hidden="1">#REF!</definedName>
    <definedName name="_112132" localSheetId="12" hidden="1">#REF!</definedName>
    <definedName name="_112132" localSheetId="13" hidden="1">#REF!</definedName>
    <definedName name="_112132" localSheetId="14" hidden="1">#REF!</definedName>
    <definedName name="_112132" localSheetId="15" hidden="1">#REF!</definedName>
    <definedName name="_112132" localSheetId="16" hidden="1">#REF!</definedName>
    <definedName name="_112132" localSheetId="17" hidden="1">#REF!</definedName>
    <definedName name="_112132" localSheetId="18" hidden="1">#REF!</definedName>
    <definedName name="_112132" localSheetId="19" hidden="1">#REF!</definedName>
    <definedName name="_112132" localSheetId="2" hidden="1">#REF!</definedName>
    <definedName name="_112132" localSheetId="20" hidden="1">#REF!</definedName>
    <definedName name="_112132" localSheetId="21" hidden="1">#REF!</definedName>
    <definedName name="_112132" localSheetId="22" hidden="1">#REF!</definedName>
    <definedName name="_112132" localSheetId="23" hidden="1">#REF!</definedName>
    <definedName name="_112132" localSheetId="24" hidden="1">#REF!</definedName>
    <definedName name="_112132" localSheetId="25" hidden="1">#REF!</definedName>
    <definedName name="_112132" localSheetId="26" hidden="1">#REF!</definedName>
    <definedName name="_112132" localSheetId="27" hidden="1">#REF!</definedName>
    <definedName name="_112132" localSheetId="28" hidden="1">#REF!</definedName>
    <definedName name="_112132" localSheetId="29" hidden="1">#REF!</definedName>
    <definedName name="_112132" localSheetId="30" hidden="1">#REF!</definedName>
    <definedName name="_112132" localSheetId="31" hidden="1">#REF!</definedName>
    <definedName name="_112132" localSheetId="9" hidden="1">#REF!</definedName>
    <definedName name="_112132" hidden="1">#REF!</definedName>
    <definedName name="_1334" localSheetId="1" hidden="1">#REF!</definedName>
    <definedName name="_1334" localSheetId="10" hidden="1">#REF!</definedName>
    <definedName name="_1334" localSheetId="11" hidden="1">#REF!</definedName>
    <definedName name="_1334" localSheetId="12" hidden="1">#REF!</definedName>
    <definedName name="_1334" localSheetId="13" hidden="1">#REF!</definedName>
    <definedName name="_1334" localSheetId="14" hidden="1">#REF!</definedName>
    <definedName name="_1334" localSheetId="15" hidden="1">#REF!</definedName>
    <definedName name="_1334" localSheetId="16" hidden="1">#REF!</definedName>
    <definedName name="_1334" localSheetId="17" hidden="1">#REF!</definedName>
    <definedName name="_1334" localSheetId="18" hidden="1">#REF!</definedName>
    <definedName name="_1334" localSheetId="19" hidden="1">#REF!</definedName>
    <definedName name="_1334" localSheetId="2" hidden="1">#REF!</definedName>
    <definedName name="_1334" localSheetId="20" hidden="1">#REF!</definedName>
    <definedName name="_1334" localSheetId="21" hidden="1">#REF!</definedName>
    <definedName name="_1334" localSheetId="22" hidden="1">#REF!</definedName>
    <definedName name="_1334" localSheetId="23" hidden="1">#REF!</definedName>
    <definedName name="_1334" localSheetId="24" hidden="1">#REF!</definedName>
    <definedName name="_1334" localSheetId="25" hidden="1">#REF!</definedName>
    <definedName name="_1334" localSheetId="26" hidden="1">#REF!</definedName>
    <definedName name="_1334" localSheetId="27" hidden="1">#REF!</definedName>
    <definedName name="_1334" localSheetId="28" hidden="1">#REF!</definedName>
    <definedName name="_1334" localSheetId="29" hidden="1">#REF!</definedName>
    <definedName name="_1334" localSheetId="30" hidden="1">#REF!</definedName>
    <definedName name="_1334" localSheetId="31" hidden="1">#REF!</definedName>
    <definedName name="_1334" localSheetId="9" hidden="1">#REF!</definedName>
    <definedName name="_1334" hidden="1">#REF!</definedName>
    <definedName name="_13414" localSheetId="1" hidden="1">#REF!</definedName>
    <definedName name="_13414" localSheetId="10" hidden="1">#REF!</definedName>
    <definedName name="_13414" localSheetId="11" hidden="1">#REF!</definedName>
    <definedName name="_13414" localSheetId="12" hidden="1">#REF!</definedName>
    <definedName name="_13414" localSheetId="13" hidden="1">#REF!</definedName>
    <definedName name="_13414" localSheetId="14" hidden="1">#REF!</definedName>
    <definedName name="_13414" localSheetId="15" hidden="1">#REF!</definedName>
    <definedName name="_13414" localSheetId="16" hidden="1">#REF!</definedName>
    <definedName name="_13414" localSheetId="17" hidden="1">#REF!</definedName>
    <definedName name="_13414" localSheetId="18" hidden="1">#REF!</definedName>
    <definedName name="_13414" localSheetId="19" hidden="1">#REF!</definedName>
    <definedName name="_13414" localSheetId="2" hidden="1">#REF!</definedName>
    <definedName name="_13414" localSheetId="20" hidden="1">#REF!</definedName>
    <definedName name="_13414" localSheetId="21" hidden="1">#REF!</definedName>
    <definedName name="_13414" localSheetId="22" hidden="1">#REF!</definedName>
    <definedName name="_13414" localSheetId="23" hidden="1">#REF!</definedName>
    <definedName name="_13414" localSheetId="24" hidden="1">#REF!</definedName>
    <definedName name="_13414" localSheetId="25" hidden="1">#REF!</definedName>
    <definedName name="_13414" localSheetId="26" hidden="1">#REF!</definedName>
    <definedName name="_13414" localSheetId="27" hidden="1">#REF!</definedName>
    <definedName name="_13414" localSheetId="28" hidden="1">#REF!</definedName>
    <definedName name="_13414" localSheetId="29" hidden="1">#REF!</definedName>
    <definedName name="_13414" localSheetId="30" hidden="1">#REF!</definedName>
    <definedName name="_13414" localSheetId="31" hidden="1">#REF!</definedName>
    <definedName name="_13414" localSheetId="9" hidden="1">#REF!</definedName>
    <definedName name="_13414" hidden="1">#REF!</definedName>
    <definedName name="_2__123Graph_XCHART_3" localSheetId="1" hidden="1">#REF!</definedName>
    <definedName name="_2__123Graph_XCHART_3" localSheetId="10" hidden="1">#REF!</definedName>
    <definedName name="_2__123Graph_XCHART_3" localSheetId="11" hidden="1">#REF!</definedName>
    <definedName name="_2__123Graph_XCHART_3" localSheetId="12" hidden="1">#REF!</definedName>
    <definedName name="_2__123Graph_XCHART_3" localSheetId="13" hidden="1">#REF!</definedName>
    <definedName name="_2__123Graph_XCHART_3" localSheetId="14" hidden="1">#REF!</definedName>
    <definedName name="_2__123Graph_XCHART_3" localSheetId="15" hidden="1">#REF!</definedName>
    <definedName name="_2__123Graph_XCHART_3" localSheetId="16" hidden="1">#REF!</definedName>
    <definedName name="_2__123Graph_XCHART_3" localSheetId="17" hidden="1">#REF!</definedName>
    <definedName name="_2__123Graph_XCHART_3" localSheetId="18" hidden="1">#REF!</definedName>
    <definedName name="_2__123Graph_XCHART_3" localSheetId="19" hidden="1">#REF!</definedName>
    <definedName name="_2__123Graph_XCHART_3" localSheetId="2" hidden="1">#REF!</definedName>
    <definedName name="_2__123Graph_XCHART_3" localSheetId="20" hidden="1">#REF!</definedName>
    <definedName name="_2__123Graph_XCHART_3" localSheetId="21" hidden="1">#REF!</definedName>
    <definedName name="_2__123Graph_XCHART_3" localSheetId="22" hidden="1">#REF!</definedName>
    <definedName name="_2__123Graph_XCHART_3" localSheetId="23" hidden="1">#REF!</definedName>
    <definedName name="_2__123Graph_XCHART_3" localSheetId="24" hidden="1">#REF!</definedName>
    <definedName name="_2__123Graph_XCHART_3" localSheetId="25" hidden="1">#REF!</definedName>
    <definedName name="_2__123Graph_XCHART_3" localSheetId="26" hidden="1">#REF!</definedName>
    <definedName name="_2__123Graph_XCHART_3" localSheetId="27" hidden="1">#REF!</definedName>
    <definedName name="_2__123Graph_XCHART_3" localSheetId="28" hidden="1">#REF!</definedName>
    <definedName name="_2__123Graph_XCHART_3" localSheetId="29" hidden="1">#REF!</definedName>
    <definedName name="_2__123Graph_XCHART_3" localSheetId="30" hidden="1">#REF!</definedName>
    <definedName name="_2__123Graph_XCHART_3" localSheetId="31" hidden="1">#REF!</definedName>
    <definedName name="_2__123Graph_XCHART_3" localSheetId="9" hidden="1">#REF!</definedName>
    <definedName name="_2__123Graph_XCHART_3" hidden="1">#REF!</definedName>
    <definedName name="_221" localSheetId="1" hidden="1">#REF!</definedName>
    <definedName name="_221" localSheetId="10" hidden="1">#REF!</definedName>
    <definedName name="_221" localSheetId="11" hidden="1">#REF!</definedName>
    <definedName name="_221" localSheetId="12" hidden="1">#REF!</definedName>
    <definedName name="_221" localSheetId="13" hidden="1">#REF!</definedName>
    <definedName name="_221" localSheetId="14" hidden="1">#REF!</definedName>
    <definedName name="_221" localSheetId="15" hidden="1">#REF!</definedName>
    <definedName name="_221" localSheetId="16" hidden="1">#REF!</definedName>
    <definedName name="_221" localSheetId="17" hidden="1">#REF!</definedName>
    <definedName name="_221" localSheetId="18" hidden="1">#REF!</definedName>
    <definedName name="_221" localSheetId="19" hidden="1">#REF!</definedName>
    <definedName name="_221" localSheetId="2" hidden="1">#REF!</definedName>
    <definedName name="_221" localSheetId="20" hidden="1">#REF!</definedName>
    <definedName name="_221" localSheetId="21" hidden="1">#REF!</definedName>
    <definedName name="_221" localSheetId="22" hidden="1">#REF!</definedName>
    <definedName name="_221" localSheetId="23" hidden="1">#REF!</definedName>
    <definedName name="_221" localSheetId="24" hidden="1">#REF!</definedName>
    <definedName name="_221" localSheetId="25" hidden="1">#REF!</definedName>
    <definedName name="_221" localSheetId="26" hidden="1">#REF!</definedName>
    <definedName name="_221" localSheetId="27" hidden="1">#REF!</definedName>
    <definedName name="_221" localSheetId="28" hidden="1">#REF!</definedName>
    <definedName name="_221" localSheetId="29" hidden="1">#REF!</definedName>
    <definedName name="_221" localSheetId="30" hidden="1">#REF!</definedName>
    <definedName name="_221" localSheetId="31" hidden="1">#REF!</definedName>
    <definedName name="_221" localSheetId="9" hidden="1">#REF!</definedName>
    <definedName name="_221" hidden="1">#REF!</definedName>
    <definedName name="_3__123Graph_XCHART_4" localSheetId="1" hidden="1">#REF!</definedName>
    <definedName name="_3__123Graph_XCHART_4" localSheetId="10" hidden="1">#REF!</definedName>
    <definedName name="_3__123Graph_XCHART_4" localSheetId="11" hidden="1">#REF!</definedName>
    <definedName name="_3__123Graph_XCHART_4" localSheetId="12" hidden="1">#REF!</definedName>
    <definedName name="_3__123Graph_XCHART_4" localSheetId="13" hidden="1">#REF!</definedName>
    <definedName name="_3__123Graph_XCHART_4" localSheetId="14" hidden="1">#REF!</definedName>
    <definedName name="_3__123Graph_XCHART_4" localSheetId="15" hidden="1">#REF!</definedName>
    <definedName name="_3__123Graph_XCHART_4" localSheetId="16" hidden="1">#REF!</definedName>
    <definedName name="_3__123Graph_XCHART_4" localSheetId="17" hidden="1">#REF!</definedName>
    <definedName name="_3__123Graph_XCHART_4" localSheetId="18" hidden="1">#REF!</definedName>
    <definedName name="_3__123Graph_XCHART_4" localSheetId="19" hidden="1">#REF!</definedName>
    <definedName name="_3__123Graph_XCHART_4" localSheetId="2" hidden="1">#REF!</definedName>
    <definedName name="_3__123Graph_XCHART_4" localSheetId="20" hidden="1">#REF!</definedName>
    <definedName name="_3__123Graph_XCHART_4" localSheetId="21" hidden="1">#REF!</definedName>
    <definedName name="_3__123Graph_XCHART_4" localSheetId="22" hidden="1">#REF!</definedName>
    <definedName name="_3__123Graph_XCHART_4" localSheetId="23" hidden="1">#REF!</definedName>
    <definedName name="_3__123Graph_XCHART_4" localSheetId="24" hidden="1">#REF!</definedName>
    <definedName name="_3__123Graph_XCHART_4" localSheetId="25" hidden="1">#REF!</definedName>
    <definedName name="_3__123Graph_XCHART_4" localSheetId="26" hidden="1">#REF!</definedName>
    <definedName name="_3__123Graph_XCHART_4" localSheetId="27" hidden="1">#REF!</definedName>
    <definedName name="_3__123Graph_XCHART_4" localSheetId="28" hidden="1">#REF!</definedName>
    <definedName name="_3__123Graph_XCHART_4" localSheetId="29" hidden="1">#REF!</definedName>
    <definedName name="_3__123Graph_XCHART_4" localSheetId="30" hidden="1">#REF!</definedName>
    <definedName name="_3__123Graph_XCHART_4" localSheetId="31" hidden="1">#REF!</definedName>
    <definedName name="_3__123Graph_XCHART_4" localSheetId="9" hidden="1">#REF!</definedName>
    <definedName name="_3__123Graph_XCHART_4" hidden="1">#REF!</definedName>
    <definedName name="_abc1" localSheetId="1" hidden="1">#REF!</definedName>
    <definedName name="_abc1" localSheetId="10" hidden="1">#REF!</definedName>
    <definedName name="_abc1" localSheetId="11" hidden="1">#REF!</definedName>
    <definedName name="_abc1" localSheetId="12" hidden="1">#REF!</definedName>
    <definedName name="_abc1" localSheetId="13" hidden="1">#REF!</definedName>
    <definedName name="_abc1" localSheetId="14" hidden="1">#REF!</definedName>
    <definedName name="_abc1" localSheetId="15" hidden="1">#REF!</definedName>
    <definedName name="_abc1" localSheetId="16" hidden="1">#REF!</definedName>
    <definedName name="_abc1" localSheetId="17" hidden="1">#REF!</definedName>
    <definedName name="_abc1" localSheetId="18" hidden="1">#REF!</definedName>
    <definedName name="_abc1" localSheetId="19" hidden="1">#REF!</definedName>
    <definedName name="_abc1" localSheetId="2" hidden="1">#REF!</definedName>
    <definedName name="_abc1" localSheetId="20" hidden="1">#REF!</definedName>
    <definedName name="_abc1" localSheetId="21" hidden="1">#REF!</definedName>
    <definedName name="_abc1" localSheetId="22" hidden="1">#REF!</definedName>
    <definedName name="_abc1" localSheetId="23" hidden="1">#REF!</definedName>
    <definedName name="_abc1" localSheetId="24" hidden="1">#REF!</definedName>
    <definedName name="_abc1" localSheetId="25" hidden="1">#REF!</definedName>
    <definedName name="_abc1" localSheetId="26" hidden="1">#REF!</definedName>
    <definedName name="_abc1" localSheetId="27" hidden="1">#REF!</definedName>
    <definedName name="_abc1" localSheetId="28" hidden="1">#REF!</definedName>
    <definedName name="_abc1" localSheetId="29" hidden="1">#REF!</definedName>
    <definedName name="_abc1" localSheetId="30" hidden="1">#REF!</definedName>
    <definedName name="_abc1" localSheetId="31" hidden="1">#REF!</definedName>
    <definedName name="_abc1" localSheetId="9" hidden="1">#REF!</definedName>
    <definedName name="_abc1" hidden="1">#REF!</definedName>
    <definedName name="_abc2" localSheetId="1" hidden="1">#REF!</definedName>
    <definedName name="_abc2" localSheetId="10" hidden="1">#REF!</definedName>
    <definedName name="_abc2" localSheetId="11" hidden="1">#REF!</definedName>
    <definedName name="_abc2" localSheetId="12" hidden="1">#REF!</definedName>
    <definedName name="_abc2" localSheetId="13" hidden="1">#REF!</definedName>
    <definedName name="_abc2" localSheetId="14" hidden="1">#REF!</definedName>
    <definedName name="_abc2" localSheetId="15" hidden="1">#REF!</definedName>
    <definedName name="_abc2" localSheetId="16" hidden="1">#REF!</definedName>
    <definedName name="_abc2" localSheetId="17" hidden="1">#REF!</definedName>
    <definedName name="_abc2" localSheetId="18" hidden="1">#REF!</definedName>
    <definedName name="_abc2" localSheetId="19" hidden="1">#REF!</definedName>
    <definedName name="_abc2" localSheetId="2" hidden="1">#REF!</definedName>
    <definedName name="_abc2" localSheetId="20" hidden="1">#REF!</definedName>
    <definedName name="_abc2" localSheetId="21" hidden="1">#REF!</definedName>
    <definedName name="_abc2" localSheetId="22" hidden="1">#REF!</definedName>
    <definedName name="_abc2" localSheetId="23" hidden="1">#REF!</definedName>
    <definedName name="_abc2" localSheetId="24" hidden="1">#REF!</definedName>
    <definedName name="_abc2" localSheetId="25" hidden="1">#REF!</definedName>
    <definedName name="_abc2" localSheetId="26" hidden="1">#REF!</definedName>
    <definedName name="_abc2" localSheetId="27" hidden="1">#REF!</definedName>
    <definedName name="_abc2" localSheetId="28" hidden="1">#REF!</definedName>
    <definedName name="_abc2" localSheetId="29" hidden="1">#REF!</definedName>
    <definedName name="_abc2" localSheetId="30" hidden="1">#REF!</definedName>
    <definedName name="_abc2" localSheetId="31" hidden="1">#REF!</definedName>
    <definedName name="_abc2" localSheetId="9" hidden="1">#REF!</definedName>
    <definedName name="_abc2" hidden="1">#REF!</definedName>
    <definedName name="_abc3" localSheetId="1" hidden="1">#REF!</definedName>
    <definedName name="_abc3" localSheetId="10" hidden="1">#REF!</definedName>
    <definedName name="_abc3" localSheetId="11" hidden="1">#REF!</definedName>
    <definedName name="_abc3" localSheetId="12" hidden="1">#REF!</definedName>
    <definedName name="_abc3" localSheetId="13" hidden="1">#REF!</definedName>
    <definedName name="_abc3" localSheetId="14" hidden="1">#REF!</definedName>
    <definedName name="_abc3" localSheetId="15" hidden="1">#REF!</definedName>
    <definedName name="_abc3" localSheetId="16" hidden="1">#REF!</definedName>
    <definedName name="_abc3" localSheetId="17" hidden="1">#REF!</definedName>
    <definedName name="_abc3" localSheetId="18" hidden="1">#REF!</definedName>
    <definedName name="_abc3" localSheetId="19" hidden="1">#REF!</definedName>
    <definedName name="_abc3" localSheetId="2" hidden="1">#REF!</definedName>
    <definedName name="_abc3" localSheetId="20" hidden="1">#REF!</definedName>
    <definedName name="_abc3" localSheetId="21" hidden="1">#REF!</definedName>
    <definedName name="_abc3" localSheetId="22" hidden="1">#REF!</definedName>
    <definedName name="_abc3" localSheetId="23" hidden="1">#REF!</definedName>
    <definedName name="_abc3" localSheetId="24" hidden="1">#REF!</definedName>
    <definedName name="_abc3" localSheetId="25" hidden="1">#REF!</definedName>
    <definedName name="_abc3" localSheetId="26" hidden="1">#REF!</definedName>
    <definedName name="_abc3" localSheetId="27" hidden="1">#REF!</definedName>
    <definedName name="_abc3" localSheetId="28" hidden="1">#REF!</definedName>
    <definedName name="_abc3" localSheetId="29" hidden="1">#REF!</definedName>
    <definedName name="_abc3" localSheetId="30" hidden="1">#REF!</definedName>
    <definedName name="_abc3" localSheetId="31" hidden="1">#REF!</definedName>
    <definedName name="_abc3" localSheetId="9" hidden="1">#REF!</definedName>
    <definedName name="_abc3" hidden="1">#REF!</definedName>
    <definedName name="_Fill" localSheetId="1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Fill" localSheetId="23" hidden="1">#REF!</definedName>
    <definedName name="_Fill" localSheetId="24" hidden="1">#REF!</definedName>
    <definedName name="_Fill" localSheetId="25" hidden="1">#REF!</definedName>
    <definedName name="_Fill" localSheetId="26" hidden="1">#REF!</definedName>
    <definedName name="_Fill" localSheetId="27" hidden="1">#REF!</definedName>
    <definedName name="_Fill" localSheetId="28" hidden="1">#REF!</definedName>
    <definedName name="_Fill" localSheetId="29" hidden="1">#REF!</definedName>
    <definedName name="_Fill" localSheetId="30" hidden="1">#REF!</definedName>
    <definedName name="_Fill" localSheetId="31" hidden="1">#REF!</definedName>
    <definedName name="_Fill" localSheetId="9" hidden="1">#REF!</definedName>
    <definedName name="_Fill" hidden="1">#REF!</definedName>
    <definedName name="_Key1" localSheetId="1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localSheetId="18" hidden="1">#REF!</definedName>
    <definedName name="_Key1" localSheetId="19" hidden="1">#REF!</definedName>
    <definedName name="_Key1" localSheetId="2" hidden="1">#REF!</definedName>
    <definedName name="_Key1" localSheetId="20" hidden="1">#REF!</definedName>
    <definedName name="_Key1" localSheetId="21" hidden="1">#REF!</definedName>
    <definedName name="_Key1" localSheetId="22" hidden="1">#REF!</definedName>
    <definedName name="_Key1" localSheetId="23" hidden="1">#REF!</definedName>
    <definedName name="_Key1" localSheetId="24" hidden="1">#REF!</definedName>
    <definedName name="_Key1" localSheetId="25" hidden="1">#REF!</definedName>
    <definedName name="_Key1" localSheetId="26" hidden="1">#REF!</definedName>
    <definedName name="_Key1" localSheetId="27" hidden="1">#REF!</definedName>
    <definedName name="_Key1" localSheetId="28" hidden="1">#REF!</definedName>
    <definedName name="_Key1" localSheetId="29" hidden="1">#REF!</definedName>
    <definedName name="_Key1" localSheetId="30" hidden="1">#REF!</definedName>
    <definedName name="_Key1" localSheetId="31" hidden="1">#REF!</definedName>
    <definedName name="_Key1" localSheetId="9" hidden="1">#REF!</definedName>
    <definedName name="_Key1" hidden="1">#REF!</definedName>
    <definedName name="_Key2" localSheetId="1" hidden="1">#REF!</definedName>
    <definedName name="_Key2" localSheetId="10" hidden="1">#REF!</definedName>
    <definedName name="_Key2" localSheetId="11" hidden="1">#REF!</definedName>
    <definedName name="_Key2" localSheetId="12" hidden="1">#REF!</definedName>
    <definedName name="_Key2" localSheetId="13" hidden="1">#REF!</definedName>
    <definedName name="_Key2" localSheetId="14" hidden="1">#REF!</definedName>
    <definedName name="_Key2" localSheetId="15" hidden="1">#REF!</definedName>
    <definedName name="_Key2" localSheetId="16" hidden="1">#REF!</definedName>
    <definedName name="_Key2" localSheetId="17" hidden="1">#REF!</definedName>
    <definedName name="_Key2" localSheetId="18" hidden="1">#REF!</definedName>
    <definedName name="_Key2" localSheetId="19" hidden="1">#REF!</definedName>
    <definedName name="_Key2" localSheetId="2" hidden="1">#REF!</definedName>
    <definedName name="_Key2" localSheetId="20" hidden="1">#REF!</definedName>
    <definedName name="_Key2" localSheetId="21" hidden="1">#REF!</definedName>
    <definedName name="_Key2" localSheetId="22" hidden="1">#REF!</definedName>
    <definedName name="_Key2" localSheetId="23" hidden="1">#REF!</definedName>
    <definedName name="_Key2" localSheetId="24" hidden="1">#REF!</definedName>
    <definedName name="_Key2" localSheetId="25" hidden="1">#REF!</definedName>
    <definedName name="_Key2" localSheetId="26" hidden="1">#REF!</definedName>
    <definedName name="_Key2" localSheetId="27" hidden="1">#REF!</definedName>
    <definedName name="_Key2" localSheetId="28" hidden="1">#REF!</definedName>
    <definedName name="_Key2" localSheetId="29" hidden="1">#REF!</definedName>
    <definedName name="_Key2" localSheetId="30" hidden="1">#REF!</definedName>
    <definedName name="_Key2" localSheetId="31" hidden="1">#REF!</definedName>
    <definedName name="_Key2" localSheetId="9" hidden="1">#REF!</definedName>
    <definedName name="_Key2" hidden="1">#REF!</definedName>
    <definedName name="_Order1" hidden="1">255</definedName>
    <definedName name="_Order2" hidden="1">255</definedName>
    <definedName name="_ot97" localSheetId="1" hidden="1">#REF!,#REF!,#REF!,#REF!,#REF!,#REF!,#REF!</definedName>
    <definedName name="_ot97" localSheetId="10" hidden="1">#REF!,#REF!,#REF!,#REF!,#REF!,#REF!,#REF!</definedName>
    <definedName name="_ot97" localSheetId="11" hidden="1">#REF!,#REF!,#REF!,#REF!,#REF!,#REF!,#REF!</definedName>
    <definedName name="_ot97" localSheetId="12" hidden="1">#REF!,#REF!,#REF!,#REF!,#REF!,#REF!,#REF!</definedName>
    <definedName name="_ot97" localSheetId="13" hidden="1">#REF!,#REF!,#REF!,#REF!,#REF!,#REF!,#REF!</definedName>
    <definedName name="_ot97" localSheetId="14" hidden="1">#REF!,#REF!,#REF!,#REF!,#REF!,#REF!,#REF!</definedName>
    <definedName name="_ot97" localSheetId="15" hidden="1">#REF!,#REF!,#REF!,#REF!,#REF!,#REF!,#REF!</definedName>
    <definedName name="_ot97" localSheetId="16" hidden="1">#REF!,#REF!,#REF!,#REF!,#REF!,#REF!,#REF!</definedName>
    <definedName name="_ot97" localSheetId="17" hidden="1">#REF!,#REF!,#REF!,#REF!,#REF!,#REF!,#REF!</definedName>
    <definedName name="_ot97" localSheetId="18" hidden="1">#REF!,#REF!,#REF!,#REF!,#REF!,#REF!,#REF!</definedName>
    <definedName name="_ot97" localSheetId="19" hidden="1">#REF!,#REF!,#REF!,#REF!,#REF!,#REF!,#REF!</definedName>
    <definedName name="_ot97" localSheetId="2" hidden="1">#REF!,#REF!,#REF!,#REF!,#REF!,#REF!,#REF!</definedName>
    <definedName name="_ot97" localSheetId="20" hidden="1">#REF!,#REF!,#REF!,#REF!,#REF!,#REF!,#REF!</definedName>
    <definedName name="_ot97" localSheetId="21" hidden="1">#REF!,#REF!,#REF!,#REF!,#REF!,#REF!,#REF!</definedName>
    <definedName name="_ot97" localSheetId="22" hidden="1">#REF!,#REF!,#REF!,#REF!,#REF!,#REF!,#REF!</definedName>
    <definedName name="_ot97" localSheetId="23" hidden="1">#REF!,#REF!,#REF!,#REF!,#REF!,#REF!,#REF!</definedName>
    <definedName name="_ot97" localSheetId="24" hidden="1">#REF!,#REF!,#REF!,#REF!,#REF!,#REF!,#REF!</definedName>
    <definedName name="_ot97" localSheetId="25" hidden="1">#REF!,#REF!,#REF!,#REF!,#REF!,#REF!,#REF!</definedName>
    <definedName name="_ot97" localSheetId="26" hidden="1">#REF!,#REF!,#REF!,#REF!,#REF!,#REF!,#REF!</definedName>
    <definedName name="_ot97" localSheetId="27" hidden="1">#REF!,#REF!,#REF!,#REF!,#REF!,#REF!,#REF!</definedName>
    <definedName name="_ot97" localSheetId="28" hidden="1">#REF!,#REF!,#REF!,#REF!,#REF!,#REF!,#REF!</definedName>
    <definedName name="_ot97" localSheetId="29" hidden="1">#REF!,#REF!,#REF!,#REF!,#REF!,#REF!,#REF!</definedName>
    <definedName name="_ot97" localSheetId="30" hidden="1">#REF!,#REF!,#REF!,#REF!,#REF!,#REF!,#REF!</definedName>
    <definedName name="_ot97" localSheetId="31" hidden="1">#REF!,#REF!,#REF!,#REF!,#REF!,#REF!,#REF!</definedName>
    <definedName name="_ot97" localSheetId="9" hidden="1">#REF!,#REF!,#REF!,#REF!,#REF!,#REF!,#REF!</definedName>
    <definedName name="_ot97" hidden="1">#REF!,#REF!,#REF!,#REF!,#REF!,#REF!,#REF!</definedName>
    <definedName name="_RAC1" localSheetId="1" hidden="1">#REF!</definedName>
    <definedName name="_RAC1" localSheetId="10" hidden="1">#REF!</definedName>
    <definedName name="_RAC1" localSheetId="11" hidden="1">#REF!</definedName>
    <definedName name="_RAC1" localSheetId="12" hidden="1">#REF!</definedName>
    <definedName name="_RAC1" localSheetId="13" hidden="1">#REF!</definedName>
    <definedName name="_RAC1" localSheetId="14" hidden="1">#REF!</definedName>
    <definedName name="_RAC1" localSheetId="15" hidden="1">#REF!</definedName>
    <definedName name="_RAC1" localSheetId="16" hidden="1">#REF!</definedName>
    <definedName name="_RAC1" localSheetId="17" hidden="1">#REF!</definedName>
    <definedName name="_RAC1" localSheetId="18" hidden="1">#REF!</definedName>
    <definedName name="_RAC1" localSheetId="19" hidden="1">#REF!</definedName>
    <definedName name="_RAC1" localSheetId="2" hidden="1">#REF!</definedName>
    <definedName name="_RAC1" localSheetId="20" hidden="1">#REF!</definedName>
    <definedName name="_RAC1" localSheetId="21" hidden="1">#REF!</definedName>
    <definedName name="_RAC1" localSheetId="22" hidden="1">#REF!</definedName>
    <definedName name="_RAC1" localSheetId="23" hidden="1">#REF!</definedName>
    <definedName name="_RAC1" localSheetId="24" hidden="1">#REF!</definedName>
    <definedName name="_RAC1" localSheetId="25" hidden="1">#REF!</definedName>
    <definedName name="_RAC1" localSheetId="26" hidden="1">#REF!</definedName>
    <definedName name="_RAC1" localSheetId="27" hidden="1">#REF!</definedName>
    <definedName name="_RAC1" localSheetId="28" hidden="1">#REF!</definedName>
    <definedName name="_RAC1" localSheetId="29" hidden="1">#REF!</definedName>
    <definedName name="_RAC1" localSheetId="30" hidden="1">#REF!</definedName>
    <definedName name="_RAC1" localSheetId="31" hidden="1">#REF!</definedName>
    <definedName name="_RAC1" localSheetId="9" hidden="1">#REF!</definedName>
    <definedName name="_RAC1" hidden="1">#REF!</definedName>
    <definedName name="_wrn2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_о" localSheetId="1" hidden="1">#REF!</definedName>
    <definedName name="_о" localSheetId="10" hidden="1">#REF!</definedName>
    <definedName name="_о" localSheetId="11" hidden="1">#REF!</definedName>
    <definedName name="_о" localSheetId="12" hidden="1">#REF!</definedName>
    <definedName name="_о" localSheetId="13" hidden="1">#REF!</definedName>
    <definedName name="_о" localSheetId="14" hidden="1">#REF!</definedName>
    <definedName name="_о" localSheetId="15" hidden="1">#REF!</definedName>
    <definedName name="_о" localSheetId="16" hidden="1">#REF!</definedName>
    <definedName name="_о" localSheetId="17" hidden="1">#REF!</definedName>
    <definedName name="_о" localSheetId="18" hidden="1">#REF!</definedName>
    <definedName name="_о" localSheetId="19" hidden="1">#REF!</definedName>
    <definedName name="_о" localSheetId="2" hidden="1">#REF!</definedName>
    <definedName name="_о" localSheetId="20" hidden="1">#REF!</definedName>
    <definedName name="_о" localSheetId="21" hidden="1">#REF!</definedName>
    <definedName name="_о" localSheetId="22" hidden="1">#REF!</definedName>
    <definedName name="_о" localSheetId="23" hidden="1">#REF!</definedName>
    <definedName name="_о" localSheetId="24" hidden="1">#REF!</definedName>
    <definedName name="_о" localSheetId="25" hidden="1">#REF!</definedName>
    <definedName name="_о" localSheetId="26" hidden="1">#REF!</definedName>
    <definedName name="_о" localSheetId="27" hidden="1">#REF!</definedName>
    <definedName name="_о" localSheetId="28" hidden="1">#REF!</definedName>
    <definedName name="_о" localSheetId="29" hidden="1">#REF!</definedName>
    <definedName name="_о" localSheetId="30" hidden="1">#REF!</definedName>
    <definedName name="_о" localSheetId="31" hidden="1">#REF!</definedName>
    <definedName name="_о" localSheetId="9" hidden="1">#REF!</definedName>
    <definedName name="_о" hidden="1">#REF!</definedName>
    <definedName name="_xlnm._FilterDatabase" localSheetId="1" hidden="1">'Лот № 1'!$A$18:$M$154</definedName>
    <definedName name="_xlnm._FilterDatabase" localSheetId="18" hidden="1">'Лот № 18'!$A$18:$M$49</definedName>
    <definedName name="_xlnm._FilterDatabase" localSheetId="2" hidden="1">'Лот № 2'!$A$18:$M$23</definedName>
    <definedName name="_xlnm._FilterDatabase" localSheetId="22" hidden="1">'Лот № 22'!$A$18:$M$297</definedName>
    <definedName name="_xlnm._FilterDatabase" localSheetId="26" hidden="1">'Лот № 26'!$A$18:$M$32</definedName>
    <definedName name="_xlnm._FilterDatabase" localSheetId="27" hidden="1">'Лот № 27'!$A$18:$M$27</definedName>
    <definedName name="_xlnm._FilterDatabase" localSheetId="28" hidden="1">'Лот № 28'!$A$18:$M$59</definedName>
    <definedName name="_xlnm._FilterDatabase" localSheetId="29" hidden="1">'Лот № 29'!$A$18:$M$27</definedName>
    <definedName name="_xlnm._FilterDatabase" localSheetId="30" hidden="1">'Лот № 30'!$A$18:$M$25</definedName>
    <definedName name="_xlnm._FilterDatabase" localSheetId="31" hidden="1">'Лот № 31'!$A$18:$M$28</definedName>
    <definedName name="_xlnm._FilterDatabase" localSheetId="0" hidden="1">СВОД!$B$1:$I$33</definedName>
    <definedName name="aaaaaaaa" localSheetId="1" hidden="1">#REF!</definedName>
    <definedName name="aaaaaaaa" localSheetId="10" hidden="1">#REF!</definedName>
    <definedName name="aaaaaaaa" localSheetId="11" hidden="1">#REF!</definedName>
    <definedName name="aaaaaaaa" localSheetId="12" hidden="1">#REF!</definedName>
    <definedName name="aaaaaaaa" localSheetId="13" hidden="1">#REF!</definedName>
    <definedName name="aaaaaaaa" localSheetId="14" hidden="1">#REF!</definedName>
    <definedName name="aaaaaaaa" localSheetId="15" hidden="1">#REF!</definedName>
    <definedName name="aaaaaaaa" localSheetId="16" hidden="1">#REF!</definedName>
    <definedName name="aaaaaaaa" localSheetId="17" hidden="1">#REF!</definedName>
    <definedName name="aaaaaaaa" localSheetId="18" hidden="1">#REF!</definedName>
    <definedName name="aaaaaaaa" localSheetId="19" hidden="1">#REF!</definedName>
    <definedName name="aaaaaaaa" localSheetId="2" hidden="1">#REF!</definedName>
    <definedName name="aaaaaaaa" localSheetId="20" hidden="1">#REF!</definedName>
    <definedName name="aaaaaaaa" localSheetId="21" hidden="1">#REF!</definedName>
    <definedName name="aaaaaaaa" localSheetId="22" hidden="1">#REF!</definedName>
    <definedName name="aaaaaaaa" localSheetId="23" hidden="1">#REF!</definedName>
    <definedName name="aaaaaaaa" localSheetId="24" hidden="1">#REF!</definedName>
    <definedName name="aaaaaaaa" localSheetId="25" hidden="1">#REF!</definedName>
    <definedName name="aaaaaaaa" localSheetId="26" hidden="1">#REF!</definedName>
    <definedName name="aaaaaaaa" localSheetId="27" hidden="1">#REF!</definedName>
    <definedName name="aaaaaaaa" localSheetId="28" hidden="1">#REF!</definedName>
    <definedName name="aaaaaaaa" localSheetId="29" hidden="1">#REF!</definedName>
    <definedName name="aaaaaaaa" localSheetId="30" hidden="1">#REF!</definedName>
    <definedName name="aaaaaaaa" localSheetId="31" hidden="1">#REF!</definedName>
    <definedName name="aaaaaaaa" localSheetId="9" hidden="1">#REF!</definedName>
    <definedName name="aaaaaaaa" hidden="1">#REF!</definedName>
    <definedName name="aaaaaaaaa" localSheetId="1" hidden="1">#REF!</definedName>
    <definedName name="aaaaaaaaa" localSheetId="10" hidden="1">#REF!</definedName>
    <definedName name="aaaaaaaaa" localSheetId="11" hidden="1">#REF!</definedName>
    <definedName name="aaaaaaaaa" localSheetId="12" hidden="1">#REF!</definedName>
    <definedName name="aaaaaaaaa" localSheetId="13" hidden="1">#REF!</definedName>
    <definedName name="aaaaaaaaa" localSheetId="14" hidden="1">#REF!</definedName>
    <definedName name="aaaaaaaaa" localSheetId="15" hidden="1">#REF!</definedName>
    <definedName name="aaaaaaaaa" localSheetId="16" hidden="1">#REF!</definedName>
    <definedName name="aaaaaaaaa" localSheetId="17" hidden="1">#REF!</definedName>
    <definedName name="aaaaaaaaa" localSheetId="18" hidden="1">#REF!</definedName>
    <definedName name="aaaaaaaaa" localSheetId="19" hidden="1">#REF!</definedName>
    <definedName name="aaaaaaaaa" localSheetId="2" hidden="1">#REF!</definedName>
    <definedName name="aaaaaaaaa" localSheetId="20" hidden="1">#REF!</definedName>
    <definedName name="aaaaaaaaa" localSheetId="21" hidden="1">#REF!</definedName>
    <definedName name="aaaaaaaaa" localSheetId="22" hidden="1">#REF!</definedName>
    <definedName name="aaaaaaaaa" localSheetId="23" hidden="1">#REF!</definedName>
    <definedName name="aaaaaaaaa" localSheetId="24" hidden="1">#REF!</definedName>
    <definedName name="aaaaaaaaa" localSheetId="25" hidden="1">#REF!</definedName>
    <definedName name="aaaaaaaaa" localSheetId="26" hidden="1">#REF!</definedName>
    <definedName name="aaaaaaaaa" localSheetId="27" hidden="1">#REF!</definedName>
    <definedName name="aaaaaaaaa" localSheetId="28" hidden="1">#REF!</definedName>
    <definedName name="aaaaaaaaa" localSheetId="29" hidden="1">#REF!</definedName>
    <definedName name="aaaaaaaaa" localSheetId="30" hidden="1">#REF!</definedName>
    <definedName name="aaaaaaaaa" localSheetId="31" hidden="1">#REF!</definedName>
    <definedName name="aaaaaaaaa" localSheetId="9" hidden="1">#REF!</definedName>
    <definedName name="aaaaaaaaa" hidden="1">#REF!</definedName>
    <definedName name="aaaaaaaaaaa" localSheetId="1" hidden="1">#REF!</definedName>
    <definedName name="aaaaaaaaaaa" localSheetId="10" hidden="1">#REF!</definedName>
    <definedName name="aaaaaaaaaaa" localSheetId="11" hidden="1">#REF!</definedName>
    <definedName name="aaaaaaaaaaa" localSheetId="12" hidden="1">#REF!</definedName>
    <definedName name="aaaaaaaaaaa" localSheetId="13" hidden="1">#REF!</definedName>
    <definedName name="aaaaaaaaaaa" localSheetId="14" hidden="1">#REF!</definedName>
    <definedName name="aaaaaaaaaaa" localSheetId="15" hidden="1">#REF!</definedName>
    <definedName name="aaaaaaaaaaa" localSheetId="16" hidden="1">#REF!</definedName>
    <definedName name="aaaaaaaaaaa" localSheetId="17" hidden="1">#REF!</definedName>
    <definedName name="aaaaaaaaaaa" localSheetId="18" hidden="1">#REF!</definedName>
    <definedName name="aaaaaaaaaaa" localSheetId="19" hidden="1">#REF!</definedName>
    <definedName name="aaaaaaaaaaa" localSheetId="2" hidden="1">#REF!</definedName>
    <definedName name="aaaaaaaaaaa" localSheetId="20" hidden="1">#REF!</definedName>
    <definedName name="aaaaaaaaaaa" localSheetId="21" hidden="1">#REF!</definedName>
    <definedName name="aaaaaaaaaaa" localSheetId="22" hidden="1">#REF!</definedName>
    <definedName name="aaaaaaaaaaa" localSheetId="23" hidden="1">#REF!</definedName>
    <definedName name="aaaaaaaaaaa" localSheetId="24" hidden="1">#REF!</definedName>
    <definedName name="aaaaaaaaaaa" localSheetId="25" hidden="1">#REF!</definedName>
    <definedName name="aaaaaaaaaaa" localSheetId="26" hidden="1">#REF!</definedName>
    <definedName name="aaaaaaaaaaa" localSheetId="27" hidden="1">#REF!</definedName>
    <definedName name="aaaaaaaaaaa" localSheetId="28" hidden="1">#REF!</definedName>
    <definedName name="aaaaaaaaaaa" localSheetId="29" hidden="1">#REF!</definedName>
    <definedName name="aaaaaaaaaaa" localSheetId="30" hidden="1">#REF!</definedName>
    <definedName name="aaaaaaaaaaa" localSheetId="31" hidden="1">#REF!</definedName>
    <definedName name="aaaaaaaaaaa" localSheetId="9" hidden="1">#REF!</definedName>
    <definedName name="aaaaaaaaaaa" hidden="1">#REF!</definedName>
    <definedName name="aaaaaaaaaaa2" localSheetId="1" hidden="1">#REF!</definedName>
    <definedName name="aaaaaaaaaaa2" localSheetId="10" hidden="1">#REF!</definedName>
    <definedName name="aaaaaaaaaaa2" localSheetId="11" hidden="1">#REF!</definedName>
    <definedName name="aaaaaaaaaaa2" localSheetId="12" hidden="1">#REF!</definedName>
    <definedName name="aaaaaaaaaaa2" localSheetId="13" hidden="1">#REF!</definedName>
    <definedName name="aaaaaaaaaaa2" localSheetId="14" hidden="1">#REF!</definedName>
    <definedName name="aaaaaaaaaaa2" localSheetId="15" hidden="1">#REF!</definedName>
    <definedName name="aaaaaaaaaaa2" localSheetId="16" hidden="1">#REF!</definedName>
    <definedName name="aaaaaaaaaaa2" localSheetId="17" hidden="1">#REF!</definedName>
    <definedName name="aaaaaaaaaaa2" localSheetId="18" hidden="1">#REF!</definedName>
    <definedName name="aaaaaaaaaaa2" localSheetId="19" hidden="1">#REF!</definedName>
    <definedName name="aaaaaaaaaaa2" localSheetId="2" hidden="1">#REF!</definedName>
    <definedName name="aaaaaaaaaaa2" localSheetId="20" hidden="1">#REF!</definedName>
    <definedName name="aaaaaaaaaaa2" localSheetId="21" hidden="1">#REF!</definedName>
    <definedName name="aaaaaaaaaaa2" localSheetId="22" hidden="1">#REF!</definedName>
    <definedName name="aaaaaaaaaaa2" localSheetId="23" hidden="1">#REF!</definedName>
    <definedName name="aaaaaaaaaaa2" localSheetId="24" hidden="1">#REF!</definedName>
    <definedName name="aaaaaaaaaaa2" localSheetId="25" hidden="1">#REF!</definedName>
    <definedName name="aaaaaaaaaaa2" localSheetId="26" hidden="1">#REF!</definedName>
    <definedName name="aaaaaaaaaaa2" localSheetId="27" hidden="1">#REF!</definedName>
    <definedName name="aaaaaaaaaaa2" localSheetId="28" hidden="1">#REF!</definedName>
    <definedName name="aaaaaaaaaaa2" localSheetId="29" hidden="1">#REF!</definedName>
    <definedName name="aaaaaaaaaaa2" localSheetId="30" hidden="1">#REF!</definedName>
    <definedName name="aaaaaaaaaaa2" localSheetId="31" hidden="1">#REF!</definedName>
    <definedName name="aaaaaaaaaaa2" localSheetId="9" hidden="1">#REF!</definedName>
    <definedName name="aaaaaaaaaaa2" hidden="1">#REF!</definedName>
    <definedName name="aaaaaaaaaaaaa" localSheetId="1" hidden="1">#REF!</definedName>
    <definedName name="aaaaaaaaaaaaa" localSheetId="10" hidden="1">#REF!</definedName>
    <definedName name="aaaaaaaaaaaaa" localSheetId="11" hidden="1">#REF!</definedName>
    <definedName name="aaaaaaaaaaaaa" localSheetId="12" hidden="1">#REF!</definedName>
    <definedName name="aaaaaaaaaaaaa" localSheetId="13" hidden="1">#REF!</definedName>
    <definedName name="aaaaaaaaaaaaa" localSheetId="14" hidden="1">#REF!</definedName>
    <definedName name="aaaaaaaaaaaaa" localSheetId="15" hidden="1">#REF!</definedName>
    <definedName name="aaaaaaaaaaaaa" localSheetId="16" hidden="1">#REF!</definedName>
    <definedName name="aaaaaaaaaaaaa" localSheetId="17" hidden="1">#REF!</definedName>
    <definedName name="aaaaaaaaaaaaa" localSheetId="18" hidden="1">#REF!</definedName>
    <definedName name="aaaaaaaaaaaaa" localSheetId="19" hidden="1">#REF!</definedName>
    <definedName name="aaaaaaaaaaaaa" localSheetId="2" hidden="1">#REF!</definedName>
    <definedName name="aaaaaaaaaaaaa" localSheetId="20" hidden="1">#REF!</definedName>
    <definedName name="aaaaaaaaaaaaa" localSheetId="21" hidden="1">#REF!</definedName>
    <definedName name="aaaaaaaaaaaaa" localSheetId="22" hidden="1">#REF!</definedName>
    <definedName name="aaaaaaaaaaaaa" localSheetId="23" hidden="1">#REF!</definedName>
    <definedName name="aaaaaaaaaaaaa" localSheetId="24" hidden="1">#REF!</definedName>
    <definedName name="aaaaaaaaaaaaa" localSheetId="25" hidden="1">#REF!</definedName>
    <definedName name="aaaaaaaaaaaaa" localSheetId="26" hidden="1">#REF!</definedName>
    <definedName name="aaaaaaaaaaaaa" localSheetId="27" hidden="1">#REF!</definedName>
    <definedName name="aaaaaaaaaaaaa" localSheetId="28" hidden="1">#REF!</definedName>
    <definedName name="aaaaaaaaaaaaa" localSheetId="29" hidden="1">#REF!</definedName>
    <definedName name="aaaaaaaaaaaaa" localSheetId="30" hidden="1">#REF!</definedName>
    <definedName name="aaaaaaaaaaaaa" localSheetId="31" hidden="1">#REF!</definedName>
    <definedName name="aaaaaaaaaaaaa" localSheetId="9" hidden="1">#REF!</definedName>
    <definedName name="aaaaaaaaaaaaa" hidden="1">#REF!</definedName>
    <definedName name="abc" localSheetId="1" hidden="1">#REF!</definedName>
    <definedName name="abc" localSheetId="10" hidden="1">#REF!</definedName>
    <definedName name="abc" localSheetId="11" hidden="1">#REF!</definedName>
    <definedName name="abc" localSheetId="12" hidden="1">#REF!</definedName>
    <definedName name="abc" localSheetId="13" hidden="1">#REF!</definedName>
    <definedName name="abc" localSheetId="14" hidden="1">#REF!</definedName>
    <definedName name="abc" localSheetId="15" hidden="1">#REF!</definedName>
    <definedName name="abc" localSheetId="16" hidden="1">#REF!</definedName>
    <definedName name="abc" localSheetId="17" hidden="1">#REF!</definedName>
    <definedName name="abc" localSheetId="18" hidden="1">#REF!</definedName>
    <definedName name="abc" localSheetId="19" hidden="1">#REF!</definedName>
    <definedName name="abc" localSheetId="2" hidden="1">#REF!</definedName>
    <definedName name="abc" localSheetId="20" hidden="1">#REF!</definedName>
    <definedName name="abc" localSheetId="21" hidden="1">#REF!</definedName>
    <definedName name="abc" localSheetId="22" hidden="1">#REF!</definedName>
    <definedName name="abc" localSheetId="23" hidden="1">#REF!</definedName>
    <definedName name="abc" localSheetId="24" hidden="1">#REF!</definedName>
    <definedName name="abc" localSheetId="25" hidden="1">#REF!</definedName>
    <definedName name="abc" localSheetId="26" hidden="1">#REF!</definedName>
    <definedName name="abc" localSheetId="27" hidden="1">#REF!</definedName>
    <definedName name="abc" localSheetId="28" hidden="1">#REF!</definedName>
    <definedName name="abc" localSheetId="29" hidden="1">#REF!</definedName>
    <definedName name="abc" localSheetId="30" hidden="1">#REF!</definedName>
    <definedName name="abc" localSheetId="31" hidden="1">#REF!</definedName>
    <definedName name="abc" localSheetId="9" hidden="1">#REF!</definedName>
    <definedName name="abc" hidden="1">#REF!</definedName>
    <definedName name="AccessDatabase" hidden="1">"C:\Мои документы\Книга расценок 3.mdb"</definedName>
    <definedName name="AS2DocOpenMode" hidden="1">"AS2DocumentEdit"</definedName>
    <definedName name="B" localSheetId="1" hidden="1">#REF!</definedName>
    <definedName name="B" localSheetId="10" hidden="1">#REF!</definedName>
    <definedName name="B" localSheetId="11" hidden="1">#REF!</definedName>
    <definedName name="B" localSheetId="12" hidden="1">#REF!</definedName>
    <definedName name="B" localSheetId="13" hidden="1">#REF!</definedName>
    <definedName name="B" localSheetId="14" hidden="1">#REF!</definedName>
    <definedName name="B" localSheetId="15" hidden="1">#REF!</definedName>
    <definedName name="B" localSheetId="16" hidden="1">#REF!</definedName>
    <definedName name="B" localSheetId="17" hidden="1">#REF!</definedName>
    <definedName name="B" localSheetId="18" hidden="1">#REF!</definedName>
    <definedName name="B" localSheetId="19" hidden="1">#REF!</definedName>
    <definedName name="B" localSheetId="2" hidden="1">#REF!</definedName>
    <definedName name="B" localSheetId="20" hidden="1">#REF!</definedName>
    <definedName name="B" localSheetId="21" hidden="1">#REF!</definedName>
    <definedName name="B" localSheetId="22" hidden="1">#REF!</definedName>
    <definedName name="B" localSheetId="23" hidden="1">#REF!</definedName>
    <definedName name="B" localSheetId="24" hidden="1">#REF!</definedName>
    <definedName name="B" localSheetId="25" hidden="1">#REF!</definedName>
    <definedName name="B" localSheetId="26" hidden="1">#REF!</definedName>
    <definedName name="B" localSheetId="27" hidden="1">#REF!</definedName>
    <definedName name="B" localSheetId="28" hidden="1">#REF!</definedName>
    <definedName name="B" localSheetId="29" hidden="1">#REF!</definedName>
    <definedName name="B" localSheetId="30" hidden="1">#REF!</definedName>
    <definedName name="B" localSheetId="31" hidden="1">#REF!</definedName>
    <definedName name="B" localSheetId="9" hidden="1">#REF!</definedName>
    <definedName name="B" hidden="1">#REF!</definedName>
    <definedName name="BLPH1" hidden="1">'[2]Read me first'!$D$15</definedName>
    <definedName name="BLPH2" hidden="1">'[2]Read me first'!$Z$15</definedName>
    <definedName name="CapExVEB" hidden="1">{"glc1",#N/A,FALSE,"GLC";"glc2",#N/A,FALSE,"GLC";"glc3",#N/A,FALSE,"GLC";"glc4",#N/A,FALSE,"GLC";"glc5",#N/A,FALSE,"GLC"}</definedName>
    <definedName name="D" localSheetId="1" hidden="1">#REF!</definedName>
    <definedName name="D" localSheetId="10" hidden="1">#REF!</definedName>
    <definedName name="D" localSheetId="11" hidden="1">#REF!</definedName>
    <definedName name="D" localSheetId="12" hidden="1">#REF!</definedName>
    <definedName name="D" localSheetId="13" hidden="1">#REF!</definedName>
    <definedName name="D" localSheetId="14" hidden="1">#REF!</definedName>
    <definedName name="D" localSheetId="15" hidden="1">#REF!</definedName>
    <definedName name="D" localSheetId="16" hidden="1">#REF!</definedName>
    <definedName name="D" localSheetId="17" hidden="1">#REF!</definedName>
    <definedName name="D" localSheetId="18" hidden="1">#REF!</definedName>
    <definedName name="D" localSheetId="19" hidden="1">#REF!</definedName>
    <definedName name="D" localSheetId="2" hidden="1">#REF!</definedName>
    <definedName name="D" localSheetId="20" hidden="1">#REF!</definedName>
    <definedName name="D" localSheetId="21" hidden="1">#REF!</definedName>
    <definedName name="D" localSheetId="22" hidden="1">#REF!</definedName>
    <definedName name="D" localSheetId="23" hidden="1">#REF!</definedName>
    <definedName name="D" localSheetId="24" hidden="1">#REF!</definedName>
    <definedName name="D" localSheetId="25" hidden="1">#REF!</definedName>
    <definedName name="D" localSheetId="26" hidden="1">#REF!</definedName>
    <definedName name="D" localSheetId="27" hidden="1">#REF!</definedName>
    <definedName name="D" localSheetId="28" hidden="1">#REF!</definedName>
    <definedName name="D" localSheetId="29" hidden="1">#REF!</definedName>
    <definedName name="D" localSheetId="30" hidden="1">#REF!</definedName>
    <definedName name="D" localSheetId="31" hidden="1">#REF!</definedName>
    <definedName name="D" localSheetId="9" hidden="1">#REF!</definedName>
    <definedName name="D" hidden="1">#REF!</definedName>
    <definedName name="dddddd" localSheetId="1" hidden="1">#REF!</definedName>
    <definedName name="dddddd" localSheetId="10" hidden="1">#REF!</definedName>
    <definedName name="dddddd" localSheetId="11" hidden="1">#REF!</definedName>
    <definedName name="dddddd" localSheetId="12" hidden="1">#REF!</definedName>
    <definedName name="dddddd" localSheetId="13" hidden="1">#REF!</definedName>
    <definedName name="dddddd" localSheetId="14" hidden="1">#REF!</definedName>
    <definedName name="dddddd" localSheetId="15" hidden="1">#REF!</definedName>
    <definedName name="dddddd" localSheetId="16" hidden="1">#REF!</definedName>
    <definedName name="dddddd" localSheetId="17" hidden="1">#REF!</definedName>
    <definedName name="dddddd" localSheetId="18" hidden="1">#REF!</definedName>
    <definedName name="dddddd" localSheetId="19" hidden="1">#REF!</definedName>
    <definedName name="dddddd" localSheetId="2" hidden="1">#REF!</definedName>
    <definedName name="dddddd" localSheetId="20" hidden="1">#REF!</definedName>
    <definedName name="dddddd" localSheetId="21" hidden="1">#REF!</definedName>
    <definedName name="dddddd" localSheetId="22" hidden="1">#REF!</definedName>
    <definedName name="dddddd" localSheetId="23" hidden="1">#REF!</definedName>
    <definedName name="dddddd" localSheetId="24" hidden="1">#REF!</definedName>
    <definedName name="dddddd" localSheetId="25" hidden="1">#REF!</definedName>
    <definedName name="dddddd" localSheetId="26" hidden="1">#REF!</definedName>
    <definedName name="dddddd" localSheetId="27" hidden="1">#REF!</definedName>
    <definedName name="dddddd" localSheetId="28" hidden="1">#REF!</definedName>
    <definedName name="dddddd" localSheetId="29" hidden="1">#REF!</definedName>
    <definedName name="dddddd" localSheetId="30" hidden="1">#REF!</definedName>
    <definedName name="dddddd" localSheetId="31" hidden="1">#REF!</definedName>
    <definedName name="dddddd" localSheetId="9" hidden="1">#REF!</definedName>
    <definedName name="dddddd" hidden="1">#REF!</definedName>
    <definedName name="ddddddd" localSheetId="1" hidden="1">#REF!</definedName>
    <definedName name="ddddddd" localSheetId="10" hidden="1">#REF!</definedName>
    <definedName name="ddddddd" localSheetId="11" hidden="1">#REF!</definedName>
    <definedName name="ddddddd" localSheetId="12" hidden="1">#REF!</definedName>
    <definedName name="ddddddd" localSheetId="13" hidden="1">#REF!</definedName>
    <definedName name="ddddddd" localSheetId="14" hidden="1">#REF!</definedName>
    <definedName name="ddddddd" localSheetId="15" hidden="1">#REF!</definedName>
    <definedName name="ddddddd" localSheetId="16" hidden="1">#REF!</definedName>
    <definedName name="ddddddd" localSheetId="17" hidden="1">#REF!</definedName>
    <definedName name="ddddddd" localSheetId="18" hidden="1">#REF!</definedName>
    <definedName name="ddddddd" localSheetId="19" hidden="1">#REF!</definedName>
    <definedName name="ddddddd" localSheetId="2" hidden="1">#REF!</definedName>
    <definedName name="ddddddd" localSheetId="20" hidden="1">#REF!</definedName>
    <definedName name="ddddddd" localSheetId="21" hidden="1">#REF!</definedName>
    <definedName name="ddddddd" localSheetId="22" hidden="1">#REF!</definedName>
    <definedName name="ddddddd" localSheetId="23" hidden="1">#REF!</definedName>
    <definedName name="ddddddd" localSheetId="24" hidden="1">#REF!</definedName>
    <definedName name="ddddddd" localSheetId="25" hidden="1">#REF!</definedName>
    <definedName name="ddddddd" localSheetId="26" hidden="1">#REF!</definedName>
    <definedName name="ddddddd" localSheetId="27" hidden="1">#REF!</definedName>
    <definedName name="ddddddd" localSheetId="28" hidden="1">#REF!</definedName>
    <definedName name="ddddddd" localSheetId="29" hidden="1">#REF!</definedName>
    <definedName name="ddddddd" localSheetId="30" hidden="1">#REF!</definedName>
    <definedName name="ddddddd" localSheetId="31" hidden="1">#REF!</definedName>
    <definedName name="ddddddd" localSheetId="9" hidden="1">#REF!</definedName>
    <definedName name="ddddddd" hidden="1">#REF!</definedName>
    <definedName name="ddddddddddd" localSheetId="1" hidden="1">#REF!</definedName>
    <definedName name="ddddddddddd" localSheetId="10" hidden="1">#REF!</definedName>
    <definedName name="ddddddddddd" localSheetId="11" hidden="1">#REF!</definedName>
    <definedName name="ddddddddddd" localSheetId="12" hidden="1">#REF!</definedName>
    <definedName name="ddddddddddd" localSheetId="13" hidden="1">#REF!</definedName>
    <definedName name="ddddddddddd" localSheetId="14" hidden="1">#REF!</definedName>
    <definedName name="ddddddddddd" localSheetId="15" hidden="1">#REF!</definedName>
    <definedName name="ddddddddddd" localSheetId="16" hidden="1">#REF!</definedName>
    <definedName name="ddddddddddd" localSheetId="17" hidden="1">#REF!</definedName>
    <definedName name="ddddddddddd" localSheetId="18" hidden="1">#REF!</definedName>
    <definedName name="ddddddddddd" localSheetId="19" hidden="1">#REF!</definedName>
    <definedName name="ddddddddddd" localSheetId="2" hidden="1">#REF!</definedName>
    <definedName name="ddddddddddd" localSheetId="20" hidden="1">#REF!</definedName>
    <definedName name="ddddddddddd" localSheetId="21" hidden="1">#REF!</definedName>
    <definedName name="ddddddddddd" localSheetId="22" hidden="1">#REF!</definedName>
    <definedName name="ddddddddddd" localSheetId="23" hidden="1">#REF!</definedName>
    <definedName name="ddddddddddd" localSheetId="24" hidden="1">#REF!</definedName>
    <definedName name="ddddddddddd" localSheetId="25" hidden="1">#REF!</definedName>
    <definedName name="ddddddddddd" localSheetId="26" hidden="1">#REF!</definedName>
    <definedName name="ddddddddddd" localSheetId="27" hidden="1">#REF!</definedName>
    <definedName name="ddddddddddd" localSheetId="28" hidden="1">#REF!</definedName>
    <definedName name="ddddddddddd" localSheetId="29" hidden="1">#REF!</definedName>
    <definedName name="ddddddddddd" localSheetId="30" hidden="1">#REF!</definedName>
    <definedName name="ddddddddddd" localSheetId="31" hidden="1">#REF!</definedName>
    <definedName name="ddddddddddd" localSheetId="9" hidden="1">#REF!</definedName>
    <definedName name="ddddddddddd" hidden="1">#REF!</definedName>
    <definedName name="dfg" localSheetId="1" hidden="1">#REF!</definedName>
    <definedName name="dfg" localSheetId="10" hidden="1">#REF!</definedName>
    <definedName name="dfg" localSheetId="11" hidden="1">#REF!</definedName>
    <definedName name="dfg" localSheetId="12" hidden="1">#REF!</definedName>
    <definedName name="dfg" localSheetId="13" hidden="1">#REF!</definedName>
    <definedName name="dfg" localSheetId="14" hidden="1">#REF!</definedName>
    <definedName name="dfg" localSheetId="15" hidden="1">#REF!</definedName>
    <definedName name="dfg" localSheetId="16" hidden="1">#REF!</definedName>
    <definedName name="dfg" localSheetId="17" hidden="1">#REF!</definedName>
    <definedName name="dfg" localSheetId="18" hidden="1">#REF!</definedName>
    <definedName name="dfg" localSheetId="19" hidden="1">#REF!</definedName>
    <definedName name="dfg" localSheetId="2" hidden="1">#REF!</definedName>
    <definedName name="dfg" localSheetId="20" hidden="1">#REF!</definedName>
    <definedName name="dfg" localSheetId="21" hidden="1">#REF!</definedName>
    <definedName name="dfg" localSheetId="22" hidden="1">#REF!</definedName>
    <definedName name="dfg" localSheetId="23" hidden="1">#REF!</definedName>
    <definedName name="dfg" localSheetId="24" hidden="1">#REF!</definedName>
    <definedName name="dfg" localSheetId="25" hidden="1">#REF!</definedName>
    <definedName name="dfg" localSheetId="26" hidden="1">#REF!</definedName>
    <definedName name="dfg" localSheetId="27" hidden="1">#REF!</definedName>
    <definedName name="dfg" localSheetId="28" hidden="1">#REF!</definedName>
    <definedName name="dfg" localSheetId="29" hidden="1">#REF!</definedName>
    <definedName name="dfg" localSheetId="30" hidden="1">#REF!</definedName>
    <definedName name="dfg" localSheetId="31" hidden="1">#REF!</definedName>
    <definedName name="dfg" localSheetId="9" hidden="1">#REF!</definedName>
    <definedName name="dfg" hidden="1">#REF!</definedName>
    <definedName name="dgfv" hidden="1">{#N/A,#N/A,FALSE,"Aging Summary";#N/A,#N/A,FALSE,"Ratio Analysis";#N/A,#N/A,FALSE,"Test 120 Day Accts";#N/A,#N/A,FALSE,"Tickmarks"}</definedName>
    <definedName name="Discl" hidden="1">{"Valuation_Common",#N/A,FALSE,"Valuation"}</definedName>
    <definedName name="ee" localSheetId="1" hidden="1">#REF!</definedName>
    <definedName name="ee" localSheetId="10" hidden="1">#REF!</definedName>
    <definedName name="ee" localSheetId="11" hidden="1">#REF!</definedName>
    <definedName name="ee" localSheetId="12" hidden="1">#REF!</definedName>
    <definedName name="ee" localSheetId="13" hidden="1">#REF!</definedName>
    <definedName name="ee" localSheetId="14" hidden="1">#REF!</definedName>
    <definedName name="ee" localSheetId="15" hidden="1">#REF!</definedName>
    <definedName name="ee" localSheetId="16" hidden="1">#REF!</definedName>
    <definedName name="ee" localSheetId="17" hidden="1">#REF!</definedName>
    <definedName name="ee" localSheetId="18" hidden="1">#REF!</definedName>
    <definedName name="ee" localSheetId="19" hidden="1">#REF!</definedName>
    <definedName name="ee" localSheetId="2" hidden="1">#REF!</definedName>
    <definedName name="ee" localSheetId="20" hidden="1">#REF!</definedName>
    <definedName name="ee" localSheetId="21" hidden="1">#REF!</definedName>
    <definedName name="ee" localSheetId="22" hidden="1">#REF!</definedName>
    <definedName name="ee" localSheetId="23" hidden="1">#REF!</definedName>
    <definedName name="ee" localSheetId="24" hidden="1">#REF!</definedName>
    <definedName name="ee" localSheetId="25" hidden="1">#REF!</definedName>
    <definedName name="ee" localSheetId="26" hidden="1">#REF!</definedName>
    <definedName name="ee" localSheetId="27" hidden="1">#REF!</definedName>
    <definedName name="ee" localSheetId="28" hidden="1">#REF!</definedName>
    <definedName name="ee" localSheetId="29" hidden="1">#REF!</definedName>
    <definedName name="ee" localSheetId="30" hidden="1">#REF!</definedName>
    <definedName name="ee" localSheetId="31" hidden="1">#REF!</definedName>
    <definedName name="ee" localSheetId="9" hidden="1">#REF!</definedName>
    <definedName name="ee" hidden="1">#REF!</definedName>
    <definedName name="elman" localSheetId="1" hidden="1">#REF!</definedName>
    <definedName name="elman" localSheetId="10" hidden="1">#REF!</definedName>
    <definedName name="elman" localSheetId="11" hidden="1">#REF!</definedName>
    <definedName name="elman" localSheetId="12" hidden="1">#REF!</definedName>
    <definedName name="elman" localSheetId="13" hidden="1">#REF!</definedName>
    <definedName name="elman" localSheetId="14" hidden="1">#REF!</definedName>
    <definedName name="elman" localSheetId="15" hidden="1">#REF!</definedName>
    <definedName name="elman" localSheetId="16" hidden="1">#REF!</definedName>
    <definedName name="elman" localSheetId="17" hidden="1">#REF!</definedName>
    <definedName name="elman" localSheetId="18" hidden="1">#REF!</definedName>
    <definedName name="elman" localSheetId="19" hidden="1">#REF!</definedName>
    <definedName name="elman" localSheetId="2" hidden="1">#REF!</definedName>
    <definedName name="elman" localSheetId="20" hidden="1">#REF!</definedName>
    <definedName name="elman" localSheetId="21" hidden="1">#REF!</definedName>
    <definedName name="elman" localSheetId="22" hidden="1">#REF!</definedName>
    <definedName name="elman" localSheetId="23" hidden="1">#REF!</definedName>
    <definedName name="elman" localSheetId="24" hidden="1">#REF!</definedName>
    <definedName name="elman" localSheetId="25" hidden="1">#REF!</definedName>
    <definedName name="elman" localSheetId="26" hidden="1">#REF!</definedName>
    <definedName name="elman" localSheetId="27" hidden="1">#REF!</definedName>
    <definedName name="elman" localSheetId="28" hidden="1">#REF!</definedName>
    <definedName name="elman" localSheetId="29" hidden="1">#REF!</definedName>
    <definedName name="elman" localSheetId="30" hidden="1">#REF!</definedName>
    <definedName name="elman" localSheetId="31" hidden="1">#REF!</definedName>
    <definedName name="elman" localSheetId="9" hidden="1">#REF!</definedName>
    <definedName name="elman" hidden="1">#REF!</definedName>
    <definedName name="Fin" hidden="1">{"Valuation_Common",#N/A,FALSE,"Valuation"}</definedName>
    <definedName name="Finance" hidden="1">{"Valuation_Common",#N/A,FALSE,"Valuation"}</definedName>
    <definedName name="ghhj" hidden="1">{"assets",#N/A,FALSE,"historicBS";"liab",#N/A,FALSE,"historicBS";"is",#N/A,FALSE,"historicIS";"ratios",#N/A,FALSE,"ratios"}</definedName>
    <definedName name="ghjh" localSheetId="1" hidden="1">#REF!</definedName>
    <definedName name="ghjh" localSheetId="10" hidden="1">#REF!</definedName>
    <definedName name="ghjh" localSheetId="11" hidden="1">#REF!</definedName>
    <definedName name="ghjh" localSheetId="12" hidden="1">#REF!</definedName>
    <definedName name="ghjh" localSheetId="13" hidden="1">#REF!</definedName>
    <definedName name="ghjh" localSheetId="14" hidden="1">#REF!</definedName>
    <definedName name="ghjh" localSheetId="15" hidden="1">#REF!</definedName>
    <definedName name="ghjh" localSheetId="16" hidden="1">#REF!</definedName>
    <definedName name="ghjh" localSheetId="17" hidden="1">#REF!</definedName>
    <definedName name="ghjh" localSheetId="18" hidden="1">#REF!</definedName>
    <definedName name="ghjh" localSheetId="19" hidden="1">#REF!</definedName>
    <definedName name="ghjh" localSheetId="2" hidden="1">#REF!</definedName>
    <definedName name="ghjh" localSheetId="20" hidden="1">#REF!</definedName>
    <definedName name="ghjh" localSheetId="21" hidden="1">#REF!</definedName>
    <definedName name="ghjh" localSheetId="22" hidden="1">#REF!</definedName>
    <definedName name="ghjh" localSheetId="23" hidden="1">#REF!</definedName>
    <definedName name="ghjh" localSheetId="24" hidden="1">#REF!</definedName>
    <definedName name="ghjh" localSheetId="25" hidden="1">#REF!</definedName>
    <definedName name="ghjh" localSheetId="26" hidden="1">#REF!</definedName>
    <definedName name="ghjh" localSheetId="27" hidden="1">#REF!</definedName>
    <definedName name="ghjh" localSheetId="28" hidden="1">#REF!</definedName>
    <definedName name="ghjh" localSheetId="29" hidden="1">#REF!</definedName>
    <definedName name="ghjh" localSheetId="30" hidden="1">#REF!</definedName>
    <definedName name="ghjh" localSheetId="31" hidden="1">#REF!</definedName>
    <definedName name="ghjh" localSheetId="9" hidden="1">#REF!</definedName>
    <definedName name="ghjh" hidden="1">#REF!</definedName>
    <definedName name="hgfcc" hidden="1">{#N/A,#N/A,FALSE,"Aging Summary";#N/A,#N/A,FALSE,"Ratio Analysis";#N/A,#N/A,FALSE,"Test 120 Day Accts";#N/A,#N/A,FALSE,"Tickmarks"}</definedName>
    <definedName name="hhlkdglkjlgkdfjlgd543df4g354g35r4g" localSheetId="1" hidden="1">#REF!</definedName>
    <definedName name="hhlkdglkjlgkdfjlgd543df4g354g35r4g" localSheetId="10" hidden="1">#REF!</definedName>
    <definedName name="hhlkdglkjlgkdfjlgd543df4g354g35r4g" localSheetId="11" hidden="1">#REF!</definedName>
    <definedName name="hhlkdglkjlgkdfjlgd543df4g354g35r4g" localSheetId="12" hidden="1">#REF!</definedName>
    <definedName name="hhlkdglkjlgkdfjlgd543df4g354g35r4g" localSheetId="13" hidden="1">#REF!</definedName>
    <definedName name="hhlkdglkjlgkdfjlgd543df4g354g35r4g" localSheetId="14" hidden="1">#REF!</definedName>
    <definedName name="hhlkdglkjlgkdfjlgd543df4g354g35r4g" localSheetId="15" hidden="1">#REF!</definedName>
    <definedName name="hhlkdglkjlgkdfjlgd543df4g354g35r4g" localSheetId="16" hidden="1">#REF!</definedName>
    <definedName name="hhlkdglkjlgkdfjlgd543df4g354g35r4g" localSheetId="17" hidden="1">#REF!</definedName>
    <definedName name="hhlkdglkjlgkdfjlgd543df4g354g35r4g" localSheetId="18" hidden="1">#REF!</definedName>
    <definedName name="hhlkdglkjlgkdfjlgd543df4g354g35r4g" localSheetId="19" hidden="1">#REF!</definedName>
    <definedName name="hhlkdglkjlgkdfjlgd543df4g354g35r4g" localSheetId="2" hidden="1">#REF!</definedName>
    <definedName name="hhlkdglkjlgkdfjlgd543df4g354g35r4g" localSheetId="20" hidden="1">#REF!</definedName>
    <definedName name="hhlkdglkjlgkdfjlgd543df4g354g35r4g" localSheetId="21" hidden="1">#REF!</definedName>
    <definedName name="hhlkdglkjlgkdfjlgd543df4g354g35r4g" localSheetId="22" hidden="1">#REF!</definedName>
    <definedName name="hhlkdglkjlgkdfjlgd543df4g354g35r4g" localSheetId="23" hidden="1">#REF!</definedName>
    <definedName name="hhlkdglkjlgkdfjlgd543df4g354g35r4g" localSheetId="24" hidden="1">#REF!</definedName>
    <definedName name="hhlkdglkjlgkdfjlgd543df4g354g35r4g" localSheetId="25" hidden="1">#REF!</definedName>
    <definedName name="hhlkdglkjlgkdfjlgd543df4g354g35r4g" localSheetId="26" hidden="1">#REF!</definedName>
    <definedName name="hhlkdglkjlgkdfjlgd543df4g354g35r4g" localSheetId="27" hidden="1">#REF!</definedName>
    <definedName name="hhlkdglkjlgkdfjlgd543df4g354g35r4g" localSheetId="28" hidden="1">#REF!</definedName>
    <definedName name="hhlkdglkjlgkdfjlgd543df4g354g35r4g" localSheetId="29" hidden="1">#REF!</definedName>
    <definedName name="hhlkdglkjlgkdfjlgd543df4g354g35r4g" localSheetId="30" hidden="1">#REF!</definedName>
    <definedName name="hhlkdglkjlgkdfjlgd543df4g354g35r4g" localSheetId="31" hidden="1">#REF!</definedName>
    <definedName name="hhlkdglkjlgkdfjlgd543df4g354g35r4g" localSheetId="9" hidden="1">#REF!</definedName>
    <definedName name="hhlkdglkjlgkdfjlgd543df4g354g35r4g" hidden="1">#REF!</definedName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jkhdfjhldajjgg65656kfjfdnlkdnlkndklb556565" localSheetId="1" hidden="1">#REF!</definedName>
    <definedName name="jkhdfjhldajjgg65656kfjfdnlkdnlkndklb556565" localSheetId="10" hidden="1">#REF!</definedName>
    <definedName name="jkhdfjhldajjgg65656kfjfdnlkdnlkndklb556565" localSheetId="11" hidden="1">#REF!</definedName>
    <definedName name="jkhdfjhldajjgg65656kfjfdnlkdnlkndklb556565" localSheetId="12" hidden="1">#REF!</definedName>
    <definedName name="jkhdfjhldajjgg65656kfjfdnlkdnlkndklb556565" localSheetId="13" hidden="1">#REF!</definedName>
    <definedName name="jkhdfjhldajjgg65656kfjfdnlkdnlkndklb556565" localSheetId="14" hidden="1">#REF!</definedName>
    <definedName name="jkhdfjhldajjgg65656kfjfdnlkdnlkndklb556565" localSheetId="15" hidden="1">#REF!</definedName>
    <definedName name="jkhdfjhldajjgg65656kfjfdnlkdnlkndklb556565" localSheetId="16" hidden="1">#REF!</definedName>
    <definedName name="jkhdfjhldajjgg65656kfjfdnlkdnlkndklb556565" localSheetId="17" hidden="1">#REF!</definedName>
    <definedName name="jkhdfjhldajjgg65656kfjfdnlkdnlkndklb556565" localSheetId="18" hidden="1">#REF!</definedName>
    <definedName name="jkhdfjhldajjgg65656kfjfdnlkdnlkndklb556565" localSheetId="19" hidden="1">#REF!</definedName>
    <definedName name="jkhdfjhldajjgg65656kfjfdnlkdnlkndklb556565" localSheetId="2" hidden="1">#REF!</definedName>
    <definedName name="jkhdfjhldajjgg65656kfjfdnlkdnlkndklb556565" localSheetId="20" hidden="1">#REF!</definedName>
    <definedName name="jkhdfjhldajjgg65656kfjfdnlkdnlkndklb556565" localSheetId="21" hidden="1">#REF!</definedName>
    <definedName name="jkhdfjhldajjgg65656kfjfdnlkdnlkndklb556565" localSheetId="22" hidden="1">#REF!</definedName>
    <definedName name="jkhdfjhldajjgg65656kfjfdnlkdnlkndklb556565" localSheetId="23" hidden="1">#REF!</definedName>
    <definedName name="jkhdfjhldajjgg65656kfjfdnlkdnlkndklb556565" localSheetId="24" hidden="1">#REF!</definedName>
    <definedName name="jkhdfjhldajjgg65656kfjfdnlkdnlkndklb556565" localSheetId="25" hidden="1">#REF!</definedName>
    <definedName name="jkhdfjhldajjgg65656kfjfdnlkdnlkndklb556565" localSheetId="26" hidden="1">#REF!</definedName>
    <definedName name="jkhdfjhldajjgg65656kfjfdnlkdnlkndklb556565" localSheetId="27" hidden="1">#REF!</definedName>
    <definedName name="jkhdfjhldajjgg65656kfjfdnlkdnlkndklb556565" localSheetId="28" hidden="1">#REF!</definedName>
    <definedName name="jkhdfjhldajjgg65656kfjfdnlkdnlkndklb556565" localSheetId="29" hidden="1">#REF!</definedName>
    <definedName name="jkhdfjhldajjgg65656kfjfdnlkdnlkndklb556565" localSheetId="30" hidden="1">#REF!</definedName>
    <definedName name="jkhdfjhldajjgg65656kfjfdnlkdnlkndklb556565" localSheetId="31" hidden="1">#REF!</definedName>
    <definedName name="jkhdfjhldajjgg65656kfjfdnlkdnlkndklb556565" localSheetId="9" hidden="1">#REF!</definedName>
    <definedName name="jkhdfjhldajjgg65656kfjfdnlkdnlkndklb556565" hidden="1">#REF!</definedName>
    <definedName name="klkjdlkjkfjlikdfjglkjdlfkg666" localSheetId="1" hidden="1">#REF!</definedName>
    <definedName name="klkjdlkjkfjlikdfjglkjdlfkg666" localSheetId="10" hidden="1">#REF!</definedName>
    <definedName name="klkjdlkjkfjlikdfjglkjdlfkg666" localSheetId="11" hidden="1">#REF!</definedName>
    <definedName name="klkjdlkjkfjlikdfjglkjdlfkg666" localSheetId="12" hidden="1">#REF!</definedName>
    <definedName name="klkjdlkjkfjlikdfjglkjdlfkg666" localSheetId="13" hidden="1">#REF!</definedName>
    <definedName name="klkjdlkjkfjlikdfjglkjdlfkg666" localSheetId="14" hidden="1">#REF!</definedName>
    <definedName name="klkjdlkjkfjlikdfjglkjdlfkg666" localSheetId="15" hidden="1">#REF!</definedName>
    <definedName name="klkjdlkjkfjlikdfjglkjdlfkg666" localSheetId="16" hidden="1">#REF!</definedName>
    <definedName name="klkjdlkjkfjlikdfjglkjdlfkg666" localSheetId="17" hidden="1">#REF!</definedName>
    <definedName name="klkjdlkjkfjlikdfjglkjdlfkg666" localSheetId="18" hidden="1">#REF!</definedName>
    <definedName name="klkjdlkjkfjlikdfjglkjdlfkg666" localSheetId="19" hidden="1">#REF!</definedName>
    <definedName name="klkjdlkjkfjlikdfjglkjdlfkg666" localSheetId="2" hidden="1">#REF!</definedName>
    <definedName name="klkjdlkjkfjlikdfjglkjdlfkg666" localSheetId="20" hidden="1">#REF!</definedName>
    <definedName name="klkjdlkjkfjlikdfjglkjdlfkg666" localSheetId="21" hidden="1">#REF!</definedName>
    <definedName name="klkjdlkjkfjlikdfjglkjdlfkg666" localSheetId="22" hidden="1">#REF!</definedName>
    <definedName name="klkjdlkjkfjlikdfjglkjdlfkg666" localSheetId="23" hidden="1">#REF!</definedName>
    <definedName name="klkjdlkjkfjlikdfjglkjdlfkg666" localSheetId="24" hidden="1">#REF!</definedName>
    <definedName name="klkjdlkjkfjlikdfjglkjdlfkg666" localSheetId="25" hidden="1">#REF!</definedName>
    <definedName name="klkjdlkjkfjlikdfjglkjdlfkg666" localSheetId="26" hidden="1">#REF!</definedName>
    <definedName name="klkjdlkjkfjlikdfjglkjdlfkg666" localSheetId="27" hidden="1">#REF!</definedName>
    <definedName name="klkjdlkjkfjlikdfjglkjdlfkg666" localSheetId="28" hidden="1">#REF!</definedName>
    <definedName name="klkjdlkjkfjlikdfjglkjdlfkg666" localSheetId="29" hidden="1">#REF!</definedName>
    <definedName name="klkjdlkjkfjlikdfjglkjdlfkg666" localSheetId="30" hidden="1">#REF!</definedName>
    <definedName name="klkjdlkjkfjlikdfjglkjdlfkg666" localSheetId="31" hidden="1">#REF!</definedName>
    <definedName name="klkjdlkjkfjlikdfjglkjdlfkg666" localSheetId="9" hidden="1">#REF!</definedName>
    <definedName name="klkjdlkjkfjlikdfjglkjdlfkg666" hidden="1">#REF!</definedName>
    <definedName name="lkz" hidden="1">{"glc1",#N/A,FALSE,"GLC";"glc2",#N/A,FALSE,"GLC";"glc3",#N/A,FALSE,"GLC";"glc4",#N/A,FALSE,"GLC";"glc5",#N/A,FALSE,"GLC"}</definedName>
    <definedName name="nrw" hidden="1">{"glc1",#N/A,FALSE,"GLC";"glc2",#N/A,FALSE,"GLC";"glc3",#N/A,FALSE,"GLC";"glc4",#N/A,FALSE,"GLC";"glc5",#N/A,FALSE,"GLC"}</definedName>
    <definedName name="solver_adj" localSheetId="1" hidden="1">'[3]финплан стр.п.'!#REF!,'[3]финплан стр.п.'!#REF!,'[3]финплан стр.п.'!#REF!,'[3]финплан стр.п.'!#REF!,'[3]финплан стр.п.'!#REF!,'[3]финплан стр.п.'!#REF!,'[3]финплан стр.п.'!#REF!</definedName>
    <definedName name="solver_adj" localSheetId="10" hidden="1">'[3]финплан стр.п.'!#REF!,'[3]финплан стр.п.'!#REF!,'[3]финплан стр.п.'!#REF!,'[3]финплан стр.п.'!#REF!,'[3]финплан стр.п.'!#REF!,'[3]финплан стр.п.'!#REF!,'[3]финплан стр.п.'!#REF!</definedName>
    <definedName name="solver_adj" localSheetId="11" hidden="1">'[3]финплан стр.п.'!#REF!,'[3]финплан стр.п.'!#REF!,'[3]финплан стр.п.'!#REF!,'[3]финплан стр.п.'!#REF!,'[3]финплан стр.п.'!#REF!,'[3]финплан стр.п.'!#REF!,'[3]финплан стр.п.'!#REF!</definedName>
    <definedName name="solver_adj" localSheetId="12" hidden="1">'[3]финплан стр.п.'!#REF!,'[3]финплан стр.п.'!#REF!,'[3]финплан стр.п.'!#REF!,'[3]финплан стр.п.'!#REF!,'[3]финплан стр.п.'!#REF!,'[3]финплан стр.п.'!#REF!,'[3]финплан стр.п.'!#REF!</definedName>
    <definedName name="solver_adj" localSheetId="13" hidden="1">'[3]финплан стр.п.'!#REF!,'[3]финплан стр.п.'!#REF!,'[3]финплан стр.п.'!#REF!,'[3]финплан стр.п.'!#REF!,'[3]финплан стр.п.'!#REF!,'[3]финплан стр.п.'!#REF!,'[3]финплан стр.п.'!#REF!</definedName>
    <definedName name="solver_adj" localSheetId="14" hidden="1">'[3]финплан стр.п.'!#REF!,'[3]финплан стр.п.'!#REF!,'[3]финплан стр.п.'!#REF!,'[3]финплан стр.п.'!#REF!,'[3]финплан стр.п.'!#REF!,'[3]финплан стр.п.'!#REF!,'[3]финплан стр.п.'!#REF!</definedName>
    <definedName name="solver_adj" localSheetId="15" hidden="1">'[3]финплан стр.п.'!#REF!,'[3]финплан стр.п.'!#REF!,'[3]финплан стр.п.'!#REF!,'[3]финплан стр.п.'!#REF!,'[3]финплан стр.п.'!#REF!,'[3]финплан стр.п.'!#REF!,'[3]финплан стр.п.'!#REF!</definedName>
    <definedName name="solver_adj" localSheetId="16" hidden="1">'[3]финплан стр.п.'!#REF!,'[3]финплан стр.п.'!#REF!,'[3]финплан стр.п.'!#REF!,'[3]финплан стр.п.'!#REF!,'[3]финплан стр.п.'!#REF!,'[3]финплан стр.п.'!#REF!,'[3]финплан стр.п.'!#REF!</definedName>
    <definedName name="solver_adj" localSheetId="17" hidden="1">'[3]финплан стр.п.'!#REF!,'[3]финплан стр.п.'!#REF!,'[3]финплан стр.п.'!#REF!,'[3]финплан стр.п.'!#REF!,'[3]финплан стр.п.'!#REF!,'[3]финплан стр.п.'!#REF!,'[3]финплан стр.п.'!#REF!</definedName>
    <definedName name="solver_adj" localSheetId="18" hidden="1">'[3]финплан стр.п.'!#REF!,'[3]финплан стр.п.'!#REF!,'[3]финплан стр.п.'!#REF!,'[3]финплан стр.п.'!#REF!,'[3]финплан стр.п.'!#REF!,'[3]финплан стр.п.'!#REF!,'[3]финплан стр.п.'!#REF!</definedName>
    <definedName name="solver_adj" localSheetId="19" hidden="1">'[3]финплан стр.п.'!#REF!,'[3]финплан стр.п.'!#REF!,'[3]финплан стр.п.'!#REF!,'[3]финплан стр.п.'!#REF!,'[3]финплан стр.п.'!#REF!,'[3]финплан стр.п.'!#REF!,'[3]финплан стр.п.'!#REF!</definedName>
    <definedName name="solver_adj" localSheetId="2" hidden="1">'[3]финплан стр.п.'!#REF!,'[3]финплан стр.п.'!#REF!,'[3]финплан стр.п.'!#REF!,'[3]финплан стр.п.'!#REF!,'[3]финплан стр.п.'!#REF!,'[3]финплан стр.п.'!#REF!,'[3]финплан стр.п.'!#REF!</definedName>
    <definedName name="solver_adj" localSheetId="20" hidden="1">'[3]финплан стр.п.'!#REF!,'[3]финплан стр.п.'!#REF!,'[3]финплан стр.п.'!#REF!,'[3]финплан стр.п.'!#REF!,'[3]финплан стр.п.'!#REF!,'[3]финплан стр.п.'!#REF!,'[3]финплан стр.п.'!#REF!</definedName>
    <definedName name="solver_adj" localSheetId="21" hidden="1">'[3]финплан стр.п.'!#REF!,'[3]финплан стр.п.'!#REF!,'[3]финплан стр.п.'!#REF!,'[3]финплан стр.п.'!#REF!,'[3]финплан стр.п.'!#REF!,'[3]финплан стр.п.'!#REF!,'[3]финплан стр.п.'!#REF!</definedName>
    <definedName name="solver_adj" localSheetId="22" hidden="1">'[3]финплан стр.п.'!#REF!,'[3]финплан стр.п.'!#REF!,'[3]финплан стр.п.'!#REF!,'[3]финплан стр.п.'!#REF!,'[3]финплан стр.п.'!#REF!,'[3]финплан стр.п.'!#REF!,'[3]финплан стр.п.'!#REF!</definedName>
    <definedName name="solver_adj" localSheetId="23" hidden="1">'[3]финплан стр.п.'!#REF!,'[3]финплан стр.п.'!#REF!,'[3]финплан стр.п.'!#REF!,'[3]финплан стр.п.'!#REF!,'[3]финплан стр.п.'!#REF!,'[3]финплан стр.п.'!#REF!,'[3]финплан стр.п.'!#REF!</definedName>
    <definedName name="solver_adj" localSheetId="24" hidden="1">'[3]финплан стр.п.'!#REF!,'[3]финплан стр.п.'!#REF!,'[3]финплан стр.п.'!#REF!,'[3]финплан стр.п.'!#REF!,'[3]финплан стр.п.'!#REF!,'[3]финплан стр.п.'!#REF!,'[3]финплан стр.п.'!#REF!</definedName>
    <definedName name="solver_adj" localSheetId="25" hidden="1">'[3]финплан стр.п.'!#REF!,'[3]финплан стр.п.'!#REF!,'[3]финплан стр.п.'!#REF!,'[3]финплан стр.п.'!#REF!,'[3]финплан стр.п.'!#REF!,'[3]финплан стр.п.'!#REF!,'[3]финплан стр.п.'!#REF!</definedName>
    <definedName name="solver_adj" localSheetId="26" hidden="1">'[3]финплан стр.п.'!#REF!,'[3]финплан стр.п.'!#REF!,'[3]финплан стр.п.'!#REF!,'[3]финплан стр.п.'!#REF!,'[3]финплан стр.п.'!#REF!,'[3]финплан стр.п.'!#REF!,'[3]финплан стр.п.'!#REF!</definedName>
    <definedName name="solver_adj" localSheetId="27" hidden="1">'[3]финплан стр.п.'!#REF!,'[3]финплан стр.п.'!#REF!,'[3]финплан стр.п.'!#REF!,'[3]финплан стр.п.'!#REF!,'[3]финплан стр.п.'!#REF!,'[3]финплан стр.п.'!#REF!,'[3]финплан стр.п.'!#REF!</definedName>
    <definedName name="solver_adj" localSheetId="28" hidden="1">'[3]финплан стр.п.'!#REF!,'[3]финплан стр.п.'!#REF!,'[3]финплан стр.п.'!#REF!,'[3]финплан стр.п.'!#REF!,'[3]финплан стр.п.'!#REF!,'[3]финплан стр.п.'!#REF!,'[3]финплан стр.п.'!#REF!</definedName>
    <definedName name="solver_adj" localSheetId="29" hidden="1">'[3]финплан стр.п.'!#REF!,'[3]финплан стр.п.'!#REF!,'[3]финплан стр.п.'!#REF!,'[3]финплан стр.п.'!#REF!,'[3]финплан стр.п.'!#REF!,'[3]финплан стр.п.'!#REF!,'[3]финплан стр.п.'!#REF!</definedName>
    <definedName name="solver_adj" localSheetId="30" hidden="1">'[3]финплан стр.п.'!#REF!,'[3]финплан стр.п.'!#REF!,'[3]финплан стр.п.'!#REF!,'[3]финплан стр.п.'!#REF!,'[3]финплан стр.п.'!#REF!,'[3]финплан стр.п.'!#REF!,'[3]финплан стр.п.'!#REF!</definedName>
    <definedName name="solver_adj" localSheetId="31" hidden="1">'[3]финплан стр.п.'!#REF!,'[3]финплан стр.п.'!#REF!,'[3]финплан стр.п.'!#REF!,'[3]финплан стр.п.'!#REF!,'[3]финплан стр.п.'!#REF!,'[3]финплан стр.п.'!#REF!,'[3]финплан стр.п.'!#REF!</definedName>
    <definedName name="solver_adj" localSheetId="9" hidden="1">'[3]финплан стр.п.'!#REF!,'[3]финплан стр.п.'!#REF!,'[3]финплан стр.п.'!#REF!,'[3]финплан стр.п.'!#REF!,'[3]финплан стр.п.'!#REF!,'[3]финплан стр.п.'!#REF!,'[3]финплан стр.п.'!#REF!</definedName>
    <definedName name="solver_adj" hidden="1">'[3]финплан стр.п.'!#REF!,'[3]финплан стр.п.'!#REF!,'[3]финплан стр.п.'!#REF!,'[3]финплан стр.п.'!#REF!,'[3]финплан стр.п.'!#REF!,'[3]финплан стр.п.'!#REF!,'[3]финплан стр.п.'!#REF!</definedName>
    <definedName name="solver_drv" hidden="1">1</definedName>
    <definedName name="solver_est" hidden="1">1</definedName>
    <definedName name="solver_itr" hidden="1">100</definedName>
    <definedName name="solver_lhs1" localSheetId="1" hidden="1">'[3]финплан стр.п.'!#REF!</definedName>
    <definedName name="solver_lhs1" localSheetId="10" hidden="1">'[3]финплан стр.п.'!#REF!</definedName>
    <definedName name="solver_lhs1" localSheetId="11" hidden="1">'[3]финплан стр.п.'!#REF!</definedName>
    <definedName name="solver_lhs1" localSheetId="12" hidden="1">'[3]финплан стр.п.'!#REF!</definedName>
    <definedName name="solver_lhs1" localSheetId="13" hidden="1">'[3]финплан стр.п.'!#REF!</definedName>
    <definedName name="solver_lhs1" localSheetId="14" hidden="1">'[3]финплан стр.п.'!#REF!</definedName>
    <definedName name="solver_lhs1" localSheetId="15" hidden="1">'[3]финплан стр.п.'!#REF!</definedName>
    <definedName name="solver_lhs1" localSheetId="16" hidden="1">'[3]финплан стр.п.'!#REF!</definedName>
    <definedName name="solver_lhs1" localSheetId="17" hidden="1">'[3]финплан стр.п.'!#REF!</definedName>
    <definedName name="solver_lhs1" localSheetId="18" hidden="1">'[3]финплан стр.п.'!#REF!</definedName>
    <definedName name="solver_lhs1" localSheetId="19" hidden="1">'[3]финплан стр.п.'!#REF!</definedName>
    <definedName name="solver_lhs1" localSheetId="2" hidden="1">'[3]финплан стр.п.'!#REF!</definedName>
    <definedName name="solver_lhs1" localSheetId="20" hidden="1">'[3]финплан стр.п.'!#REF!</definedName>
    <definedName name="solver_lhs1" localSheetId="21" hidden="1">'[3]финплан стр.п.'!#REF!</definedName>
    <definedName name="solver_lhs1" localSheetId="22" hidden="1">'[3]финплан стр.п.'!#REF!</definedName>
    <definedName name="solver_lhs1" localSheetId="23" hidden="1">'[3]финплан стр.п.'!#REF!</definedName>
    <definedName name="solver_lhs1" localSheetId="24" hidden="1">'[3]финплан стр.п.'!#REF!</definedName>
    <definedName name="solver_lhs1" localSheetId="25" hidden="1">'[3]финплан стр.п.'!#REF!</definedName>
    <definedName name="solver_lhs1" localSheetId="26" hidden="1">'[3]финплан стр.п.'!#REF!</definedName>
    <definedName name="solver_lhs1" localSheetId="27" hidden="1">'[3]финплан стр.п.'!#REF!</definedName>
    <definedName name="solver_lhs1" localSheetId="28" hidden="1">'[3]финплан стр.п.'!#REF!</definedName>
    <definedName name="solver_lhs1" localSheetId="29" hidden="1">'[3]финплан стр.п.'!#REF!</definedName>
    <definedName name="solver_lhs1" localSheetId="30" hidden="1">'[3]финплан стр.п.'!#REF!</definedName>
    <definedName name="solver_lhs1" localSheetId="31" hidden="1">'[3]финплан стр.п.'!#REF!</definedName>
    <definedName name="solver_lhs1" localSheetId="9" hidden="1">'[3]финплан стр.п.'!#REF!</definedName>
    <definedName name="solver_lhs1" hidden="1">'[3]финплан стр.п.'!#REF!</definedName>
    <definedName name="solver_lhs2" localSheetId="1" hidden="1">'[3]финплан стр.п.'!#REF!</definedName>
    <definedName name="solver_lhs2" localSheetId="10" hidden="1">'[3]финплан стр.п.'!#REF!</definedName>
    <definedName name="solver_lhs2" localSheetId="11" hidden="1">'[3]финплан стр.п.'!#REF!</definedName>
    <definedName name="solver_lhs2" localSheetId="12" hidden="1">'[3]финплан стр.п.'!#REF!</definedName>
    <definedName name="solver_lhs2" localSheetId="13" hidden="1">'[3]финплан стр.п.'!#REF!</definedName>
    <definedName name="solver_lhs2" localSheetId="14" hidden="1">'[3]финплан стр.п.'!#REF!</definedName>
    <definedName name="solver_lhs2" localSheetId="15" hidden="1">'[3]финплан стр.п.'!#REF!</definedName>
    <definedName name="solver_lhs2" localSheetId="16" hidden="1">'[3]финплан стр.п.'!#REF!</definedName>
    <definedName name="solver_lhs2" localSheetId="17" hidden="1">'[3]финплан стр.п.'!#REF!</definedName>
    <definedName name="solver_lhs2" localSheetId="18" hidden="1">'[3]финплан стр.п.'!#REF!</definedName>
    <definedName name="solver_lhs2" localSheetId="19" hidden="1">'[3]финплан стр.п.'!#REF!</definedName>
    <definedName name="solver_lhs2" localSheetId="2" hidden="1">'[3]финплан стр.п.'!#REF!</definedName>
    <definedName name="solver_lhs2" localSheetId="20" hidden="1">'[3]финплан стр.п.'!#REF!</definedName>
    <definedName name="solver_lhs2" localSheetId="21" hidden="1">'[3]финплан стр.п.'!#REF!</definedName>
    <definedName name="solver_lhs2" localSheetId="22" hidden="1">'[3]финплан стр.п.'!#REF!</definedName>
    <definedName name="solver_lhs2" localSheetId="23" hidden="1">'[3]финплан стр.п.'!#REF!</definedName>
    <definedName name="solver_lhs2" localSheetId="24" hidden="1">'[3]финплан стр.п.'!#REF!</definedName>
    <definedName name="solver_lhs2" localSheetId="25" hidden="1">'[3]финплан стр.п.'!#REF!</definedName>
    <definedName name="solver_lhs2" localSheetId="26" hidden="1">'[3]финплан стр.п.'!#REF!</definedName>
    <definedName name="solver_lhs2" localSheetId="27" hidden="1">'[3]финплан стр.п.'!#REF!</definedName>
    <definedName name="solver_lhs2" localSheetId="28" hidden="1">'[3]финплан стр.п.'!#REF!</definedName>
    <definedName name="solver_lhs2" localSheetId="29" hidden="1">'[3]финплан стр.п.'!#REF!</definedName>
    <definedName name="solver_lhs2" localSheetId="30" hidden="1">'[3]финплан стр.п.'!#REF!</definedName>
    <definedName name="solver_lhs2" localSheetId="31" hidden="1">'[3]финплан стр.п.'!#REF!</definedName>
    <definedName name="solver_lhs2" localSheetId="9" hidden="1">'[3]финплан стр.п.'!#REF!</definedName>
    <definedName name="solver_lhs2" hidden="1">'[3]финплан стр.п.'!#REF!</definedName>
    <definedName name="solver_lhs3" localSheetId="1" hidden="1">'[3]финплан стр.п.'!#REF!</definedName>
    <definedName name="solver_lhs3" localSheetId="10" hidden="1">'[3]финплан стр.п.'!#REF!</definedName>
    <definedName name="solver_lhs3" localSheetId="11" hidden="1">'[3]финплан стр.п.'!#REF!</definedName>
    <definedName name="solver_lhs3" localSheetId="12" hidden="1">'[3]финплан стр.п.'!#REF!</definedName>
    <definedName name="solver_lhs3" localSheetId="13" hidden="1">'[3]финплан стр.п.'!#REF!</definedName>
    <definedName name="solver_lhs3" localSheetId="14" hidden="1">'[3]финплан стр.п.'!#REF!</definedName>
    <definedName name="solver_lhs3" localSheetId="15" hidden="1">'[3]финплан стр.п.'!#REF!</definedName>
    <definedName name="solver_lhs3" localSheetId="16" hidden="1">'[3]финплан стр.п.'!#REF!</definedName>
    <definedName name="solver_lhs3" localSheetId="17" hidden="1">'[3]финплан стр.п.'!#REF!</definedName>
    <definedName name="solver_lhs3" localSheetId="18" hidden="1">'[3]финплан стр.п.'!#REF!</definedName>
    <definedName name="solver_lhs3" localSheetId="19" hidden="1">'[3]финплан стр.п.'!#REF!</definedName>
    <definedName name="solver_lhs3" localSheetId="2" hidden="1">'[3]финплан стр.п.'!#REF!</definedName>
    <definedName name="solver_lhs3" localSheetId="20" hidden="1">'[3]финплан стр.п.'!#REF!</definedName>
    <definedName name="solver_lhs3" localSheetId="21" hidden="1">'[3]финплан стр.п.'!#REF!</definedName>
    <definedName name="solver_lhs3" localSheetId="22" hidden="1">'[3]финплан стр.п.'!#REF!</definedName>
    <definedName name="solver_lhs3" localSheetId="23" hidden="1">'[3]финплан стр.п.'!#REF!</definedName>
    <definedName name="solver_lhs3" localSheetId="24" hidden="1">'[3]финплан стр.п.'!#REF!</definedName>
    <definedName name="solver_lhs3" localSheetId="25" hidden="1">'[3]финплан стр.п.'!#REF!</definedName>
    <definedName name="solver_lhs3" localSheetId="26" hidden="1">'[3]финплан стр.п.'!#REF!</definedName>
    <definedName name="solver_lhs3" localSheetId="27" hidden="1">'[3]финплан стр.п.'!#REF!</definedName>
    <definedName name="solver_lhs3" localSheetId="28" hidden="1">'[3]финплан стр.п.'!#REF!</definedName>
    <definedName name="solver_lhs3" localSheetId="29" hidden="1">'[3]финплан стр.п.'!#REF!</definedName>
    <definedName name="solver_lhs3" localSheetId="30" hidden="1">'[3]финплан стр.п.'!#REF!</definedName>
    <definedName name="solver_lhs3" localSheetId="31" hidden="1">'[3]финплан стр.п.'!#REF!</definedName>
    <definedName name="solver_lhs3" localSheetId="9" hidden="1">'[3]финплан стр.п.'!#REF!</definedName>
    <definedName name="solver_lhs3" hidden="1">'[3]финплан стр.п.'!#REF!</definedName>
    <definedName name="solver_lhs4" localSheetId="1" hidden="1">#REF!</definedName>
    <definedName name="solver_lhs4" localSheetId="10" hidden="1">#REF!</definedName>
    <definedName name="solver_lhs4" localSheetId="11" hidden="1">#REF!</definedName>
    <definedName name="solver_lhs4" localSheetId="12" hidden="1">#REF!</definedName>
    <definedName name="solver_lhs4" localSheetId="13" hidden="1">#REF!</definedName>
    <definedName name="solver_lhs4" localSheetId="14" hidden="1">#REF!</definedName>
    <definedName name="solver_lhs4" localSheetId="15" hidden="1">#REF!</definedName>
    <definedName name="solver_lhs4" localSheetId="16" hidden="1">#REF!</definedName>
    <definedName name="solver_lhs4" localSheetId="17" hidden="1">#REF!</definedName>
    <definedName name="solver_lhs4" localSheetId="18" hidden="1">#REF!</definedName>
    <definedName name="solver_lhs4" localSheetId="19" hidden="1">#REF!</definedName>
    <definedName name="solver_lhs4" localSheetId="2" hidden="1">#REF!</definedName>
    <definedName name="solver_lhs4" localSheetId="20" hidden="1">#REF!</definedName>
    <definedName name="solver_lhs4" localSheetId="21" hidden="1">#REF!</definedName>
    <definedName name="solver_lhs4" localSheetId="22" hidden="1">#REF!</definedName>
    <definedName name="solver_lhs4" localSheetId="23" hidden="1">#REF!</definedName>
    <definedName name="solver_lhs4" localSheetId="24" hidden="1">#REF!</definedName>
    <definedName name="solver_lhs4" localSheetId="25" hidden="1">#REF!</definedName>
    <definedName name="solver_lhs4" localSheetId="26" hidden="1">#REF!</definedName>
    <definedName name="solver_lhs4" localSheetId="27" hidden="1">#REF!</definedName>
    <definedName name="solver_lhs4" localSheetId="28" hidden="1">#REF!</definedName>
    <definedName name="solver_lhs4" localSheetId="29" hidden="1">#REF!</definedName>
    <definedName name="solver_lhs4" localSheetId="30" hidden="1">#REF!</definedName>
    <definedName name="solver_lhs4" localSheetId="31" hidden="1">#REF!</definedName>
    <definedName name="solver_lhs4" localSheetId="9" hidden="1">#REF!</definedName>
    <definedName name="solver_lhs4" hidden="1">#REF!</definedName>
    <definedName name="solver_lhs5" localSheetId="1" hidden="1">#REF!</definedName>
    <definedName name="solver_lhs5" localSheetId="10" hidden="1">#REF!</definedName>
    <definedName name="solver_lhs5" localSheetId="11" hidden="1">#REF!</definedName>
    <definedName name="solver_lhs5" localSheetId="12" hidden="1">#REF!</definedName>
    <definedName name="solver_lhs5" localSheetId="13" hidden="1">#REF!</definedName>
    <definedName name="solver_lhs5" localSheetId="14" hidden="1">#REF!</definedName>
    <definedName name="solver_lhs5" localSheetId="15" hidden="1">#REF!</definedName>
    <definedName name="solver_lhs5" localSheetId="16" hidden="1">#REF!</definedName>
    <definedName name="solver_lhs5" localSheetId="17" hidden="1">#REF!</definedName>
    <definedName name="solver_lhs5" localSheetId="18" hidden="1">#REF!</definedName>
    <definedName name="solver_lhs5" localSheetId="19" hidden="1">#REF!</definedName>
    <definedName name="solver_lhs5" localSheetId="2" hidden="1">#REF!</definedName>
    <definedName name="solver_lhs5" localSheetId="20" hidden="1">#REF!</definedName>
    <definedName name="solver_lhs5" localSheetId="21" hidden="1">#REF!</definedName>
    <definedName name="solver_lhs5" localSheetId="22" hidden="1">#REF!</definedName>
    <definedName name="solver_lhs5" localSheetId="23" hidden="1">#REF!</definedName>
    <definedName name="solver_lhs5" localSheetId="24" hidden="1">#REF!</definedName>
    <definedName name="solver_lhs5" localSheetId="25" hidden="1">#REF!</definedName>
    <definedName name="solver_lhs5" localSheetId="26" hidden="1">#REF!</definedName>
    <definedName name="solver_lhs5" localSheetId="27" hidden="1">#REF!</definedName>
    <definedName name="solver_lhs5" localSheetId="28" hidden="1">#REF!</definedName>
    <definedName name="solver_lhs5" localSheetId="29" hidden="1">#REF!</definedName>
    <definedName name="solver_lhs5" localSheetId="30" hidden="1">#REF!</definedName>
    <definedName name="solver_lhs5" localSheetId="31" hidden="1">#REF!</definedName>
    <definedName name="solver_lhs5" localSheetId="9" hidden="1">#REF!</definedName>
    <definedName name="solver_lhs5" hidden="1">#REF!</definedName>
    <definedName name="solver_lhs6" localSheetId="1" hidden="1">#REF!</definedName>
    <definedName name="solver_lhs6" localSheetId="10" hidden="1">#REF!</definedName>
    <definedName name="solver_lhs6" localSheetId="11" hidden="1">#REF!</definedName>
    <definedName name="solver_lhs6" localSheetId="12" hidden="1">#REF!</definedName>
    <definedName name="solver_lhs6" localSheetId="13" hidden="1">#REF!</definedName>
    <definedName name="solver_lhs6" localSheetId="14" hidden="1">#REF!</definedName>
    <definedName name="solver_lhs6" localSheetId="15" hidden="1">#REF!</definedName>
    <definedName name="solver_lhs6" localSheetId="16" hidden="1">#REF!</definedName>
    <definedName name="solver_lhs6" localSheetId="17" hidden="1">#REF!</definedName>
    <definedName name="solver_lhs6" localSheetId="18" hidden="1">#REF!</definedName>
    <definedName name="solver_lhs6" localSheetId="19" hidden="1">#REF!</definedName>
    <definedName name="solver_lhs6" localSheetId="2" hidden="1">#REF!</definedName>
    <definedName name="solver_lhs6" localSheetId="20" hidden="1">#REF!</definedName>
    <definedName name="solver_lhs6" localSheetId="21" hidden="1">#REF!</definedName>
    <definedName name="solver_lhs6" localSheetId="22" hidden="1">#REF!</definedName>
    <definedName name="solver_lhs6" localSheetId="23" hidden="1">#REF!</definedName>
    <definedName name="solver_lhs6" localSheetId="24" hidden="1">#REF!</definedName>
    <definedName name="solver_lhs6" localSheetId="25" hidden="1">#REF!</definedName>
    <definedName name="solver_lhs6" localSheetId="26" hidden="1">#REF!</definedName>
    <definedName name="solver_lhs6" localSheetId="27" hidden="1">#REF!</definedName>
    <definedName name="solver_lhs6" localSheetId="28" hidden="1">#REF!</definedName>
    <definedName name="solver_lhs6" localSheetId="29" hidden="1">#REF!</definedName>
    <definedName name="solver_lhs6" localSheetId="30" hidden="1">#REF!</definedName>
    <definedName name="solver_lhs6" localSheetId="31" hidden="1">#REF!</definedName>
    <definedName name="solver_lhs6" localSheetId="9" hidden="1">#REF!</definedName>
    <definedName name="solver_lhs6" hidden="1">#REF!</definedName>
    <definedName name="solver_lin" hidden="1">0</definedName>
    <definedName name="solver_num" hidden="1">6</definedName>
    <definedName name="solver_nwt" hidden="1">1</definedName>
    <definedName name="solver_opt" localSheetId="1" hidden="1">#REF!</definedName>
    <definedName name="solver_opt" localSheetId="10" hidden="1">#REF!</definedName>
    <definedName name="solver_opt" localSheetId="11" hidden="1">#REF!</definedName>
    <definedName name="solver_opt" localSheetId="12" hidden="1">#REF!</definedName>
    <definedName name="solver_opt" localSheetId="13" hidden="1">#REF!</definedName>
    <definedName name="solver_opt" localSheetId="14" hidden="1">#REF!</definedName>
    <definedName name="solver_opt" localSheetId="15" hidden="1">#REF!</definedName>
    <definedName name="solver_opt" localSheetId="16" hidden="1">#REF!</definedName>
    <definedName name="solver_opt" localSheetId="17" hidden="1">#REF!</definedName>
    <definedName name="solver_opt" localSheetId="18" hidden="1">#REF!</definedName>
    <definedName name="solver_opt" localSheetId="19" hidden="1">#REF!</definedName>
    <definedName name="solver_opt" localSheetId="2" hidden="1">#REF!</definedName>
    <definedName name="solver_opt" localSheetId="20" hidden="1">#REF!</definedName>
    <definedName name="solver_opt" localSheetId="21" hidden="1">#REF!</definedName>
    <definedName name="solver_opt" localSheetId="22" hidden="1">#REF!</definedName>
    <definedName name="solver_opt" localSheetId="23" hidden="1">#REF!</definedName>
    <definedName name="solver_opt" localSheetId="24" hidden="1">#REF!</definedName>
    <definedName name="solver_opt" localSheetId="25" hidden="1">#REF!</definedName>
    <definedName name="solver_opt" localSheetId="26" hidden="1">#REF!</definedName>
    <definedName name="solver_opt" localSheetId="27" hidden="1">#REF!</definedName>
    <definedName name="solver_opt" localSheetId="28" hidden="1">#REF!</definedName>
    <definedName name="solver_opt" localSheetId="29" hidden="1">#REF!</definedName>
    <definedName name="solver_opt" localSheetId="30" hidden="1">#REF!</definedName>
    <definedName name="solver_opt" localSheetId="31" hidden="1">#REF!</definedName>
    <definedName name="solver_opt" localSheetId="9" hidden="1">#REF!</definedName>
    <definedName name="solver_opt" hidden="1">#REF!</definedName>
    <definedName name="solver_pre" hidden="1">0.000001</definedName>
    <definedName name="solver_rel1" hidden="1">2</definedName>
    <definedName name="solver_rel2" hidden="1">3</definedName>
    <definedName name="solver_rel3" hidden="1">3</definedName>
    <definedName name="solver_rel4" hidden="1">3</definedName>
    <definedName name="solver_rel5" hidden="1">3</definedName>
    <definedName name="solver_rel6" hidden="1">3</definedName>
    <definedName name="solver_rhs1" hidden="1">3600</definedName>
    <definedName name="solver_rhs2" hidden="1">9770</definedName>
    <definedName name="solver_rhs3" hidden="1">660</definedName>
    <definedName name="solver_rhs4" hidden="1">5320</definedName>
    <definedName name="solver_rhs5" hidden="1">214</definedName>
    <definedName name="solver_rhs6" hidden="1">350</definedName>
    <definedName name="solver_scl" hidden="1">0</definedName>
    <definedName name="solver_sho" hidden="1">0</definedName>
    <definedName name="solver_tim" hidden="1">200</definedName>
    <definedName name="solver_tmp" hidden="1">350</definedName>
    <definedName name="solver_tol" hidden="1">0.05</definedName>
    <definedName name="solver_typ" hidden="1">3</definedName>
    <definedName name="solver_val" hidden="1">74233</definedName>
    <definedName name="vur" localSheetId="1" hidden="1">#REF!</definedName>
    <definedName name="vur" localSheetId="10" hidden="1">#REF!</definedName>
    <definedName name="vur" localSheetId="11" hidden="1">#REF!</definedName>
    <definedName name="vur" localSheetId="12" hidden="1">#REF!</definedName>
    <definedName name="vur" localSheetId="13" hidden="1">#REF!</definedName>
    <definedName name="vur" localSheetId="14" hidden="1">#REF!</definedName>
    <definedName name="vur" localSheetId="15" hidden="1">#REF!</definedName>
    <definedName name="vur" localSheetId="16" hidden="1">#REF!</definedName>
    <definedName name="vur" localSheetId="17" hidden="1">#REF!</definedName>
    <definedName name="vur" localSheetId="18" hidden="1">#REF!</definedName>
    <definedName name="vur" localSheetId="19" hidden="1">#REF!</definedName>
    <definedName name="vur" localSheetId="2" hidden="1">#REF!</definedName>
    <definedName name="vur" localSheetId="20" hidden="1">#REF!</definedName>
    <definedName name="vur" localSheetId="21" hidden="1">#REF!</definedName>
    <definedName name="vur" localSheetId="22" hidden="1">#REF!</definedName>
    <definedName name="vur" localSheetId="23" hidden="1">#REF!</definedName>
    <definedName name="vur" localSheetId="24" hidden="1">#REF!</definedName>
    <definedName name="vur" localSheetId="25" hidden="1">#REF!</definedName>
    <definedName name="vur" localSheetId="26" hidden="1">#REF!</definedName>
    <definedName name="vur" localSheetId="27" hidden="1">#REF!</definedName>
    <definedName name="vur" localSheetId="28" hidden="1">#REF!</definedName>
    <definedName name="vur" localSheetId="29" hidden="1">#REF!</definedName>
    <definedName name="vur" localSheetId="30" hidden="1">#REF!</definedName>
    <definedName name="vur" localSheetId="31" hidden="1">#REF!</definedName>
    <definedName name="vur" localSheetId="9" hidden="1">#REF!</definedName>
    <definedName name="vur" hidden="1">#REF!</definedName>
    <definedName name="vural" localSheetId="1" hidden="1">#REF!</definedName>
    <definedName name="vural" localSheetId="10" hidden="1">#REF!</definedName>
    <definedName name="vural" localSheetId="11" hidden="1">#REF!</definedName>
    <definedName name="vural" localSheetId="12" hidden="1">#REF!</definedName>
    <definedName name="vural" localSheetId="13" hidden="1">#REF!</definedName>
    <definedName name="vural" localSheetId="14" hidden="1">#REF!</definedName>
    <definedName name="vural" localSheetId="15" hidden="1">#REF!</definedName>
    <definedName name="vural" localSheetId="16" hidden="1">#REF!</definedName>
    <definedName name="vural" localSheetId="17" hidden="1">#REF!</definedName>
    <definedName name="vural" localSheetId="18" hidden="1">#REF!</definedName>
    <definedName name="vural" localSheetId="19" hidden="1">#REF!</definedName>
    <definedName name="vural" localSheetId="2" hidden="1">#REF!</definedName>
    <definedName name="vural" localSheetId="20" hidden="1">#REF!</definedName>
    <definedName name="vural" localSheetId="21" hidden="1">#REF!</definedName>
    <definedName name="vural" localSheetId="22" hidden="1">#REF!</definedName>
    <definedName name="vural" localSheetId="23" hidden="1">#REF!</definedName>
    <definedName name="vural" localSheetId="24" hidden="1">#REF!</definedName>
    <definedName name="vural" localSheetId="25" hidden="1">#REF!</definedName>
    <definedName name="vural" localSheetId="26" hidden="1">#REF!</definedName>
    <definedName name="vural" localSheetId="27" hidden="1">#REF!</definedName>
    <definedName name="vural" localSheetId="28" hidden="1">#REF!</definedName>
    <definedName name="vural" localSheetId="29" hidden="1">#REF!</definedName>
    <definedName name="vural" localSheetId="30" hidden="1">#REF!</definedName>
    <definedName name="vural" localSheetId="31" hidden="1">#REF!</definedName>
    <definedName name="vural" localSheetId="9" hidden="1">#REF!</definedName>
    <definedName name="vural" hidden="1">#REF!</definedName>
    <definedName name="WACC" hidden="1">{"glc1",#N/A,FALSE,"GLC";"glc2",#N/A,FALSE,"GLC";"glc3",#N/A,FALSE,"GLC";"glc4",#N/A,FALSE,"GLC";"glc5",#N/A,FALSE,"GLC"}</definedName>
    <definedName name="wacc5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111." hidden="1">{#N/A,#N/A,TRUE,"Фин.рез"}</definedName>
    <definedName name="wrn.Aging._.and._.Trend._.Analysis.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basicfin.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Departmentals." hidden="1">{#N/A,#N/A,TRUE,"Engineering Dept";#N/A,#N/A,TRUE,"Sales Dept";#N/A,#N/A,TRUE,"Marketing Dept";#N/A,#N/A,TRUE,"Admin Dept"}</definedName>
    <definedName name="wrn.Departments." hidden="1">{#N/A,#N/A,FALSE,"Engineering Dept";#N/A,#N/A,FALSE,"Sales Dept";#N/A,#N/A,FALSE,"Marketing Dept";#N/A,#N/A,FALSE,"Admin Dept";#N/A,#N/A,FALSE,"Total Operating Expenses"}</definedName>
    <definedName name="wrn.Financials." hidden="1">{#N/A,#N/A,TRUE,"Income Statement";#N/A,#N/A,TRUE,"Balance Sheet";#N/A,#N/A,TRUE,"Statement of Cash Flows";#N/A,#N/A,TRUE,"Key Indicators";#N/A,#N/A,TRUE,"Other (Income) Expense"}</definedName>
    <definedName name="wrn.glc." hidden="1">{"glcbs",#N/A,FALSE,"GLCBS";"glccsbs",#N/A,FALSE,"GLCCSBS";"glcis",#N/A,FALSE,"GLCIS";"glccsis",#N/A,FALSE,"GLCCSIS";"glcrat1",#N/A,FALSE,"GLC-ratios1"}</definedName>
    <definedName name="wrn.glcpromonte." hidden="1">{"glc1",#N/A,FALSE,"GLC";"glc2",#N/A,FALSE,"GLC";"glc3",#N/A,FALSE,"GLC";"glc4",#N/A,FALSE,"GLC";"glc5",#N/A,FALSE,"GLC"}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test." hidden="1">{"Valuation_Common",#N/A,FALSE,"Valuation"}</definedName>
    <definedName name="wrn.Сравнение._.с._.отраслями." hidden="1">{#N/A,#N/A,TRUE,"Лист1";#N/A,#N/A,TRUE,"Лист2";#N/A,#N/A,TRUE,"Лист3"}</definedName>
    <definedName name="yas" localSheetId="1" hidden="1">#REF!</definedName>
    <definedName name="yas" localSheetId="10" hidden="1">#REF!</definedName>
    <definedName name="yas" localSheetId="11" hidden="1">#REF!</definedName>
    <definedName name="yas" localSheetId="12" hidden="1">#REF!</definedName>
    <definedName name="yas" localSheetId="13" hidden="1">#REF!</definedName>
    <definedName name="yas" localSheetId="14" hidden="1">#REF!</definedName>
    <definedName name="yas" localSheetId="15" hidden="1">#REF!</definedName>
    <definedName name="yas" localSheetId="16" hidden="1">#REF!</definedName>
    <definedName name="yas" localSheetId="17" hidden="1">#REF!</definedName>
    <definedName name="yas" localSheetId="18" hidden="1">#REF!</definedName>
    <definedName name="yas" localSheetId="19" hidden="1">#REF!</definedName>
    <definedName name="yas" localSheetId="2" hidden="1">#REF!</definedName>
    <definedName name="yas" localSheetId="20" hidden="1">#REF!</definedName>
    <definedName name="yas" localSheetId="21" hidden="1">#REF!</definedName>
    <definedName name="yas" localSheetId="22" hidden="1">#REF!</definedName>
    <definedName name="yas" localSheetId="23" hidden="1">#REF!</definedName>
    <definedName name="yas" localSheetId="24" hidden="1">#REF!</definedName>
    <definedName name="yas" localSheetId="25" hidden="1">#REF!</definedName>
    <definedName name="yas" localSheetId="26" hidden="1">#REF!</definedName>
    <definedName name="yas" localSheetId="27" hidden="1">#REF!</definedName>
    <definedName name="yas" localSheetId="28" hidden="1">#REF!</definedName>
    <definedName name="yas" localSheetId="29" hidden="1">#REF!</definedName>
    <definedName name="yas" localSheetId="30" hidden="1">#REF!</definedName>
    <definedName name="yas" localSheetId="31" hidden="1">#REF!</definedName>
    <definedName name="yas" localSheetId="9" hidden="1">#REF!</definedName>
    <definedName name="yas" hidden="1">#REF!</definedName>
    <definedName name="yasin" localSheetId="1" hidden="1">#REF!</definedName>
    <definedName name="yasin" localSheetId="10" hidden="1">#REF!</definedName>
    <definedName name="yasin" localSheetId="11" hidden="1">#REF!</definedName>
    <definedName name="yasin" localSheetId="12" hidden="1">#REF!</definedName>
    <definedName name="yasin" localSheetId="13" hidden="1">#REF!</definedName>
    <definedName name="yasin" localSheetId="14" hidden="1">#REF!</definedName>
    <definedName name="yasin" localSheetId="15" hidden="1">#REF!</definedName>
    <definedName name="yasin" localSheetId="16" hidden="1">#REF!</definedName>
    <definedName name="yasin" localSheetId="17" hidden="1">#REF!</definedName>
    <definedName name="yasin" localSheetId="18" hidden="1">#REF!</definedName>
    <definedName name="yasin" localSheetId="19" hidden="1">#REF!</definedName>
    <definedName name="yasin" localSheetId="2" hidden="1">#REF!</definedName>
    <definedName name="yasin" localSheetId="20" hidden="1">#REF!</definedName>
    <definedName name="yasin" localSheetId="21" hidden="1">#REF!</definedName>
    <definedName name="yasin" localSheetId="22" hidden="1">#REF!</definedName>
    <definedName name="yasin" localSheetId="23" hidden="1">#REF!</definedName>
    <definedName name="yasin" localSheetId="24" hidden="1">#REF!</definedName>
    <definedName name="yasin" localSheetId="25" hidden="1">#REF!</definedName>
    <definedName name="yasin" localSheetId="26" hidden="1">#REF!</definedName>
    <definedName name="yasin" localSheetId="27" hidden="1">#REF!</definedName>
    <definedName name="yasin" localSheetId="28" hidden="1">#REF!</definedName>
    <definedName name="yasin" localSheetId="29" hidden="1">#REF!</definedName>
    <definedName name="yasin" localSheetId="30" hidden="1">#REF!</definedName>
    <definedName name="yasin" localSheetId="31" hidden="1">#REF!</definedName>
    <definedName name="yasin" localSheetId="9" hidden="1">#REF!</definedName>
    <definedName name="yasin" hidden="1">#REF!</definedName>
    <definedName name="Z_270BB401_5236_11D4_BB54_0050044E0CFA_.wvu.Cols" localSheetId="1" hidden="1">#REF!,#REF!,#REF!,#REF!</definedName>
    <definedName name="Z_270BB401_5236_11D4_BB54_0050044E0CFA_.wvu.Cols" localSheetId="10" hidden="1">#REF!,#REF!,#REF!,#REF!</definedName>
    <definedName name="Z_270BB401_5236_11D4_BB54_0050044E0CFA_.wvu.Cols" localSheetId="11" hidden="1">#REF!,#REF!,#REF!,#REF!</definedName>
    <definedName name="Z_270BB401_5236_11D4_BB54_0050044E0CFA_.wvu.Cols" localSheetId="12" hidden="1">#REF!,#REF!,#REF!,#REF!</definedName>
    <definedName name="Z_270BB401_5236_11D4_BB54_0050044E0CFA_.wvu.Cols" localSheetId="13" hidden="1">#REF!,#REF!,#REF!,#REF!</definedName>
    <definedName name="Z_270BB401_5236_11D4_BB54_0050044E0CFA_.wvu.Cols" localSheetId="14" hidden="1">#REF!,#REF!,#REF!,#REF!</definedName>
    <definedName name="Z_270BB401_5236_11D4_BB54_0050044E0CFA_.wvu.Cols" localSheetId="15" hidden="1">#REF!,#REF!,#REF!,#REF!</definedName>
    <definedName name="Z_270BB401_5236_11D4_BB54_0050044E0CFA_.wvu.Cols" localSheetId="16" hidden="1">#REF!,#REF!,#REF!,#REF!</definedName>
    <definedName name="Z_270BB401_5236_11D4_BB54_0050044E0CFA_.wvu.Cols" localSheetId="17" hidden="1">#REF!,#REF!,#REF!,#REF!</definedName>
    <definedName name="Z_270BB401_5236_11D4_BB54_0050044E0CFA_.wvu.Cols" localSheetId="18" hidden="1">#REF!,#REF!,#REF!,#REF!</definedName>
    <definedName name="Z_270BB401_5236_11D4_BB54_0050044E0CFA_.wvu.Cols" localSheetId="19" hidden="1">#REF!,#REF!,#REF!,#REF!</definedName>
    <definedName name="Z_270BB401_5236_11D4_BB54_0050044E0CFA_.wvu.Cols" localSheetId="2" hidden="1">#REF!,#REF!,#REF!,#REF!</definedName>
    <definedName name="Z_270BB401_5236_11D4_BB54_0050044E0CFA_.wvu.Cols" localSheetId="20" hidden="1">#REF!,#REF!,#REF!,#REF!</definedName>
    <definedName name="Z_270BB401_5236_11D4_BB54_0050044E0CFA_.wvu.Cols" localSheetId="21" hidden="1">#REF!,#REF!,#REF!,#REF!</definedName>
    <definedName name="Z_270BB401_5236_11D4_BB54_0050044E0CFA_.wvu.Cols" localSheetId="22" hidden="1">#REF!,#REF!,#REF!,#REF!</definedName>
    <definedName name="Z_270BB401_5236_11D4_BB54_0050044E0CFA_.wvu.Cols" localSheetId="23" hidden="1">#REF!,#REF!,#REF!,#REF!</definedName>
    <definedName name="Z_270BB401_5236_11D4_BB54_0050044E0CFA_.wvu.Cols" localSheetId="24" hidden="1">#REF!,#REF!,#REF!,#REF!</definedName>
    <definedName name="Z_270BB401_5236_11D4_BB54_0050044E0CFA_.wvu.Cols" localSheetId="25" hidden="1">#REF!,#REF!,#REF!,#REF!</definedName>
    <definedName name="Z_270BB401_5236_11D4_BB54_0050044E0CFA_.wvu.Cols" localSheetId="26" hidden="1">#REF!,#REF!,#REF!,#REF!</definedName>
    <definedName name="Z_270BB401_5236_11D4_BB54_0050044E0CFA_.wvu.Cols" localSheetId="27" hidden="1">#REF!,#REF!,#REF!,#REF!</definedName>
    <definedName name="Z_270BB401_5236_11D4_BB54_0050044E0CFA_.wvu.Cols" localSheetId="28" hidden="1">#REF!,#REF!,#REF!,#REF!</definedName>
    <definedName name="Z_270BB401_5236_11D4_BB54_0050044E0CFA_.wvu.Cols" localSheetId="29" hidden="1">#REF!,#REF!,#REF!,#REF!</definedName>
    <definedName name="Z_270BB401_5236_11D4_BB54_0050044E0CFA_.wvu.Cols" localSheetId="30" hidden="1">#REF!,#REF!,#REF!,#REF!</definedName>
    <definedName name="Z_270BB401_5236_11D4_BB54_0050044E0CFA_.wvu.Cols" localSheetId="31" hidden="1">#REF!,#REF!,#REF!,#REF!</definedName>
    <definedName name="Z_270BB401_5236_11D4_BB54_0050044E0CFA_.wvu.Cols" localSheetId="9" hidden="1">#REF!,#REF!,#REF!,#REF!</definedName>
    <definedName name="Z_270BB401_5236_11D4_BB54_0050044E0CFA_.wvu.Cols" hidden="1">#REF!,#REF!,#REF!,#REF!</definedName>
    <definedName name="Z_270BB401_5236_11D4_BB54_0050044E0CFA_.wvu.FilterData" localSheetId="1" hidden="1">#REF!</definedName>
    <definedName name="Z_270BB401_5236_11D4_BB54_0050044E0CFA_.wvu.FilterData" localSheetId="10" hidden="1">#REF!</definedName>
    <definedName name="Z_270BB401_5236_11D4_BB54_0050044E0CFA_.wvu.FilterData" localSheetId="11" hidden="1">#REF!</definedName>
    <definedName name="Z_270BB401_5236_11D4_BB54_0050044E0CFA_.wvu.FilterData" localSheetId="12" hidden="1">#REF!</definedName>
    <definedName name="Z_270BB401_5236_11D4_BB54_0050044E0CFA_.wvu.FilterData" localSheetId="13" hidden="1">#REF!</definedName>
    <definedName name="Z_270BB401_5236_11D4_BB54_0050044E0CFA_.wvu.FilterData" localSheetId="14" hidden="1">#REF!</definedName>
    <definedName name="Z_270BB401_5236_11D4_BB54_0050044E0CFA_.wvu.FilterData" localSheetId="15" hidden="1">#REF!</definedName>
    <definedName name="Z_270BB401_5236_11D4_BB54_0050044E0CFA_.wvu.FilterData" localSheetId="16" hidden="1">#REF!</definedName>
    <definedName name="Z_270BB401_5236_11D4_BB54_0050044E0CFA_.wvu.FilterData" localSheetId="17" hidden="1">#REF!</definedName>
    <definedName name="Z_270BB401_5236_11D4_BB54_0050044E0CFA_.wvu.FilterData" localSheetId="18" hidden="1">#REF!</definedName>
    <definedName name="Z_270BB401_5236_11D4_BB54_0050044E0CFA_.wvu.FilterData" localSheetId="19" hidden="1">#REF!</definedName>
    <definedName name="Z_270BB401_5236_11D4_BB54_0050044E0CFA_.wvu.FilterData" localSheetId="2" hidden="1">#REF!</definedName>
    <definedName name="Z_270BB401_5236_11D4_BB54_0050044E0CFA_.wvu.FilterData" localSheetId="20" hidden="1">#REF!</definedName>
    <definedName name="Z_270BB401_5236_11D4_BB54_0050044E0CFA_.wvu.FilterData" localSheetId="21" hidden="1">#REF!</definedName>
    <definedName name="Z_270BB401_5236_11D4_BB54_0050044E0CFA_.wvu.FilterData" localSheetId="22" hidden="1">#REF!</definedName>
    <definedName name="Z_270BB401_5236_11D4_BB54_0050044E0CFA_.wvu.FilterData" localSheetId="23" hidden="1">#REF!</definedName>
    <definedName name="Z_270BB401_5236_11D4_BB54_0050044E0CFA_.wvu.FilterData" localSheetId="24" hidden="1">#REF!</definedName>
    <definedName name="Z_270BB401_5236_11D4_BB54_0050044E0CFA_.wvu.FilterData" localSheetId="25" hidden="1">#REF!</definedName>
    <definedName name="Z_270BB401_5236_11D4_BB54_0050044E0CFA_.wvu.FilterData" localSheetId="26" hidden="1">#REF!</definedName>
    <definedName name="Z_270BB401_5236_11D4_BB54_0050044E0CFA_.wvu.FilterData" localSheetId="27" hidden="1">#REF!</definedName>
    <definedName name="Z_270BB401_5236_11D4_BB54_0050044E0CFA_.wvu.FilterData" localSheetId="28" hidden="1">#REF!</definedName>
    <definedName name="Z_270BB401_5236_11D4_BB54_0050044E0CFA_.wvu.FilterData" localSheetId="29" hidden="1">#REF!</definedName>
    <definedName name="Z_270BB401_5236_11D4_BB54_0050044E0CFA_.wvu.FilterData" localSheetId="30" hidden="1">#REF!</definedName>
    <definedName name="Z_270BB401_5236_11D4_BB54_0050044E0CFA_.wvu.FilterData" localSheetId="31" hidden="1">#REF!</definedName>
    <definedName name="Z_270BB401_5236_11D4_BB54_0050044E0CFA_.wvu.FilterData" localSheetId="9" hidden="1">#REF!</definedName>
    <definedName name="Z_270BB401_5236_11D4_BB54_0050044E0CFA_.wvu.FilterData" hidden="1">#REF!</definedName>
    <definedName name="Z_270BB401_5236_11D4_BB54_0050044E0CFA_.wvu.PrintArea" localSheetId="1" hidden="1">#REF!</definedName>
    <definedName name="Z_270BB401_5236_11D4_BB54_0050044E0CFA_.wvu.PrintArea" localSheetId="10" hidden="1">#REF!</definedName>
    <definedName name="Z_270BB401_5236_11D4_BB54_0050044E0CFA_.wvu.PrintArea" localSheetId="11" hidden="1">#REF!</definedName>
    <definedName name="Z_270BB401_5236_11D4_BB54_0050044E0CFA_.wvu.PrintArea" localSheetId="12" hidden="1">#REF!</definedName>
    <definedName name="Z_270BB401_5236_11D4_BB54_0050044E0CFA_.wvu.PrintArea" localSheetId="13" hidden="1">#REF!</definedName>
    <definedName name="Z_270BB401_5236_11D4_BB54_0050044E0CFA_.wvu.PrintArea" localSheetId="14" hidden="1">#REF!</definedName>
    <definedName name="Z_270BB401_5236_11D4_BB54_0050044E0CFA_.wvu.PrintArea" localSheetId="15" hidden="1">#REF!</definedName>
    <definedName name="Z_270BB401_5236_11D4_BB54_0050044E0CFA_.wvu.PrintArea" localSheetId="16" hidden="1">#REF!</definedName>
    <definedName name="Z_270BB401_5236_11D4_BB54_0050044E0CFA_.wvu.PrintArea" localSheetId="17" hidden="1">#REF!</definedName>
    <definedName name="Z_270BB401_5236_11D4_BB54_0050044E0CFA_.wvu.PrintArea" localSheetId="18" hidden="1">#REF!</definedName>
    <definedName name="Z_270BB401_5236_11D4_BB54_0050044E0CFA_.wvu.PrintArea" localSheetId="19" hidden="1">#REF!</definedName>
    <definedName name="Z_270BB401_5236_11D4_BB54_0050044E0CFA_.wvu.PrintArea" localSheetId="2" hidden="1">#REF!</definedName>
    <definedName name="Z_270BB401_5236_11D4_BB54_0050044E0CFA_.wvu.PrintArea" localSheetId="20" hidden="1">#REF!</definedName>
    <definedName name="Z_270BB401_5236_11D4_BB54_0050044E0CFA_.wvu.PrintArea" localSheetId="21" hidden="1">#REF!</definedName>
    <definedName name="Z_270BB401_5236_11D4_BB54_0050044E0CFA_.wvu.PrintArea" localSheetId="22" hidden="1">#REF!</definedName>
    <definedName name="Z_270BB401_5236_11D4_BB54_0050044E0CFA_.wvu.PrintArea" localSheetId="23" hidden="1">#REF!</definedName>
    <definedName name="Z_270BB401_5236_11D4_BB54_0050044E0CFA_.wvu.PrintArea" localSheetId="24" hidden="1">#REF!</definedName>
    <definedName name="Z_270BB401_5236_11D4_BB54_0050044E0CFA_.wvu.PrintArea" localSheetId="25" hidden="1">#REF!</definedName>
    <definedName name="Z_270BB401_5236_11D4_BB54_0050044E0CFA_.wvu.PrintArea" localSheetId="26" hidden="1">#REF!</definedName>
    <definedName name="Z_270BB401_5236_11D4_BB54_0050044E0CFA_.wvu.PrintArea" localSheetId="27" hidden="1">#REF!</definedName>
    <definedName name="Z_270BB401_5236_11D4_BB54_0050044E0CFA_.wvu.PrintArea" localSheetId="28" hidden="1">#REF!</definedName>
    <definedName name="Z_270BB401_5236_11D4_BB54_0050044E0CFA_.wvu.PrintArea" localSheetId="29" hidden="1">#REF!</definedName>
    <definedName name="Z_270BB401_5236_11D4_BB54_0050044E0CFA_.wvu.PrintArea" localSheetId="30" hidden="1">#REF!</definedName>
    <definedName name="Z_270BB401_5236_11D4_BB54_0050044E0CFA_.wvu.PrintArea" localSheetId="31" hidden="1">#REF!</definedName>
    <definedName name="Z_270BB401_5236_11D4_BB54_0050044E0CFA_.wvu.PrintArea" localSheetId="9" hidden="1">#REF!</definedName>
    <definedName name="Z_270BB401_5236_11D4_BB54_0050044E0CFA_.wvu.PrintArea" hidden="1">#REF!</definedName>
    <definedName name="Z_270BB401_5236_11D4_BB54_0050044E0CFA_.wvu.PrintTitles" localSheetId="1" hidden="1">#REF!</definedName>
    <definedName name="Z_270BB401_5236_11D4_BB54_0050044E0CFA_.wvu.PrintTitles" localSheetId="10" hidden="1">#REF!</definedName>
    <definedName name="Z_270BB401_5236_11D4_BB54_0050044E0CFA_.wvu.PrintTitles" localSheetId="11" hidden="1">#REF!</definedName>
    <definedName name="Z_270BB401_5236_11D4_BB54_0050044E0CFA_.wvu.PrintTitles" localSheetId="12" hidden="1">#REF!</definedName>
    <definedName name="Z_270BB401_5236_11D4_BB54_0050044E0CFA_.wvu.PrintTitles" localSheetId="13" hidden="1">#REF!</definedName>
    <definedName name="Z_270BB401_5236_11D4_BB54_0050044E0CFA_.wvu.PrintTitles" localSheetId="14" hidden="1">#REF!</definedName>
    <definedName name="Z_270BB401_5236_11D4_BB54_0050044E0CFA_.wvu.PrintTitles" localSheetId="15" hidden="1">#REF!</definedName>
    <definedName name="Z_270BB401_5236_11D4_BB54_0050044E0CFA_.wvu.PrintTitles" localSheetId="16" hidden="1">#REF!</definedName>
    <definedName name="Z_270BB401_5236_11D4_BB54_0050044E0CFA_.wvu.PrintTitles" localSheetId="17" hidden="1">#REF!</definedName>
    <definedName name="Z_270BB401_5236_11D4_BB54_0050044E0CFA_.wvu.PrintTitles" localSheetId="18" hidden="1">#REF!</definedName>
    <definedName name="Z_270BB401_5236_11D4_BB54_0050044E0CFA_.wvu.PrintTitles" localSheetId="19" hidden="1">#REF!</definedName>
    <definedName name="Z_270BB401_5236_11D4_BB54_0050044E0CFA_.wvu.PrintTitles" localSheetId="2" hidden="1">#REF!</definedName>
    <definedName name="Z_270BB401_5236_11D4_BB54_0050044E0CFA_.wvu.PrintTitles" localSheetId="20" hidden="1">#REF!</definedName>
    <definedName name="Z_270BB401_5236_11D4_BB54_0050044E0CFA_.wvu.PrintTitles" localSheetId="21" hidden="1">#REF!</definedName>
    <definedName name="Z_270BB401_5236_11D4_BB54_0050044E0CFA_.wvu.PrintTitles" localSheetId="22" hidden="1">#REF!</definedName>
    <definedName name="Z_270BB401_5236_11D4_BB54_0050044E0CFA_.wvu.PrintTitles" localSheetId="23" hidden="1">#REF!</definedName>
    <definedName name="Z_270BB401_5236_11D4_BB54_0050044E0CFA_.wvu.PrintTitles" localSheetId="24" hidden="1">#REF!</definedName>
    <definedName name="Z_270BB401_5236_11D4_BB54_0050044E0CFA_.wvu.PrintTitles" localSheetId="25" hidden="1">#REF!</definedName>
    <definedName name="Z_270BB401_5236_11D4_BB54_0050044E0CFA_.wvu.PrintTitles" localSheetId="26" hidden="1">#REF!</definedName>
    <definedName name="Z_270BB401_5236_11D4_BB54_0050044E0CFA_.wvu.PrintTitles" localSheetId="27" hidden="1">#REF!</definedName>
    <definedName name="Z_270BB401_5236_11D4_BB54_0050044E0CFA_.wvu.PrintTitles" localSheetId="28" hidden="1">#REF!</definedName>
    <definedName name="Z_270BB401_5236_11D4_BB54_0050044E0CFA_.wvu.PrintTitles" localSheetId="29" hidden="1">#REF!</definedName>
    <definedName name="Z_270BB401_5236_11D4_BB54_0050044E0CFA_.wvu.PrintTitles" localSheetId="30" hidden="1">#REF!</definedName>
    <definedName name="Z_270BB401_5236_11D4_BB54_0050044E0CFA_.wvu.PrintTitles" localSheetId="31" hidden="1">#REF!</definedName>
    <definedName name="Z_270BB401_5236_11D4_BB54_0050044E0CFA_.wvu.PrintTitles" localSheetId="9" hidden="1">#REF!</definedName>
    <definedName name="Z_270BB401_5236_11D4_BB54_0050044E0CFA_.wvu.PrintTitles" hidden="1">#REF!</definedName>
    <definedName name="Z_270BB401_5236_11D4_BB54_0050044E0CFA_.wvu.Rows" localSheetId="1" hidden="1">#REF!,#REF!</definedName>
    <definedName name="Z_270BB401_5236_11D4_BB54_0050044E0CFA_.wvu.Rows" localSheetId="10" hidden="1">#REF!,#REF!</definedName>
    <definedName name="Z_270BB401_5236_11D4_BB54_0050044E0CFA_.wvu.Rows" localSheetId="11" hidden="1">#REF!,#REF!</definedName>
    <definedName name="Z_270BB401_5236_11D4_BB54_0050044E0CFA_.wvu.Rows" localSheetId="12" hidden="1">#REF!,#REF!</definedName>
    <definedName name="Z_270BB401_5236_11D4_BB54_0050044E0CFA_.wvu.Rows" localSheetId="13" hidden="1">#REF!,#REF!</definedName>
    <definedName name="Z_270BB401_5236_11D4_BB54_0050044E0CFA_.wvu.Rows" localSheetId="14" hidden="1">#REF!,#REF!</definedName>
    <definedName name="Z_270BB401_5236_11D4_BB54_0050044E0CFA_.wvu.Rows" localSheetId="15" hidden="1">#REF!,#REF!</definedName>
    <definedName name="Z_270BB401_5236_11D4_BB54_0050044E0CFA_.wvu.Rows" localSheetId="16" hidden="1">#REF!,#REF!</definedName>
    <definedName name="Z_270BB401_5236_11D4_BB54_0050044E0CFA_.wvu.Rows" localSheetId="17" hidden="1">#REF!,#REF!</definedName>
    <definedName name="Z_270BB401_5236_11D4_BB54_0050044E0CFA_.wvu.Rows" localSheetId="18" hidden="1">#REF!,#REF!</definedName>
    <definedName name="Z_270BB401_5236_11D4_BB54_0050044E0CFA_.wvu.Rows" localSheetId="19" hidden="1">#REF!,#REF!</definedName>
    <definedName name="Z_270BB401_5236_11D4_BB54_0050044E0CFA_.wvu.Rows" localSheetId="2" hidden="1">#REF!,#REF!</definedName>
    <definedName name="Z_270BB401_5236_11D4_BB54_0050044E0CFA_.wvu.Rows" localSheetId="20" hidden="1">#REF!,#REF!</definedName>
    <definedName name="Z_270BB401_5236_11D4_BB54_0050044E0CFA_.wvu.Rows" localSheetId="21" hidden="1">#REF!,#REF!</definedName>
    <definedName name="Z_270BB401_5236_11D4_BB54_0050044E0CFA_.wvu.Rows" localSheetId="22" hidden="1">#REF!,#REF!</definedName>
    <definedName name="Z_270BB401_5236_11D4_BB54_0050044E0CFA_.wvu.Rows" localSheetId="23" hidden="1">#REF!,#REF!</definedName>
    <definedName name="Z_270BB401_5236_11D4_BB54_0050044E0CFA_.wvu.Rows" localSheetId="24" hidden="1">#REF!,#REF!</definedName>
    <definedName name="Z_270BB401_5236_11D4_BB54_0050044E0CFA_.wvu.Rows" localSheetId="25" hidden="1">#REF!,#REF!</definedName>
    <definedName name="Z_270BB401_5236_11D4_BB54_0050044E0CFA_.wvu.Rows" localSheetId="26" hidden="1">#REF!,#REF!</definedName>
    <definedName name="Z_270BB401_5236_11D4_BB54_0050044E0CFA_.wvu.Rows" localSheetId="27" hidden="1">#REF!,#REF!</definedName>
    <definedName name="Z_270BB401_5236_11D4_BB54_0050044E0CFA_.wvu.Rows" localSheetId="28" hidden="1">#REF!,#REF!</definedName>
    <definedName name="Z_270BB401_5236_11D4_BB54_0050044E0CFA_.wvu.Rows" localSheetId="29" hidden="1">#REF!,#REF!</definedName>
    <definedName name="Z_270BB401_5236_11D4_BB54_0050044E0CFA_.wvu.Rows" localSheetId="30" hidden="1">#REF!,#REF!</definedName>
    <definedName name="Z_270BB401_5236_11D4_BB54_0050044E0CFA_.wvu.Rows" localSheetId="31" hidden="1">#REF!,#REF!</definedName>
    <definedName name="Z_270BB401_5236_11D4_BB54_0050044E0CFA_.wvu.Rows" localSheetId="9" hidden="1">#REF!,#REF!</definedName>
    <definedName name="Z_270BB401_5236_11D4_BB54_0050044E0CFA_.wvu.Rows" hidden="1">#REF!,#REF!</definedName>
    <definedName name="Z_31AE1515_CC7D_4C1F_9174_673DDAC973ED_.wvu.FilterData" localSheetId="1" hidden="1">'Лот № 1'!$A$18:$M$19</definedName>
    <definedName name="Z_31AE1515_CC7D_4C1F_9174_673DDAC973ED_.wvu.FilterData" localSheetId="2" hidden="1">'Лот № 2'!$A$18:$M$19</definedName>
    <definedName name="Z_31AE1515_CC7D_4C1F_9174_673DDAC973ED_.wvu.FilterData" localSheetId="0" hidden="1">СВОД!$B$1:$H$33</definedName>
    <definedName name="Z_31AE1515_CC7D_4C1F_9174_673DDAC973ED_.wvu.PrintArea" localSheetId="0" hidden="1">СВОД!$B$1:$I$33</definedName>
    <definedName name="Z_A0AC4B42_5259_11D4_B5FE_00C04FC949BF_.wvu.Cols" localSheetId="1" hidden="1">#REF!,#REF!,#REF!,#REF!</definedName>
    <definedName name="Z_A0AC4B42_5259_11D4_B5FE_00C04FC949BF_.wvu.Cols" localSheetId="10" hidden="1">#REF!,#REF!,#REF!,#REF!</definedName>
    <definedName name="Z_A0AC4B42_5259_11D4_B5FE_00C04FC949BF_.wvu.Cols" localSheetId="11" hidden="1">#REF!,#REF!,#REF!,#REF!</definedName>
    <definedName name="Z_A0AC4B42_5259_11D4_B5FE_00C04FC949BF_.wvu.Cols" localSheetId="12" hidden="1">#REF!,#REF!,#REF!,#REF!</definedName>
    <definedName name="Z_A0AC4B42_5259_11D4_B5FE_00C04FC949BF_.wvu.Cols" localSheetId="13" hidden="1">#REF!,#REF!,#REF!,#REF!</definedName>
    <definedName name="Z_A0AC4B42_5259_11D4_B5FE_00C04FC949BF_.wvu.Cols" localSheetId="14" hidden="1">#REF!,#REF!,#REF!,#REF!</definedName>
    <definedName name="Z_A0AC4B42_5259_11D4_B5FE_00C04FC949BF_.wvu.Cols" localSheetId="15" hidden="1">#REF!,#REF!,#REF!,#REF!</definedName>
    <definedName name="Z_A0AC4B42_5259_11D4_B5FE_00C04FC949BF_.wvu.Cols" localSheetId="16" hidden="1">#REF!,#REF!,#REF!,#REF!</definedName>
    <definedName name="Z_A0AC4B42_5259_11D4_B5FE_00C04FC949BF_.wvu.Cols" localSheetId="17" hidden="1">#REF!,#REF!,#REF!,#REF!</definedName>
    <definedName name="Z_A0AC4B42_5259_11D4_B5FE_00C04FC949BF_.wvu.Cols" localSheetId="18" hidden="1">#REF!,#REF!,#REF!,#REF!</definedName>
    <definedName name="Z_A0AC4B42_5259_11D4_B5FE_00C04FC949BF_.wvu.Cols" localSheetId="19" hidden="1">#REF!,#REF!,#REF!,#REF!</definedName>
    <definedName name="Z_A0AC4B42_5259_11D4_B5FE_00C04FC949BF_.wvu.Cols" localSheetId="2" hidden="1">#REF!,#REF!,#REF!,#REF!</definedName>
    <definedName name="Z_A0AC4B42_5259_11D4_B5FE_00C04FC949BF_.wvu.Cols" localSheetId="20" hidden="1">#REF!,#REF!,#REF!,#REF!</definedName>
    <definedName name="Z_A0AC4B42_5259_11D4_B5FE_00C04FC949BF_.wvu.Cols" localSheetId="21" hidden="1">#REF!,#REF!,#REF!,#REF!</definedName>
    <definedName name="Z_A0AC4B42_5259_11D4_B5FE_00C04FC949BF_.wvu.Cols" localSheetId="22" hidden="1">#REF!,#REF!,#REF!,#REF!</definedName>
    <definedName name="Z_A0AC4B42_5259_11D4_B5FE_00C04FC949BF_.wvu.Cols" localSheetId="23" hidden="1">#REF!,#REF!,#REF!,#REF!</definedName>
    <definedName name="Z_A0AC4B42_5259_11D4_B5FE_00C04FC949BF_.wvu.Cols" localSheetId="24" hidden="1">#REF!,#REF!,#REF!,#REF!</definedName>
    <definedName name="Z_A0AC4B42_5259_11D4_B5FE_00C04FC949BF_.wvu.Cols" localSheetId="25" hidden="1">#REF!,#REF!,#REF!,#REF!</definedName>
    <definedName name="Z_A0AC4B42_5259_11D4_B5FE_00C04FC949BF_.wvu.Cols" localSheetId="26" hidden="1">#REF!,#REF!,#REF!,#REF!</definedName>
    <definedName name="Z_A0AC4B42_5259_11D4_B5FE_00C04FC949BF_.wvu.Cols" localSheetId="27" hidden="1">#REF!,#REF!,#REF!,#REF!</definedName>
    <definedName name="Z_A0AC4B42_5259_11D4_B5FE_00C04FC949BF_.wvu.Cols" localSheetId="28" hidden="1">#REF!,#REF!,#REF!,#REF!</definedName>
    <definedName name="Z_A0AC4B42_5259_11D4_B5FE_00C04FC949BF_.wvu.Cols" localSheetId="29" hidden="1">#REF!,#REF!,#REF!,#REF!</definedName>
    <definedName name="Z_A0AC4B42_5259_11D4_B5FE_00C04FC949BF_.wvu.Cols" localSheetId="30" hidden="1">#REF!,#REF!,#REF!,#REF!</definedName>
    <definedName name="Z_A0AC4B42_5259_11D4_B5FE_00C04FC949BF_.wvu.Cols" localSheetId="31" hidden="1">#REF!,#REF!,#REF!,#REF!</definedName>
    <definedName name="Z_A0AC4B42_5259_11D4_B5FE_00C04FC949BF_.wvu.Cols" localSheetId="9" hidden="1">#REF!,#REF!,#REF!,#REF!</definedName>
    <definedName name="Z_A0AC4B42_5259_11D4_B5FE_00C04FC949BF_.wvu.Cols" hidden="1">#REF!,#REF!,#REF!,#REF!</definedName>
    <definedName name="Z_A0AC4B42_5259_11D4_B5FE_00C04FC949BF_.wvu.FilterData" localSheetId="1" hidden="1">#REF!</definedName>
    <definedName name="Z_A0AC4B42_5259_11D4_B5FE_00C04FC949BF_.wvu.FilterData" localSheetId="10" hidden="1">#REF!</definedName>
    <definedName name="Z_A0AC4B42_5259_11D4_B5FE_00C04FC949BF_.wvu.FilterData" localSheetId="11" hidden="1">#REF!</definedName>
    <definedName name="Z_A0AC4B42_5259_11D4_B5FE_00C04FC949BF_.wvu.FilterData" localSheetId="12" hidden="1">#REF!</definedName>
    <definedName name="Z_A0AC4B42_5259_11D4_B5FE_00C04FC949BF_.wvu.FilterData" localSheetId="13" hidden="1">#REF!</definedName>
    <definedName name="Z_A0AC4B42_5259_11D4_B5FE_00C04FC949BF_.wvu.FilterData" localSheetId="14" hidden="1">#REF!</definedName>
    <definedName name="Z_A0AC4B42_5259_11D4_B5FE_00C04FC949BF_.wvu.FilterData" localSheetId="15" hidden="1">#REF!</definedName>
    <definedName name="Z_A0AC4B42_5259_11D4_B5FE_00C04FC949BF_.wvu.FilterData" localSheetId="16" hidden="1">#REF!</definedName>
    <definedName name="Z_A0AC4B42_5259_11D4_B5FE_00C04FC949BF_.wvu.FilterData" localSheetId="17" hidden="1">#REF!</definedName>
    <definedName name="Z_A0AC4B42_5259_11D4_B5FE_00C04FC949BF_.wvu.FilterData" localSheetId="18" hidden="1">#REF!</definedName>
    <definedName name="Z_A0AC4B42_5259_11D4_B5FE_00C04FC949BF_.wvu.FilterData" localSheetId="19" hidden="1">#REF!</definedName>
    <definedName name="Z_A0AC4B42_5259_11D4_B5FE_00C04FC949BF_.wvu.FilterData" localSheetId="2" hidden="1">#REF!</definedName>
    <definedName name="Z_A0AC4B42_5259_11D4_B5FE_00C04FC949BF_.wvu.FilterData" localSheetId="20" hidden="1">#REF!</definedName>
    <definedName name="Z_A0AC4B42_5259_11D4_B5FE_00C04FC949BF_.wvu.FilterData" localSheetId="21" hidden="1">#REF!</definedName>
    <definedName name="Z_A0AC4B42_5259_11D4_B5FE_00C04FC949BF_.wvu.FilterData" localSheetId="22" hidden="1">#REF!</definedName>
    <definedName name="Z_A0AC4B42_5259_11D4_B5FE_00C04FC949BF_.wvu.FilterData" localSheetId="23" hidden="1">#REF!</definedName>
    <definedName name="Z_A0AC4B42_5259_11D4_B5FE_00C04FC949BF_.wvu.FilterData" localSheetId="24" hidden="1">#REF!</definedName>
    <definedName name="Z_A0AC4B42_5259_11D4_B5FE_00C04FC949BF_.wvu.FilterData" localSheetId="25" hidden="1">#REF!</definedName>
    <definedName name="Z_A0AC4B42_5259_11D4_B5FE_00C04FC949BF_.wvu.FilterData" localSheetId="26" hidden="1">#REF!</definedName>
    <definedName name="Z_A0AC4B42_5259_11D4_B5FE_00C04FC949BF_.wvu.FilterData" localSheetId="27" hidden="1">#REF!</definedName>
    <definedName name="Z_A0AC4B42_5259_11D4_B5FE_00C04FC949BF_.wvu.FilterData" localSheetId="28" hidden="1">#REF!</definedName>
    <definedName name="Z_A0AC4B42_5259_11D4_B5FE_00C04FC949BF_.wvu.FilterData" localSheetId="29" hidden="1">#REF!</definedName>
    <definedName name="Z_A0AC4B42_5259_11D4_B5FE_00C04FC949BF_.wvu.FilterData" localSheetId="30" hidden="1">#REF!</definedName>
    <definedName name="Z_A0AC4B42_5259_11D4_B5FE_00C04FC949BF_.wvu.FilterData" localSheetId="31" hidden="1">#REF!</definedName>
    <definedName name="Z_A0AC4B42_5259_11D4_B5FE_00C04FC949BF_.wvu.FilterData" localSheetId="9" hidden="1">#REF!</definedName>
    <definedName name="Z_A0AC4B42_5259_11D4_B5FE_00C04FC949BF_.wvu.FilterData" hidden="1">#REF!</definedName>
    <definedName name="Z_A0AC4B42_5259_11D4_B5FE_00C04FC949BF_.wvu.PrintArea" localSheetId="1" hidden="1">#REF!</definedName>
    <definedName name="Z_A0AC4B42_5259_11D4_B5FE_00C04FC949BF_.wvu.PrintArea" localSheetId="10" hidden="1">#REF!</definedName>
    <definedName name="Z_A0AC4B42_5259_11D4_B5FE_00C04FC949BF_.wvu.PrintArea" localSheetId="11" hidden="1">#REF!</definedName>
    <definedName name="Z_A0AC4B42_5259_11D4_B5FE_00C04FC949BF_.wvu.PrintArea" localSheetId="12" hidden="1">#REF!</definedName>
    <definedName name="Z_A0AC4B42_5259_11D4_B5FE_00C04FC949BF_.wvu.PrintArea" localSheetId="13" hidden="1">#REF!</definedName>
    <definedName name="Z_A0AC4B42_5259_11D4_B5FE_00C04FC949BF_.wvu.PrintArea" localSheetId="14" hidden="1">#REF!</definedName>
    <definedName name="Z_A0AC4B42_5259_11D4_B5FE_00C04FC949BF_.wvu.PrintArea" localSheetId="15" hidden="1">#REF!</definedName>
    <definedName name="Z_A0AC4B42_5259_11D4_B5FE_00C04FC949BF_.wvu.PrintArea" localSheetId="16" hidden="1">#REF!</definedName>
    <definedName name="Z_A0AC4B42_5259_11D4_B5FE_00C04FC949BF_.wvu.PrintArea" localSheetId="17" hidden="1">#REF!</definedName>
    <definedName name="Z_A0AC4B42_5259_11D4_B5FE_00C04FC949BF_.wvu.PrintArea" localSheetId="18" hidden="1">#REF!</definedName>
    <definedName name="Z_A0AC4B42_5259_11D4_B5FE_00C04FC949BF_.wvu.PrintArea" localSheetId="19" hidden="1">#REF!</definedName>
    <definedName name="Z_A0AC4B42_5259_11D4_B5FE_00C04FC949BF_.wvu.PrintArea" localSheetId="2" hidden="1">#REF!</definedName>
    <definedName name="Z_A0AC4B42_5259_11D4_B5FE_00C04FC949BF_.wvu.PrintArea" localSheetId="20" hidden="1">#REF!</definedName>
    <definedName name="Z_A0AC4B42_5259_11D4_B5FE_00C04FC949BF_.wvu.PrintArea" localSheetId="21" hidden="1">#REF!</definedName>
    <definedName name="Z_A0AC4B42_5259_11D4_B5FE_00C04FC949BF_.wvu.PrintArea" localSheetId="22" hidden="1">#REF!</definedName>
    <definedName name="Z_A0AC4B42_5259_11D4_B5FE_00C04FC949BF_.wvu.PrintArea" localSheetId="23" hidden="1">#REF!</definedName>
    <definedName name="Z_A0AC4B42_5259_11D4_B5FE_00C04FC949BF_.wvu.PrintArea" localSheetId="24" hidden="1">#REF!</definedName>
    <definedName name="Z_A0AC4B42_5259_11D4_B5FE_00C04FC949BF_.wvu.PrintArea" localSheetId="25" hidden="1">#REF!</definedName>
    <definedName name="Z_A0AC4B42_5259_11D4_B5FE_00C04FC949BF_.wvu.PrintArea" localSheetId="26" hidden="1">#REF!</definedName>
    <definedName name="Z_A0AC4B42_5259_11D4_B5FE_00C04FC949BF_.wvu.PrintArea" localSheetId="27" hidden="1">#REF!</definedName>
    <definedName name="Z_A0AC4B42_5259_11D4_B5FE_00C04FC949BF_.wvu.PrintArea" localSheetId="28" hidden="1">#REF!</definedName>
    <definedName name="Z_A0AC4B42_5259_11D4_B5FE_00C04FC949BF_.wvu.PrintArea" localSheetId="29" hidden="1">#REF!</definedName>
    <definedName name="Z_A0AC4B42_5259_11D4_B5FE_00C04FC949BF_.wvu.PrintArea" localSheetId="30" hidden="1">#REF!</definedName>
    <definedName name="Z_A0AC4B42_5259_11D4_B5FE_00C04FC949BF_.wvu.PrintArea" localSheetId="31" hidden="1">#REF!</definedName>
    <definedName name="Z_A0AC4B42_5259_11D4_B5FE_00C04FC949BF_.wvu.PrintArea" localSheetId="9" hidden="1">#REF!</definedName>
    <definedName name="Z_A0AC4B42_5259_11D4_B5FE_00C04FC949BF_.wvu.PrintArea" hidden="1">#REF!</definedName>
    <definedName name="Z_A0AC4B42_5259_11D4_B5FE_00C04FC949BF_.wvu.PrintTitles" localSheetId="1" hidden="1">#REF!</definedName>
    <definedName name="Z_A0AC4B42_5259_11D4_B5FE_00C04FC949BF_.wvu.PrintTitles" localSheetId="10" hidden="1">#REF!</definedName>
    <definedName name="Z_A0AC4B42_5259_11D4_B5FE_00C04FC949BF_.wvu.PrintTitles" localSheetId="11" hidden="1">#REF!</definedName>
    <definedName name="Z_A0AC4B42_5259_11D4_B5FE_00C04FC949BF_.wvu.PrintTitles" localSheetId="12" hidden="1">#REF!</definedName>
    <definedName name="Z_A0AC4B42_5259_11D4_B5FE_00C04FC949BF_.wvu.PrintTitles" localSheetId="13" hidden="1">#REF!</definedName>
    <definedName name="Z_A0AC4B42_5259_11D4_B5FE_00C04FC949BF_.wvu.PrintTitles" localSheetId="14" hidden="1">#REF!</definedName>
    <definedName name="Z_A0AC4B42_5259_11D4_B5FE_00C04FC949BF_.wvu.PrintTitles" localSheetId="15" hidden="1">#REF!</definedName>
    <definedName name="Z_A0AC4B42_5259_11D4_B5FE_00C04FC949BF_.wvu.PrintTitles" localSheetId="16" hidden="1">#REF!</definedName>
    <definedName name="Z_A0AC4B42_5259_11D4_B5FE_00C04FC949BF_.wvu.PrintTitles" localSheetId="17" hidden="1">#REF!</definedName>
    <definedName name="Z_A0AC4B42_5259_11D4_B5FE_00C04FC949BF_.wvu.PrintTitles" localSheetId="18" hidden="1">#REF!</definedName>
    <definedName name="Z_A0AC4B42_5259_11D4_B5FE_00C04FC949BF_.wvu.PrintTitles" localSheetId="19" hidden="1">#REF!</definedName>
    <definedName name="Z_A0AC4B42_5259_11D4_B5FE_00C04FC949BF_.wvu.PrintTitles" localSheetId="2" hidden="1">#REF!</definedName>
    <definedName name="Z_A0AC4B42_5259_11D4_B5FE_00C04FC949BF_.wvu.PrintTitles" localSheetId="20" hidden="1">#REF!</definedName>
    <definedName name="Z_A0AC4B42_5259_11D4_B5FE_00C04FC949BF_.wvu.PrintTitles" localSheetId="21" hidden="1">#REF!</definedName>
    <definedName name="Z_A0AC4B42_5259_11D4_B5FE_00C04FC949BF_.wvu.PrintTitles" localSheetId="22" hidden="1">#REF!</definedName>
    <definedName name="Z_A0AC4B42_5259_11D4_B5FE_00C04FC949BF_.wvu.PrintTitles" localSheetId="23" hidden="1">#REF!</definedName>
    <definedName name="Z_A0AC4B42_5259_11D4_B5FE_00C04FC949BF_.wvu.PrintTitles" localSheetId="24" hidden="1">#REF!</definedName>
    <definedName name="Z_A0AC4B42_5259_11D4_B5FE_00C04FC949BF_.wvu.PrintTitles" localSheetId="25" hidden="1">#REF!</definedName>
    <definedName name="Z_A0AC4B42_5259_11D4_B5FE_00C04FC949BF_.wvu.PrintTitles" localSheetId="26" hidden="1">#REF!</definedName>
    <definedName name="Z_A0AC4B42_5259_11D4_B5FE_00C04FC949BF_.wvu.PrintTitles" localSheetId="27" hidden="1">#REF!</definedName>
    <definedName name="Z_A0AC4B42_5259_11D4_B5FE_00C04FC949BF_.wvu.PrintTitles" localSheetId="28" hidden="1">#REF!</definedName>
    <definedName name="Z_A0AC4B42_5259_11D4_B5FE_00C04FC949BF_.wvu.PrintTitles" localSheetId="29" hidden="1">#REF!</definedName>
    <definedName name="Z_A0AC4B42_5259_11D4_B5FE_00C04FC949BF_.wvu.PrintTitles" localSheetId="30" hidden="1">#REF!</definedName>
    <definedName name="Z_A0AC4B42_5259_11D4_B5FE_00C04FC949BF_.wvu.PrintTitles" localSheetId="31" hidden="1">#REF!</definedName>
    <definedName name="Z_A0AC4B42_5259_11D4_B5FE_00C04FC949BF_.wvu.PrintTitles" localSheetId="9" hidden="1">#REF!</definedName>
    <definedName name="Z_A0AC4B42_5259_11D4_B5FE_00C04FC949BF_.wvu.PrintTitles" hidden="1">#REF!</definedName>
    <definedName name="Z_A0AC4B42_5259_11D4_B5FE_00C04FC949BF_.wvu.Rows" localSheetId="1" hidden="1">#REF!,#REF!,#REF!,#REF!,#REF!,#REF!,#REF!</definedName>
    <definedName name="Z_A0AC4B42_5259_11D4_B5FE_00C04FC949BF_.wvu.Rows" localSheetId="10" hidden="1">#REF!,#REF!,#REF!,#REF!,#REF!,#REF!,#REF!</definedName>
    <definedName name="Z_A0AC4B42_5259_11D4_B5FE_00C04FC949BF_.wvu.Rows" localSheetId="11" hidden="1">#REF!,#REF!,#REF!,#REF!,#REF!,#REF!,#REF!</definedName>
    <definedName name="Z_A0AC4B42_5259_11D4_B5FE_00C04FC949BF_.wvu.Rows" localSheetId="12" hidden="1">#REF!,#REF!,#REF!,#REF!,#REF!,#REF!,#REF!</definedName>
    <definedName name="Z_A0AC4B42_5259_11D4_B5FE_00C04FC949BF_.wvu.Rows" localSheetId="13" hidden="1">#REF!,#REF!,#REF!,#REF!,#REF!,#REF!,#REF!</definedName>
    <definedName name="Z_A0AC4B42_5259_11D4_B5FE_00C04FC949BF_.wvu.Rows" localSheetId="14" hidden="1">#REF!,#REF!,#REF!,#REF!,#REF!,#REF!,#REF!</definedName>
    <definedName name="Z_A0AC4B42_5259_11D4_B5FE_00C04FC949BF_.wvu.Rows" localSheetId="15" hidden="1">#REF!,#REF!,#REF!,#REF!,#REF!,#REF!,#REF!</definedName>
    <definedName name="Z_A0AC4B42_5259_11D4_B5FE_00C04FC949BF_.wvu.Rows" localSheetId="16" hidden="1">#REF!,#REF!,#REF!,#REF!,#REF!,#REF!,#REF!</definedName>
    <definedName name="Z_A0AC4B42_5259_11D4_B5FE_00C04FC949BF_.wvu.Rows" localSheetId="17" hidden="1">#REF!,#REF!,#REF!,#REF!,#REF!,#REF!,#REF!</definedName>
    <definedName name="Z_A0AC4B42_5259_11D4_B5FE_00C04FC949BF_.wvu.Rows" localSheetId="18" hidden="1">#REF!,#REF!,#REF!,#REF!,#REF!,#REF!,#REF!</definedName>
    <definedName name="Z_A0AC4B42_5259_11D4_B5FE_00C04FC949BF_.wvu.Rows" localSheetId="19" hidden="1">#REF!,#REF!,#REF!,#REF!,#REF!,#REF!,#REF!</definedName>
    <definedName name="Z_A0AC4B42_5259_11D4_B5FE_00C04FC949BF_.wvu.Rows" localSheetId="2" hidden="1">#REF!,#REF!,#REF!,#REF!,#REF!,#REF!,#REF!</definedName>
    <definedName name="Z_A0AC4B42_5259_11D4_B5FE_00C04FC949BF_.wvu.Rows" localSheetId="20" hidden="1">#REF!,#REF!,#REF!,#REF!,#REF!,#REF!,#REF!</definedName>
    <definedName name="Z_A0AC4B42_5259_11D4_B5FE_00C04FC949BF_.wvu.Rows" localSheetId="21" hidden="1">#REF!,#REF!,#REF!,#REF!,#REF!,#REF!,#REF!</definedName>
    <definedName name="Z_A0AC4B42_5259_11D4_B5FE_00C04FC949BF_.wvu.Rows" localSheetId="22" hidden="1">#REF!,#REF!,#REF!,#REF!,#REF!,#REF!,#REF!</definedName>
    <definedName name="Z_A0AC4B42_5259_11D4_B5FE_00C04FC949BF_.wvu.Rows" localSheetId="23" hidden="1">#REF!,#REF!,#REF!,#REF!,#REF!,#REF!,#REF!</definedName>
    <definedName name="Z_A0AC4B42_5259_11D4_B5FE_00C04FC949BF_.wvu.Rows" localSheetId="24" hidden="1">#REF!,#REF!,#REF!,#REF!,#REF!,#REF!,#REF!</definedName>
    <definedName name="Z_A0AC4B42_5259_11D4_B5FE_00C04FC949BF_.wvu.Rows" localSheetId="25" hidden="1">#REF!,#REF!,#REF!,#REF!,#REF!,#REF!,#REF!</definedName>
    <definedName name="Z_A0AC4B42_5259_11D4_B5FE_00C04FC949BF_.wvu.Rows" localSheetId="26" hidden="1">#REF!,#REF!,#REF!,#REF!,#REF!,#REF!,#REF!</definedName>
    <definedName name="Z_A0AC4B42_5259_11D4_B5FE_00C04FC949BF_.wvu.Rows" localSheetId="27" hidden="1">#REF!,#REF!,#REF!,#REF!,#REF!,#REF!,#REF!</definedName>
    <definedName name="Z_A0AC4B42_5259_11D4_B5FE_00C04FC949BF_.wvu.Rows" localSheetId="28" hidden="1">#REF!,#REF!,#REF!,#REF!,#REF!,#REF!,#REF!</definedName>
    <definedName name="Z_A0AC4B42_5259_11D4_B5FE_00C04FC949BF_.wvu.Rows" localSheetId="29" hidden="1">#REF!,#REF!,#REF!,#REF!,#REF!,#REF!,#REF!</definedName>
    <definedName name="Z_A0AC4B42_5259_11D4_B5FE_00C04FC949BF_.wvu.Rows" localSheetId="30" hidden="1">#REF!,#REF!,#REF!,#REF!,#REF!,#REF!,#REF!</definedName>
    <definedName name="Z_A0AC4B42_5259_11D4_B5FE_00C04FC949BF_.wvu.Rows" localSheetId="31" hidden="1">#REF!,#REF!,#REF!,#REF!,#REF!,#REF!,#REF!</definedName>
    <definedName name="Z_A0AC4B42_5259_11D4_B5FE_00C04FC949BF_.wvu.Rows" localSheetId="9" hidden="1">#REF!,#REF!,#REF!,#REF!,#REF!,#REF!,#REF!</definedName>
    <definedName name="Z_A0AC4B42_5259_11D4_B5FE_00C04FC949BF_.wvu.Rows" hidden="1">#REF!,#REF!,#REF!,#REF!,#REF!,#REF!,#REF!</definedName>
    <definedName name="ааа" hidden="1">{#N/A,#N/A,TRUE,"Фин.рез"}</definedName>
    <definedName name="аааа" hidden="1">{#N/A,#N/A,TRUE,"Фин.рез"}</definedName>
    <definedName name="аааааа" hidden="1">{#N/A,#N/A,TRUE,"Фин.рез"}</definedName>
    <definedName name="аап" hidden="1">{#N/A,#N/A,TRUE,"Фин.рез"}</definedName>
    <definedName name="авк" hidden="1">{"glc1",#N/A,FALSE,"GLC";"glc2",#N/A,FALSE,"GLC";"glc3",#N/A,FALSE,"GLC";"glc4",#N/A,FALSE,"GLC";"glc5",#N/A,FALSE,"GLC"}</definedName>
    <definedName name="аоыао" hidden="1">{#N/A,#N/A,TRUE,"Лист1";#N/A,#N/A,TRUE,"Лист2";#N/A,#N/A,TRUE,"Лист3"}</definedName>
    <definedName name="апиыаи" localSheetId="10" hidden="1">#REF!</definedName>
    <definedName name="апиыаи" localSheetId="11" hidden="1">#REF!</definedName>
    <definedName name="апиыаи" localSheetId="12" hidden="1">#REF!</definedName>
    <definedName name="апиыаи" localSheetId="13" hidden="1">#REF!</definedName>
    <definedName name="апиыаи" localSheetId="14" hidden="1">#REF!</definedName>
    <definedName name="апиыаи" localSheetId="15" hidden="1">#REF!</definedName>
    <definedName name="апиыаи" localSheetId="16" hidden="1">#REF!</definedName>
    <definedName name="апиыаи" localSheetId="17" hidden="1">#REF!</definedName>
    <definedName name="апиыаи" localSheetId="18" hidden="1">#REF!</definedName>
    <definedName name="апиыаи" localSheetId="19" hidden="1">#REF!</definedName>
    <definedName name="апиыаи" localSheetId="20" hidden="1">#REF!</definedName>
    <definedName name="апиыаи" localSheetId="21" hidden="1">#REF!</definedName>
    <definedName name="апиыаи" localSheetId="22" hidden="1">#REF!</definedName>
    <definedName name="апиыаи" localSheetId="23" hidden="1">#REF!</definedName>
    <definedName name="апиыаи" localSheetId="24" hidden="1">#REF!</definedName>
    <definedName name="апиыаи" localSheetId="25" hidden="1">#REF!</definedName>
    <definedName name="апиыаи" localSheetId="26" hidden="1">#REF!</definedName>
    <definedName name="апиыаи" localSheetId="27" hidden="1">#REF!</definedName>
    <definedName name="апиыаи" localSheetId="28" hidden="1">#REF!</definedName>
    <definedName name="апиыаи" localSheetId="29" hidden="1">#REF!</definedName>
    <definedName name="апиыаи" localSheetId="30" hidden="1">#REF!</definedName>
    <definedName name="апиыаи" localSheetId="31" hidden="1">#REF!</definedName>
    <definedName name="апиыаи" localSheetId="9" hidden="1">#REF!</definedName>
    <definedName name="апиыаи" hidden="1">#REF!</definedName>
    <definedName name="аыоыа" hidden="1">{#N/A,#N/A,TRUE,"Лист1";#N/A,#N/A,TRUE,"Лист2";#N/A,#N/A,TRUE,"Лист3"}</definedName>
    <definedName name="ббло" hidden="1">{#N/A,#N/A,TRUE,"Фин.рез"}</definedName>
    <definedName name="бюж" hidden="1">{"glc1",#N/A,FALSE,"GLC";"glc2",#N/A,FALSE,"GLC";"glc3",#N/A,FALSE,"GLC";"glc4",#N/A,FALSE,"GLC";"glc5",#N/A,FALSE,"GLC"}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пап" hidden="1">{#N/A,#N/A,TRUE,"Фин.рез"}</definedName>
    <definedName name="вс" hidden="1">{#N/A,#N/A,FALSE,"Aging Summary";#N/A,#N/A,FALSE,"Ratio Analysis";#N/A,#N/A,FALSE,"Test 120 Day Accts";#N/A,#N/A,FALSE,"Tickmarks"}</definedName>
    <definedName name="вуув" hidden="1">{#N/A,#N/A,TRUE,"Лист1";#N/A,#N/A,TRUE,"Лист2";#N/A,#N/A,TRUE,"Лист3"}</definedName>
    <definedName name="вып" hidden="1">{#N/A,#N/A,TRUE,"Income Statement";#N/A,#N/A,TRUE,"Balance Sheet";#N/A,#N/A,TRUE,"Statement of Cash Flows";#N/A,#N/A,TRUE,"Key Indicators";#N/A,#N/A,TRUE,"Other (Income) Expense"}</definedName>
    <definedName name="ггш" hidden="1">{"assets",#N/A,FALSE,"historicBS";"liab",#N/A,FALSE,"historicBS";"is",#N/A,FALSE,"historicIS";"ratios",#N/A,FALSE,"ratios"}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д" localSheetId="1" hidden="1">#REF!</definedName>
    <definedName name="дд" localSheetId="10" hidden="1">#REF!</definedName>
    <definedName name="дд" localSheetId="11" hidden="1">#REF!</definedName>
    <definedName name="дд" localSheetId="12" hidden="1">#REF!</definedName>
    <definedName name="дд" localSheetId="13" hidden="1">#REF!</definedName>
    <definedName name="дд" localSheetId="14" hidden="1">#REF!</definedName>
    <definedName name="дд" localSheetId="15" hidden="1">#REF!</definedName>
    <definedName name="дд" localSheetId="16" hidden="1">#REF!</definedName>
    <definedName name="дд" localSheetId="17" hidden="1">#REF!</definedName>
    <definedName name="дд" localSheetId="18" hidden="1">#REF!</definedName>
    <definedName name="дд" localSheetId="19" hidden="1">#REF!</definedName>
    <definedName name="дд" localSheetId="2" hidden="1">#REF!</definedName>
    <definedName name="дд" localSheetId="20" hidden="1">#REF!</definedName>
    <definedName name="дд" localSheetId="21" hidden="1">#REF!</definedName>
    <definedName name="дд" localSheetId="22" hidden="1">#REF!</definedName>
    <definedName name="дд" localSheetId="23" hidden="1">#REF!</definedName>
    <definedName name="дд" localSheetId="24" hidden="1">#REF!</definedName>
    <definedName name="дд" localSheetId="25" hidden="1">#REF!</definedName>
    <definedName name="дд" localSheetId="26" hidden="1">#REF!</definedName>
    <definedName name="дд" localSheetId="27" hidden="1">#REF!</definedName>
    <definedName name="дд" localSheetId="28" hidden="1">#REF!</definedName>
    <definedName name="дд" localSheetId="29" hidden="1">#REF!</definedName>
    <definedName name="дд" localSheetId="30" hidden="1">#REF!</definedName>
    <definedName name="дд" localSheetId="31" hidden="1">#REF!</definedName>
    <definedName name="дд" localSheetId="9" hidden="1">#REF!</definedName>
    <definedName name="дд" hidden="1">#REF!</definedName>
    <definedName name="дддд" localSheetId="1" hidden="1">#REF!</definedName>
    <definedName name="дддд" localSheetId="10" hidden="1">#REF!</definedName>
    <definedName name="дддд" localSheetId="11" hidden="1">#REF!</definedName>
    <definedName name="дддд" localSheetId="12" hidden="1">#REF!</definedName>
    <definedName name="дддд" localSheetId="13" hidden="1">#REF!</definedName>
    <definedName name="дддд" localSheetId="14" hidden="1">#REF!</definedName>
    <definedName name="дддд" localSheetId="15" hidden="1">#REF!</definedName>
    <definedName name="дддд" localSheetId="16" hidden="1">#REF!</definedName>
    <definedName name="дддд" localSheetId="17" hidden="1">#REF!</definedName>
    <definedName name="дддд" localSheetId="18" hidden="1">#REF!</definedName>
    <definedName name="дддд" localSheetId="19" hidden="1">#REF!</definedName>
    <definedName name="дддд" localSheetId="2" hidden="1">#REF!</definedName>
    <definedName name="дддд" localSheetId="20" hidden="1">#REF!</definedName>
    <definedName name="дддд" localSheetId="21" hidden="1">#REF!</definedName>
    <definedName name="дддд" localSheetId="22" hidden="1">#REF!</definedName>
    <definedName name="дддд" localSheetId="23" hidden="1">#REF!</definedName>
    <definedName name="дддд" localSheetId="24" hidden="1">#REF!</definedName>
    <definedName name="дддд" localSheetId="25" hidden="1">#REF!</definedName>
    <definedName name="дддд" localSheetId="26" hidden="1">#REF!</definedName>
    <definedName name="дддд" localSheetId="27" hidden="1">#REF!</definedName>
    <definedName name="дддд" localSheetId="28" hidden="1">#REF!</definedName>
    <definedName name="дддд" localSheetId="29" hidden="1">#REF!</definedName>
    <definedName name="дддд" localSheetId="30" hidden="1">#REF!</definedName>
    <definedName name="дддд" localSheetId="31" hidden="1">#REF!</definedName>
    <definedName name="дддд" localSheetId="9" hidden="1">#REF!</definedName>
    <definedName name="дддд" hidden="1">#REF!</definedName>
    <definedName name="дщш" hidden="1">{"assets",#N/A,FALSE,"historicBS";"liab",#N/A,FALSE,"historicBS";"is",#N/A,FALSE,"historicIS";"ratios",#N/A,FALSE,"ratios"}</definedName>
    <definedName name="екнг" hidden="1">{"glc1",#N/A,FALSE,"GLC";"glc2",#N/A,FALSE,"GLC";"glc3",#N/A,FALSE,"GLC";"glc4",#N/A,FALSE,"GLC";"glc5",#N/A,FALSE,"GLC"}</definedName>
    <definedName name="еку" hidden="1">{"glc1",#N/A,FALSE,"GLC";"glc2",#N/A,FALSE,"GLC";"glc3",#N/A,FALSE,"GLC";"glc4",#N/A,FALSE,"GLC";"glc5",#N/A,FALSE,"GLC"}</definedName>
    <definedName name="иии" hidden="1">{#N/A,#N/A,TRUE,"Фин.рез"}</definedName>
    <definedName name="ииии" localSheetId="10" hidden="1">#REF!</definedName>
    <definedName name="ииии" localSheetId="11" hidden="1">#REF!</definedName>
    <definedName name="ииии" localSheetId="12" hidden="1">#REF!</definedName>
    <definedName name="ииии" localSheetId="13" hidden="1">#REF!</definedName>
    <definedName name="ииии" localSheetId="14" hidden="1">#REF!</definedName>
    <definedName name="ииии" localSheetId="15" hidden="1">#REF!</definedName>
    <definedName name="ииии" localSheetId="16" hidden="1">#REF!</definedName>
    <definedName name="ииии" localSheetId="17" hidden="1">#REF!</definedName>
    <definedName name="ииии" localSheetId="18" hidden="1">#REF!</definedName>
    <definedName name="ииии" localSheetId="19" hidden="1">#REF!</definedName>
    <definedName name="ииии" localSheetId="20" hidden="1">#REF!</definedName>
    <definedName name="ииии" localSheetId="21" hidden="1">#REF!</definedName>
    <definedName name="ииии" localSheetId="22" hidden="1">#REF!</definedName>
    <definedName name="ииии" localSheetId="23" hidden="1">#REF!</definedName>
    <definedName name="ииии" localSheetId="24" hidden="1">#REF!</definedName>
    <definedName name="ииии" localSheetId="25" hidden="1">#REF!</definedName>
    <definedName name="ииии" localSheetId="26" hidden="1">#REF!</definedName>
    <definedName name="ииии" localSheetId="27" hidden="1">#REF!</definedName>
    <definedName name="ииии" localSheetId="28" hidden="1">#REF!</definedName>
    <definedName name="ииии" localSheetId="29" hidden="1">#REF!</definedName>
    <definedName name="ииии" localSheetId="30" hidden="1">#REF!</definedName>
    <definedName name="ииии" localSheetId="31" hidden="1">#REF!</definedName>
    <definedName name="ииии" localSheetId="9" hidden="1">#REF!</definedName>
    <definedName name="ииии" hidden="1">#REF!</definedName>
    <definedName name="иииии" hidden="1">{"glc1",#N/A,FALSE,"GLC";"glc2",#N/A,FALSE,"GLC";"glc3",#N/A,FALSE,"GLC";"glc4",#N/A,FALSE,"GLC";"glc5",#N/A,FALSE,"GLC"}</definedName>
    <definedName name="индцкавг98" hidden="1">{#N/A,#N/A,TRUE,"Лист1";#N/A,#N/A,TRUE,"Лист2";#N/A,#N/A,TRUE,"Лист3"}</definedName>
    <definedName name="йцукен" hidden="1">{"assets",#N/A,FALSE,"historicBS";"liab",#N/A,FALSE,"historicBS";"is",#N/A,FALSE,"historicIS";"ratios",#N/A,FALSE,"ratios"}</definedName>
    <definedName name="йцукенгш" hidden="1">{"glcbs",#N/A,FALSE,"GLCBS";"glccsbs",#N/A,FALSE,"GLCCSBS";"glcis",#N/A,FALSE,"GLCIS";"glccsis",#N/A,FALSE,"GLCCSIS";"glcrat1",#N/A,FALSE,"GLC-ratios1"}</definedName>
    <definedName name="кеппппппппппп" hidden="1">{#N/A,#N/A,TRUE,"Лист1";#N/A,#N/A,TRUE,"Лист2";#N/A,#N/A,TRUE,"Лист3"}</definedName>
    <definedName name="копия" hidden="1">{"glc1",#N/A,FALSE,"GLC";"glc2",#N/A,FALSE,"GLC";"glc3",#N/A,FALSE,"GLC";"glc4",#N/A,FALSE,"GLC";"glc5",#N/A,FALSE,"GLC"}</definedName>
    <definedName name="ллллл" localSheetId="1" hidden="1">#REF!</definedName>
    <definedName name="ллллл" localSheetId="10" hidden="1">#REF!</definedName>
    <definedName name="ллллл" localSheetId="11" hidden="1">#REF!</definedName>
    <definedName name="ллллл" localSheetId="12" hidden="1">#REF!</definedName>
    <definedName name="ллллл" localSheetId="13" hidden="1">#REF!</definedName>
    <definedName name="ллллл" localSheetId="14" hidden="1">#REF!</definedName>
    <definedName name="ллллл" localSheetId="15" hidden="1">#REF!</definedName>
    <definedName name="ллллл" localSheetId="16" hidden="1">#REF!</definedName>
    <definedName name="ллллл" localSheetId="17" hidden="1">#REF!</definedName>
    <definedName name="ллллл" localSheetId="18" hidden="1">#REF!</definedName>
    <definedName name="ллллл" localSheetId="19" hidden="1">#REF!</definedName>
    <definedName name="ллллл" localSheetId="2" hidden="1">#REF!</definedName>
    <definedName name="ллллл" localSheetId="20" hidden="1">#REF!</definedName>
    <definedName name="ллллл" localSheetId="21" hidden="1">#REF!</definedName>
    <definedName name="ллллл" localSheetId="22" hidden="1">#REF!</definedName>
    <definedName name="ллллл" localSheetId="23" hidden="1">#REF!</definedName>
    <definedName name="ллллл" localSheetId="24" hidden="1">#REF!</definedName>
    <definedName name="ллллл" localSheetId="25" hidden="1">#REF!</definedName>
    <definedName name="ллллл" localSheetId="26" hidden="1">#REF!</definedName>
    <definedName name="ллллл" localSheetId="27" hidden="1">#REF!</definedName>
    <definedName name="ллллл" localSheetId="28" hidden="1">#REF!</definedName>
    <definedName name="ллллл" localSheetId="29" hidden="1">#REF!</definedName>
    <definedName name="ллллл" localSheetId="30" hidden="1">#REF!</definedName>
    <definedName name="ллллл" localSheetId="31" hidden="1">#REF!</definedName>
    <definedName name="ллллл" localSheetId="9" hidden="1">#REF!</definedName>
    <definedName name="ллллл" hidden="1">#REF!</definedName>
    <definedName name="льд" hidden="1">{"glc1",#N/A,FALSE,"GLC";"glc2",#N/A,FALSE,"GLC";"glc3",#N/A,FALSE,"GLC";"glc4",#N/A,FALSE,"GLC";"glc5",#N/A,FALSE,"GLC"}</definedName>
    <definedName name="март" hidden="1">{#N/A,#N/A,TRUE,"Фин.рез"}</definedName>
    <definedName name="мит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ммм" hidden="1">{"assets",#N/A,FALSE,"historicBS";"liab",#N/A,FALSE,"historicBS";"is",#N/A,FALSE,"historicIS";"ratios",#N/A,FALSE,"ratios"}</definedName>
    <definedName name="мммм" hidden="1">{"glcbs",#N/A,FALSE,"GLCBS";"glccsbs",#N/A,FALSE,"GLCCSBS";"glcis",#N/A,FALSE,"GLCIS";"glccsis",#N/A,FALSE,"GLCCSIS";"glcrat1",#N/A,FALSE,"GLC-ratios1"}</definedName>
    <definedName name="нгш" hidden="1">{#N/A,#N/A,FALSE,"Aging Summary";#N/A,#N/A,FALSE,"Ratio Analysis";#N/A,#N/A,FALSE,"Test 120 Day Accts";#N/A,#N/A,FALSE,"Tickmarks"}</definedName>
    <definedName name="ннн" hidden="1">{#N/A,#N/A,TRUE,"Фин.рез"}</definedName>
    <definedName name="ноя" hidden="1">{#N/A,#N/A,TRUE,"Фин.рез"}</definedName>
    <definedName name="_xlnm.Print_Area" localSheetId="1">'Лот № 1'!$A$1:$M$167</definedName>
    <definedName name="_xlnm.Print_Area" localSheetId="2">'Лот № 2'!$A$1:$M$36</definedName>
    <definedName name="_xlnm.Print_Area" localSheetId="24">'Лот № 24'!$A$1:$N$30</definedName>
    <definedName name="_xlnm.Print_Area" localSheetId="25">'Лот № 25'!$A$1:$O$63</definedName>
    <definedName name="_xlnm.Print_Area" localSheetId="26">'Лот № 26'!$A$1:$P$42</definedName>
    <definedName name="_xlnm.Print_Area" localSheetId="27">'Лот № 27'!$A$1:$Q$38</definedName>
    <definedName name="_xlnm.Print_Area" localSheetId="28">'Лот № 28'!$A$1:$P$75</definedName>
    <definedName name="_xlnm.Print_Area" localSheetId="29">'Лот № 29'!$A$1:$O$37</definedName>
    <definedName name="_xlnm.Print_Area" localSheetId="30">'Лот № 30'!$A$1:$Q$35</definedName>
    <definedName name="_xlnm.Print_Area" localSheetId="31">'Лот № 31'!$A$1:$O$39</definedName>
    <definedName name="_xlnm.Print_Area" localSheetId="0">СВОД!$A$1:$I$33</definedName>
    <definedName name="ожид.ТО" hidden="1">{#N/A,#N/A,TRUE,"Фин.рез"}</definedName>
    <definedName name="олд" hidden="1">{#N/A,#N/A,FALSE,"Aging Summary";#N/A,#N/A,FALSE,"Ratio Analysis";#N/A,#N/A,FALSE,"Test 120 Day Accts";#N/A,#N/A,FALSE,"Tickmarks"}</definedName>
    <definedName name="оооо" hidden="1">{#N/A,#N/A,TRUE,"Фин.рез"}</definedName>
    <definedName name="ори" hidden="1">{"glc1",#N/A,FALSE,"GLC";"glc2",#N/A,FALSE,"GLC";"glc3",#N/A,FALSE,"GLC";"glc4",#N/A,FALSE,"GLC";"glc5",#N/A,FALSE,"GLC"}</definedName>
    <definedName name="пеп" hidden="1">{#N/A,#N/A,TRUE,"Фин.рез"}</definedName>
    <definedName name="ппр" hidden="1">{#N/A,#N/A,TRUE,"Фин.рез"}</definedName>
    <definedName name="прибыль3" hidden="1">{#N/A,#N/A,TRUE,"Лист1";#N/A,#N/A,TRUE,"Лист2";#N/A,#N/A,TRUE,"Лист3"}</definedName>
    <definedName name="рап" hidden="1">{#N/A,#N/A,TRUE,"Фин.рез"}</definedName>
    <definedName name="рис1" hidden="1">{#N/A,#N/A,TRUE,"Лист1";#N/A,#N/A,TRUE,"Лист2";#N/A,#N/A,TRUE,"Лист3"}</definedName>
    <definedName name="РО" localSheetId="1" hidden="1">#REF!</definedName>
    <definedName name="РО" localSheetId="10" hidden="1">#REF!</definedName>
    <definedName name="РО" localSheetId="11" hidden="1">#REF!</definedName>
    <definedName name="РО" localSheetId="12" hidden="1">#REF!</definedName>
    <definedName name="РО" localSheetId="13" hidden="1">#REF!</definedName>
    <definedName name="РО" localSheetId="14" hidden="1">#REF!</definedName>
    <definedName name="РО" localSheetId="15" hidden="1">#REF!</definedName>
    <definedName name="РО" localSheetId="16" hidden="1">#REF!</definedName>
    <definedName name="РО" localSheetId="17" hidden="1">#REF!</definedName>
    <definedName name="РО" localSheetId="18" hidden="1">#REF!</definedName>
    <definedName name="РО" localSheetId="19" hidden="1">#REF!</definedName>
    <definedName name="РО" localSheetId="2" hidden="1">#REF!</definedName>
    <definedName name="РО" localSheetId="20" hidden="1">#REF!</definedName>
    <definedName name="РО" localSheetId="21" hidden="1">#REF!</definedName>
    <definedName name="РО" localSheetId="22" hidden="1">#REF!</definedName>
    <definedName name="РО" localSheetId="23" hidden="1">#REF!</definedName>
    <definedName name="РО" localSheetId="24" hidden="1">#REF!</definedName>
    <definedName name="РО" localSheetId="25" hidden="1">#REF!</definedName>
    <definedName name="РО" localSheetId="26" hidden="1">#REF!</definedName>
    <definedName name="РО" localSheetId="27" hidden="1">#REF!</definedName>
    <definedName name="РО" localSheetId="28" hidden="1">#REF!</definedName>
    <definedName name="РО" localSheetId="29" hidden="1">#REF!</definedName>
    <definedName name="РО" localSheetId="30" hidden="1">#REF!</definedName>
    <definedName name="РО" localSheetId="31" hidden="1">#REF!</definedName>
    <definedName name="РО" localSheetId="9" hidden="1">#REF!</definedName>
    <definedName name="РО" hidden="1">#REF!</definedName>
    <definedName name="рол" hidden="1">{#N/A,#N/A,TRUE,"Фин.рез"}</definedName>
    <definedName name="РОО" localSheetId="1" hidden="1">#REF!</definedName>
    <definedName name="РОО" localSheetId="10" hidden="1">#REF!</definedName>
    <definedName name="РОО" localSheetId="11" hidden="1">#REF!</definedName>
    <definedName name="РОО" localSheetId="12" hidden="1">#REF!</definedName>
    <definedName name="РОО" localSheetId="13" hidden="1">#REF!</definedName>
    <definedName name="РОО" localSheetId="14" hidden="1">#REF!</definedName>
    <definedName name="РОО" localSheetId="15" hidden="1">#REF!</definedName>
    <definedName name="РОО" localSheetId="16" hidden="1">#REF!</definedName>
    <definedName name="РОО" localSheetId="17" hidden="1">#REF!</definedName>
    <definedName name="РОО" localSheetId="18" hidden="1">#REF!</definedName>
    <definedName name="РОО" localSheetId="19" hidden="1">#REF!</definedName>
    <definedName name="РОО" localSheetId="2" hidden="1">#REF!</definedName>
    <definedName name="РОО" localSheetId="20" hidden="1">#REF!</definedName>
    <definedName name="РОО" localSheetId="21" hidden="1">#REF!</definedName>
    <definedName name="РОО" localSheetId="22" hidden="1">#REF!</definedName>
    <definedName name="РОО" localSheetId="23" hidden="1">#REF!</definedName>
    <definedName name="РОО" localSheetId="24" hidden="1">#REF!</definedName>
    <definedName name="РОО" localSheetId="25" hidden="1">#REF!</definedName>
    <definedName name="РОО" localSheetId="26" hidden="1">#REF!</definedName>
    <definedName name="РОО" localSheetId="27" hidden="1">#REF!</definedName>
    <definedName name="РОО" localSheetId="28" hidden="1">#REF!</definedName>
    <definedName name="РОО" localSheetId="29" hidden="1">#REF!</definedName>
    <definedName name="РОО" localSheetId="30" hidden="1">#REF!</definedName>
    <definedName name="РОО" localSheetId="31" hidden="1">#REF!</definedName>
    <definedName name="РОО" localSheetId="9" hidden="1">#REF!</definedName>
    <definedName name="РОО" hidden="1">#REF!</definedName>
    <definedName name="РООО" localSheetId="1" hidden="1">#REF!</definedName>
    <definedName name="РООО" localSheetId="10" hidden="1">#REF!</definedName>
    <definedName name="РООО" localSheetId="11" hidden="1">#REF!</definedName>
    <definedName name="РООО" localSheetId="12" hidden="1">#REF!</definedName>
    <definedName name="РООО" localSheetId="13" hidden="1">#REF!</definedName>
    <definedName name="РООО" localSheetId="14" hidden="1">#REF!</definedName>
    <definedName name="РООО" localSheetId="15" hidden="1">#REF!</definedName>
    <definedName name="РООО" localSheetId="16" hidden="1">#REF!</definedName>
    <definedName name="РООО" localSheetId="17" hidden="1">#REF!</definedName>
    <definedName name="РООО" localSheetId="18" hidden="1">#REF!</definedName>
    <definedName name="РООО" localSheetId="19" hidden="1">#REF!</definedName>
    <definedName name="РООО" localSheetId="2" hidden="1">#REF!</definedName>
    <definedName name="РООО" localSheetId="20" hidden="1">#REF!</definedName>
    <definedName name="РООО" localSheetId="21" hidden="1">#REF!</definedName>
    <definedName name="РООО" localSheetId="22" hidden="1">#REF!</definedName>
    <definedName name="РООО" localSheetId="23" hidden="1">#REF!</definedName>
    <definedName name="РООО" localSheetId="24" hidden="1">#REF!</definedName>
    <definedName name="РООО" localSheetId="25" hidden="1">#REF!</definedName>
    <definedName name="РООО" localSheetId="26" hidden="1">#REF!</definedName>
    <definedName name="РООО" localSheetId="27" hidden="1">#REF!</definedName>
    <definedName name="РООО" localSheetId="28" hidden="1">#REF!</definedName>
    <definedName name="РООО" localSheetId="29" hidden="1">#REF!</definedName>
    <definedName name="РООО" localSheetId="30" hidden="1">#REF!</definedName>
    <definedName name="РООО" localSheetId="31" hidden="1">#REF!</definedName>
    <definedName name="РООО" localSheetId="9" hidden="1">#REF!</definedName>
    <definedName name="РООО" hidden="1">#REF!</definedName>
    <definedName name="ррр" hidden="1">{#N/A,#N/A,TRUE,"Фин.рез"}</definedName>
    <definedName name="сен" hidden="1">{#N/A,#N/A,TRUE,"Фин.рез"}</definedName>
    <definedName name="смета" localSheetId="1" hidden="1">#REF!,#REF!,#REF!,#REF!,#REF!,#REF!,#REF!</definedName>
    <definedName name="смета" localSheetId="10" hidden="1">#REF!,#REF!,#REF!,#REF!,#REF!,#REF!,#REF!</definedName>
    <definedName name="смета" localSheetId="11" hidden="1">#REF!,#REF!,#REF!,#REF!,#REF!,#REF!,#REF!</definedName>
    <definedName name="смета" localSheetId="12" hidden="1">#REF!,#REF!,#REF!,#REF!,#REF!,#REF!,#REF!</definedName>
    <definedName name="смета" localSheetId="13" hidden="1">#REF!,#REF!,#REF!,#REF!,#REF!,#REF!,#REF!</definedName>
    <definedName name="смета" localSheetId="14" hidden="1">#REF!,#REF!,#REF!,#REF!,#REF!,#REF!,#REF!</definedName>
    <definedName name="смета" localSheetId="15" hidden="1">#REF!,#REF!,#REF!,#REF!,#REF!,#REF!,#REF!</definedName>
    <definedName name="смета" localSheetId="16" hidden="1">#REF!,#REF!,#REF!,#REF!,#REF!,#REF!,#REF!</definedName>
    <definedName name="смета" localSheetId="17" hidden="1">#REF!,#REF!,#REF!,#REF!,#REF!,#REF!,#REF!</definedName>
    <definedName name="смета" localSheetId="18" hidden="1">#REF!,#REF!,#REF!,#REF!,#REF!,#REF!,#REF!</definedName>
    <definedName name="смета" localSheetId="19" hidden="1">#REF!,#REF!,#REF!,#REF!,#REF!,#REF!,#REF!</definedName>
    <definedName name="смета" localSheetId="2" hidden="1">#REF!,#REF!,#REF!,#REF!,#REF!,#REF!,#REF!</definedName>
    <definedName name="смета" localSheetId="20" hidden="1">#REF!,#REF!,#REF!,#REF!,#REF!,#REF!,#REF!</definedName>
    <definedName name="смета" localSheetId="21" hidden="1">#REF!,#REF!,#REF!,#REF!,#REF!,#REF!,#REF!</definedName>
    <definedName name="смета" localSheetId="22" hidden="1">#REF!,#REF!,#REF!,#REF!,#REF!,#REF!,#REF!</definedName>
    <definedName name="смета" localSheetId="23" hidden="1">#REF!,#REF!,#REF!,#REF!,#REF!,#REF!,#REF!</definedName>
    <definedName name="смета" localSheetId="24" hidden="1">#REF!,#REF!,#REF!,#REF!,#REF!,#REF!,#REF!</definedName>
    <definedName name="смета" localSheetId="25" hidden="1">#REF!,#REF!,#REF!,#REF!,#REF!,#REF!,#REF!</definedName>
    <definedName name="смета" localSheetId="26" hidden="1">#REF!,#REF!,#REF!,#REF!,#REF!,#REF!,#REF!</definedName>
    <definedName name="смета" localSheetId="27" hidden="1">#REF!,#REF!,#REF!,#REF!,#REF!,#REF!,#REF!</definedName>
    <definedName name="смета" localSheetId="28" hidden="1">#REF!,#REF!,#REF!,#REF!,#REF!,#REF!,#REF!</definedName>
    <definedName name="смета" localSheetId="29" hidden="1">#REF!,#REF!,#REF!,#REF!,#REF!,#REF!,#REF!</definedName>
    <definedName name="смета" localSheetId="30" hidden="1">#REF!,#REF!,#REF!,#REF!,#REF!,#REF!,#REF!</definedName>
    <definedName name="смета" localSheetId="31" hidden="1">#REF!,#REF!,#REF!,#REF!,#REF!,#REF!,#REF!</definedName>
    <definedName name="смета" localSheetId="9" hidden="1">#REF!,#REF!,#REF!,#REF!,#REF!,#REF!,#REF!</definedName>
    <definedName name="смета" hidden="1">#REF!,#REF!,#REF!,#REF!,#REF!,#REF!,#REF!</definedName>
    <definedName name="ссс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тп" hidden="1">{#N/A,#N/A,TRUE,"Лист1";#N/A,#N/A,TRUE,"Лист2";#N/A,#N/A,TRUE,"Лист3"}</definedName>
    <definedName name="трп" hidden="1">{"glcbs",#N/A,FALSE,"GLCBS";"glccsbs",#N/A,FALSE,"GLCCSBS";"glcis",#N/A,FALSE,"GLCIS";"glccsis",#N/A,FALSE,"GLCCSIS";"glcrat1",#N/A,FALSE,"GLC-ratios1"}</definedName>
    <definedName name="укеееукеееееееееееееее" hidden="1">{#N/A,#N/A,TRUE,"Лист1";#N/A,#N/A,TRUE,"Лист2";#N/A,#N/A,TRUE,"Лист3"}</definedName>
    <definedName name="укен" hidden="1">{"assets",#N/A,FALSE,"historicBS";"liab",#N/A,FALSE,"historicBS";"is",#N/A,FALSE,"historicIS";"ratios",#N/A,FALSE,"ratios"}</definedName>
    <definedName name="укеукеуеуе" hidden="1">{#N/A,#N/A,TRUE,"Лист1";#N/A,#N/A,TRUE,"Лист2";#N/A,#N/A,TRUE,"Лист3"}</definedName>
    <definedName name="ууу" hidden="1">{#N/A,#N/A,FALSE,"Aging Summary";#N/A,#N/A,FALSE,"Ratio Analysis";#N/A,#N/A,FALSE,"Test 120 Day Accts";#N/A,#N/A,FALSE,"Tickmarks"}</definedName>
    <definedName name="уцй" hidden="1">{#N/A,#N/A,FALSE,"Aging Summary";#N/A,#N/A,FALSE,"Ratio Analysis";#N/A,#N/A,FALSE,"Test 120 Day Accts";#N/A,#N/A,FALSE,"Tickmarks"}</definedName>
    <definedName name="фев" hidden="1">{#N/A,#N/A,TRUE,"Фин.рез"}</definedName>
    <definedName name="фп." localSheetId="1" hidden="1">#REF!,#REF!,#REF!,#REF!,#REF!,#REF!,#REF!</definedName>
    <definedName name="фп." localSheetId="10" hidden="1">#REF!,#REF!,#REF!,#REF!,#REF!,#REF!,#REF!</definedName>
    <definedName name="фп." localSheetId="11" hidden="1">#REF!,#REF!,#REF!,#REF!,#REF!,#REF!,#REF!</definedName>
    <definedName name="фп." localSheetId="12" hidden="1">#REF!,#REF!,#REF!,#REF!,#REF!,#REF!,#REF!</definedName>
    <definedName name="фп." localSheetId="13" hidden="1">#REF!,#REF!,#REF!,#REF!,#REF!,#REF!,#REF!</definedName>
    <definedName name="фп." localSheetId="14" hidden="1">#REF!,#REF!,#REF!,#REF!,#REF!,#REF!,#REF!</definedName>
    <definedName name="фп." localSheetId="15" hidden="1">#REF!,#REF!,#REF!,#REF!,#REF!,#REF!,#REF!</definedName>
    <definedName name="фп." localSheetId="16" hidden="1">#REF!,#REF!,#REF!,#REF!,#REF!,#REF!,#REF!</definedName>
    <definedName name="фп." localSheetId="17" hidden="1">#REF!,#REF!,#REF!,#REF!,#REF!,#REF!,#REF!</definedName>
    <definedName name="фп." localSheetId="18" hidden="1">#REF!,#REF!,#REF!,#REF!,#REF!,#REF!,#REF!</definedName>
    <definedName name="фп." localSheetId="19" hidden="1">#REF!,#REF!,#REF!,#REF!,#REF!,#REF!,#REF!</definedName>
    <definedName name="фп." localSheetId="2" hidden="1">#REF!,#REF!,#REF!,#REF!,#REF!,#REF!,#REF!</definedName>
    <definedName name="фп." localSheetId="20" hidden="1">#REF!,#REF!,#REF!,#REF!,#REF!,#REF!,#REF!</definedName>
    <definedName name="фп." localSheetId="21" hidden="1">#REF!,#REF!,#REF!,#REF!,#REF!,#REF!,#REF!</definedName>
    <definedName name="фп." localSheetId="22" hidden="1">#REF!,#REF!,#REF!,#REF!,#REF!,#REF!,#REF!</definedName>
    <definedName name="фп." localSheetId="23" hidden="1">#REF!,#REF!,#REF!,#REF!,#REF!,#REF!,#REF!</definedName>
    <definedName name="фп." localSheetId="24" hidden="1">#REF!,#REF!,#REF!,#REF!,#REF!,#REF!,#REF!</definedName>
    <definedName name="фп." localSheetId="25" hidden="1">#REF!,#REF!,#REF!,#REF!,#REF!,#REF!,#REF!</definedName>
    <definedName name="фп." localSheetId="26" hidden="1">#REF!,#REF!,#REF!,#REF!,#REF!,#REF!,#REF!</definedName>
    <definedName name="фп." localSheetId="27" hidden="1">#REF!,#REF!,#REF!,#REF!,#REF!,#REF!,#REF!</definedName>
    <definedName name="фп." localSheetId="28" hidden="1">#REF!,#REF!,#REF!,#REF!,#REF!,#REF!,#REF!</definedName>
    <definedName name="фп." localSheetId="29" hidden="1">#REF!,#REF!,#REF!,#REF!,#REF!,#REF!,#REF!</definedName>
    <definedName name="фп." localSheetId="30" hidden="1">#REF!,#REF!,#REF!,#REF!,#REF!,#REF!,#REF!</definedName>
    <definedName name="фп." localSheetId="31" hidden="1">#REF!,#REF!,#REF!,#REF!,#REF!,#REF!,#REF!</definedName>
    <definedName name="фп." localSheetId="9" hidden="1">#REF!,#REF!,#REF!,#REF!,#REF!,#REF!,#REF!</definedName>
    <definedName name="фп." hidden="1">#REF!,#REF!,#REF!,#REF!,#REF!,#REF!,#REF!</definedName>
    <definedName name="фыв" hidden="1">{#N/A,#N/A,TRUE,"Фин.рез"}</definedName>
    <definedName name="хзщ" hidden="1">{"glc1",#N/A,FALSE,"GLC";"glc2",#N/A,FALSE,"GLC";"glc3",#N/A,FALSE,"GLC";"glc4",#N/A,FALSE,"GLC";"glc5",#N/A,FALSE,"GLC"}</definedName>
    <definedName name="ХХХ" hidden="1">{"glc1",#N/A,FALSE,"GLC";"glc2",#N/A,FALSE,"GLC";"glc3",#N/A,FALSE,"GLC";"glc4",#N/A,FALSE,"GLC";"glc5",#N/A,FALSE,"GLC"}</definedName>
    <definedName name="чяя" hidden="1">{"glc1",#N/A,FALSE,"GLC";"glc2",#N/A,FALSE,"GLC";"glc3",#N/A,FALSE,"GLC";"glc4",#N/A,FALSE,"GLC";"glc5",#N/A,FALSE,"GLC"}</definedName>
    <definedName name="ыоры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ырфер" hidden="1">{"glc1",#N/A,FALSE,"GLC";"glc2",#N/A,FALSE,"GLC";"glc3",#N/A,FALSE,"GLC";"glc4",#N/A,FALSE,"GLC";"glc5",#N/A,FALSE,"GLC"}</definedName>
    <definedName name="ыуаы" hidden="1">{#N/A,#N/A,TRUE,"Лист1";#N/A,#N/A,TRUE,"Лист2";#N/A,#N/A,TRUE,"Лист3"}</definedName>
    <definedName name="э" hidden="1">{"glc1",#N/A,FALSE,"GLC";"glc2",#N/A,FALSE,"GLC";"glc3",#N/A,FALSE,"GLC";"glc4",#N/A,FALSE,"GLC";"glc5",#N/A,FALSE,"GLC"}</definedName>
  </definedNames>
  <calcPr calcId="191029"/>
  <customWorkbookViews>
    <customWorkbookView name="YGD\G_Andronaki - Личное представление" guid="{31AE1515-CC7D-4C1F-9174-673DDAC973ED}" mergeInterval="0" personalView="1" maximized="1" windowWidth="1916" windowHeight="855" tabRatio="993" activeSheetId="86"/>
    <customWorkbookView name="Куницына Нина Александровна - Личное представление" guid="{D25C4D3A-B3B0-4430-AEE9-87E7C1EFF473}" mergeInterval="0" personalView="1" maximized="1" windowWidth="1693" windowHeight="1014" tabRatio="752" activeSheetId="44"/>
    <customWorkbookView name="Латыпов Альберт Хафизович - Личное представление" guid="{19774D5F-68EA-4399-BCA1-E2CE392B5002}" mergeInterval="0" personalView="1" maximized="1" windowWidth="1916" windowHeight="775" tabRatio="947" activeSheetId="1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 l="1"/>
  <c r="J23" i="131"/>
  <c r="L23" i="131" s="1"/>
  <c r="J20" i="107"/>
  <c r="L20" i="107" s="1"/>
  <c r="J20" i="108"/>
  <c r="K20" i="108" s="1"/>
  <c r="L20" i="108"/>
  <c r="L25" i="132"/>
  <c r="J25" i="132"/>
  <c r="K25" i="132" s="1"/>
  <c r="J26" i="132"/>
  <c r="L26" i="132" s="1"/>
  <c r="J27" i="132"/>
  <c r="L27" i="132" s="1"/>
  <c r="J24" i="132"/>
  <c r="L24" i="132" s="1"/>
  <c r="J23" i="132"/>
  <c r="L23" i="132" s="1"/>
  <c r="J22" i="132"/>
  <c r="L22" i="132" s="1"/>
  <c r="J21" i="132"/>
  <c r="L21" i="132" s="1"/>
  <c r="J20" i="132"/>
  <c r="J19" i="132"/>
  <c r="L19" i="132"/>
  <c r="L24" i="131"/>
  <c r="K24" i="131"/>
  <c r="J24" i="131"/>
  <c r="J22" i="131"/>
  <c r="L22" i="131" s="1"/>
  <c r="J21" i="131"/>
  <c r="L21" i="131" s="1"/>
  <c r="J20" i="131"/>
  <c r="L20" i="131" s="1"/>
  <c r="J19" i="131"/>
  <c r="L19" i="131" s="1"/>
  <c r="L20" i="132"/>
  <c r="J26" i="130"/>
  <c r="L26" i="130"/>
  <c r="J25" i="130"/>
  <c r="L25" i="130"/>
  <c r="J24" i="130"/>
  <c r="L24" i="130"/>
  <c r="J23" i="130"/>
  <c r="L23" i="130" s="1"/>
  <c r="J22" i="130"/>
  <c r="L22" i="130"/>
  <c r="J21" i="130"/>
  <c r="L21" i="130" s="1"/>
  <c r="J20" i="130"/>
  <c r="L20" i="130"/>
  <c r="J19" i="130"/>
  <c r="L19" i="130" s="1"/>
  <c r="J64" i="129"/>
  <c r="K64" i="129"/>
  <c r="J63" i="129"/>
  <c r="L63" i="129" s="1"/>
  <c r="J61" i="129"/>
  <c r="L61" i="129"/>
  <c r="J62" i="129"/>
  <c r="K62" i="129" s="1"/>
  <c r="J60" i="129"/>
  <c r="K60" i="129"/>
  <c r="J20" i="129"/>
  <c r="L20" i="129" s="1"/>
  <c r="J21" i="129"/>
  <c r="L21" i="129"/>
  <c r="J22" i="129"/>
  <c r="L22" i="129" s="1"/>
  <c r="J23" i="129"/>
  <c r="L23" i="129"/>
  <c r="J24" i="129"/>
  <c r="L24" i="129" s="1"/>
  <c r="J25" i="129"/>
  <c r="L25" i="129"/>
  <c r="J26" i="129"/>
  <c r="L26" i="129" s="1"/>
  <c r="J27" i="129"/>
  <c r="L27" i="129"/>
  <c r="J28" i="129"/>
  <c r="L28" i="129" s="1"/>
  <c r="J29" i="129"/>
  <c r="L29" i="129"/>
  <c r="J30" i="129"/>
  <c r="L30" i="129" s="1"/>
  <c r="J31" i="129"/>
  <c r="L31" i="129"/>
  <c r="J32" i="129"/>
  <c r="L32" i="129" s="1"/>
  <c r="J33" i="129"/>
  <c r="L33" i="129"/>
  <c r="J34" i="129"/>
  <c r="L34" i="129" s="1"/>
  <c r="J35" i="129"/>
  <c r="L35" i="129"/>
  <c r="J36" i="129"/>
  <c r="L36" i="129" s="1"/>
  <c r="J37" i="129"/>
  <c r="L37" i="129"/>
  <c r="J38" i="129"/>
  <c r="L38" i="129" s="1"/>
  <c r="J39" i="129"/>
  <c r="L39" i="129"/>
  <c r="J40" i="129"/>
  <c r="L40" i="129" s="1"/>
  <c r="J41" i="129"/>
  <c r="L41" i="129"/>
  <c r="J42" i="129"/>
  <c r="L42" i="129" s="1"/>
  <c r="J43" i="129"/>
  <c r="L43" i="129"/>
  <c r="J44" i="129"/>
  <c r="L44" i="129" s="1"/>
  <c r="J45" i="129"/>
  <c r="L45" i="129"/>
  <c r="J46" i="129"/>
  <c r="L46" i="129" s="1"/>
  <c r="J47" i="129"/>
  <c r="L47" i="129"/>
  <c r="J48" i="129"/>
  <c r="L48" i="129" s="1"/>
  <c r="J49" i="129"/>
  <c r="L49" i="129"/>
  <c r="J50" i="129"/>
  <c r="L50" i="129" s="1"/>
  <c r="J51" i="129"/>
  <c r="L51" i="129"/>
  <c r="J52" i="129"/>
  <c r="L52" i="129" s="1"/>
  <c r="J53" i="129"/>
  <c r="L53" i="129"/>
  <c r="J54" i="129"/>
  <c r="L54" i="129" s="1"/>
  <c r="J55" i="129"/>
  <c r="L55" i="129"/>
  <c r="J56" i="129"/>
  <c r="L56" i="129" s="1"/>
  <c r="J57" i="129"/>
  <c r="L57" i="129"/>
  <c r="J58" i="129"/>
  <c r="L58" i="129" s="1"/>
  <c r="J59" i="129"/>
  <c r="L59" i="129"/>
  <c r="J19" i="129"/>
  <c r="J65" i="129" s="1"/>
  <c r="E29" i="1" s="1"/>
  <c r="J31" i="127"/>
  <c r="K31" i="127" s="1"/>
  <c r="J25" i="128"/>
  <c r="K25" i="128"/>
  <c r="J26" i="128"/>
  <c r="L26" i="128" s="1"/>
  <c r="J24" i="128"/>
  <c r="K24" i="128"/>
  <c r="J23" i="128"/>
  <c r="L23" i="128"/>
  <c r="J22" i="128"/>
  <c r="L22" i="128" s="1"/>
  <c r="J21" i="128"/>
  <c r="L21" i="128"/>
  <c r="J20" i="128"/>
  <c r="L20" i="128" s="1"/>
  <c r="J19" i="128"/>
  <c r="J30" i="127"/>
  <c r="L30" i="127"/>
  <c r="J22" i="127"/>
  <c r="L22" i="127" s="1"/>
  <c r="J23" i="127"/>
  <c r="L23" i="127"/>
  <c r="J24" i="127"/>
  <c r="L24" i="127" s="1"/>
  <c r="J25" i="127"/>
  <c r="L25" i="127"/>
  <c r="J26" i="127"/>
  <c r="L26" i="127" s="1"/>
  <c r="J27" i="127"/>
  <c r="L27" i="127"/>
  <c r="J28" i="127"/>
  <c r="L28" i="127" s="1"/>
  <c r="J29" i="127"/>
  <c r="L29" i="127"/>
  <c r="J20" i="127"/>
  <c r="L20" i="127" s="1"/>
  <c r="J21" i="127"/>
  <c r="L21" i="127"/>
  <c r="K26" i="130"/>
  <c r="K63" i="129"/>
  <c r="L60" i="129"/>
  <c r="L64" i="129"/>
  <c r="L19" i="129"/>
  <c r="K26" i="128"/>
  <c r="K27" i="128" s="1"/>
  <c r="G28" i="1" s="1"/>
  <c r="L19" i="128"/>
  <c r="J51" i="126"/>
  <c r="J19" i="127"/>
  <c r="J20" i="126"/>
  <c r="L20" i="126" s="1"/>
  <c r="J21" i="126"/>
  <c r="L21" i="126" s="1"/>
  <c r="J22" i="126"/>
  <c r="L22" i="126" s="1"/>
  <c r="J23" i="126"/>
  <c r="L23" i="126" s="1"/>
  <c r="J24" i="126"/>
  <c r="L24" i="126" s="1"/>
  <c r="J25" i="126"/>
  <c r="L25" i="126" s="1"/>
  <c r="J26" i="126"/>
  <c r="L26" i="126" s="1"/>
  <c r="J27" i="126"/>
  <c r="L27" i="126" s="1"/>
  <c r="J28" i="126"/>
  <c r="L28" i="126" s="1"/>
  <c r="J29" i="126"/>
  <c r="L29" i="126" s="1"/>
  <c r="J30" i="126"/>
  <c r="L30" i="126" s="1"/>
  <c r="J31" i="126"/>
  <c r="L31" i="126" s="1"/>
  <c r="J32" i="126"/>
  <c r="L32" i="126" s="1"/>
  <c r="J33" i="126"/>
  <c r="L33" i="126" s="1"/>
  <c r="J34" i="126"/>
  <c r="L34" i="126" s="1"/>
  <c r="J35" i="126"/>
  <c r="L35" i="126" s="1"/>
  <c r="J36" i="126"/>
  <c r="L36" i="126" s="1"/>
  <c r="J37" i="126"/>
  <c r="L37" i="126" s="1"/>
  <c r="J38" i="126"/>
  <c r="L38" i="126" s="1"/>
  <c r="J39" i="126"/>
  <c r="L39" i="126" s="1"/>
  <c r="J40" i="126"/>
  <c r="L40" i="126" s="1"/>
  <c r="J41" i="126"/>
  <c r="L41" i="126" s="1"/>
  <c r="J42" i="126"/>
  <c r="L42" i="126" s="1"/>
  <c r="J43" i="126"/>
  <c r="L43" i="126" s="1"/>
  <c r="J44" i="126"/>
  <c r="L44" i="126" s="1"/>
  <c r="J45" i="126"/>
  <c r="L45" i="126" s="1"/>
  <c r="J46" i="126"/>
  <c r="L46" i="126" s="1"/>
  <c r="J47" i="126"/>
  <c r="L47" i="126" s="1"/>
  <c r="J48" i="126"/>
  <c r="L48" i="126" s="1"/>
  <c r="J49" i="126"/>
  <c r="L49" i="126" s="1"/>
  <c r="J50" i="126"/>
  <c r="L50" i="126" s="1"/>
  <c r="J19" i="126"/>
  <c r="L19" i="126" s="1"/>
  <c r="J19" i="125"/>
  <c r="J20" i="125" s="1"/>
  <c r="E25" i="1" s="1"/>
  <c r="J19" i="124"/>
  <c r="J20" i="124"/>
  <c r="E24" i="1" s="1"/>
  <c r="J27" i="123"/>
  <c r="K27" i="123" s="1"/>
  <c r="J28" i="123"/>
  <c r="J29" i="123"/>
  <c r="K29" i="123" s="1"/>
  <c r="J30" i="123"/>
  <c r="K30" i="123"/>
  <c r="L30" i="123"/>
  <c r="J31" i="123"/>
  <c r="K31" i="123" s="1"/>
  <c r="J32" i="123"/>
  <c r="J33" i="123"/>
  <c r="L33" i="123" s="1"/>
  <c r="J34" i="123"/>
  <c r="K34" i="123"/>
  <c r="J35" i="123"/>
  <c r="K35" i="123" s="1"/>
  <c r="J36" i="123"/>
  <c r="J37" i="123"/>
  <c r="K37" i="123" s="1"/>
  <c r="L37" i="123"/>
  <c r="J38" i="123"/>
  <c r="K38" i="123"/>
  <c r="J39" i="123"/>
  <c r="J40" i="123"/>
  <c r="J41" i="123"/>
  <c r="K41" i="123"/>
  <c r="J42" i="123"/>
  <c r="K42" i="123" s="1"/>
  <c r="J43" i="123"/>
  <c r="K43" i="123"/>
  <c r="J44" i="123"/>
  <c r="J45" i="123"/>
  <c r="K45" i="123"/>
  <c r="J46" i="123"/>
  <c r="J47" i="123"/>
  <c r="L47" i="123" s="1"/>
  <c r="K47" i="123"/>
  <c r="J48" i="123"/>
  <c r="J49" i="123"/>
  <c r="K49" i="123" s="1"/>
  <c r="L49" i="123"/>
  <c r="J50" i="123"/>
  <c r="J51" i="123"/>
  <c r="K51" i="123"/>
  <c r="J52" i="123"/>
  <c r="J53" i="123"/>
  <c r="K53" i="123" s="1"/>
  <c r="L53" i="123"/>
  <c r="J54" i="123"/>
  <c r="K54" i="123" s="1"/>
  <c r="J55" i="123"/>
  <c r="K55" i="123"/>
  <c r="J56" i="123"/>
  <c r="J57" i="123"/>
  <c r="K57" i="123" s="1"/>
  <c r="J58" i="123"/>
  <c r="K58" i="123"/>
  <c r="J59" i="123"/>
  <c r="K59" i="123" s="1"/>
  <c r="J60" i="123"/>
  <c r="J61" i="123"/>
  <c r="K61" i="123" s="1"/>
  <c r="J62" i="123"/>
  <c r="L62" i="123"/>
  <c r="K62" i="123"/>
  <c r="J63" i="123"/>
  <c r="K63" i="123" s="1"/>
  <c r="J64" i="123"/>
  <c r="L64" i="123" s="1"/>
  <c r="J65" i="123"/>
  <c r="J66" i="123"/>
  <c r="J67" i="123"/>
  <c r="K67" i="123" s="1"/>
  <c r="J68" i="123"/>
  <c r="K68" i="123"/>
  <c r="J69" i="123"/>
  <c r="J70" i="123"/>
  <c r="J71" i="123"/>
  <c r="K71" i="123" s="1"/>
  <c r="J72" i="123"/>
  <c r="L72" i="123"/>
  <c r="J73" i="123"/>
  <c r="J74" i="123"/>
  <c r="K74" i="123"/>
  <c r="J75" i="123"/>
  <c r="J76" i="123"/>
  <c r="K76" i="123"/>
  <c r="J77" i="123"/>
  <c r="K77" i="123" s="1"/>
  <c r="J78" i="123"/>
  <c r="K78" i="123"/>
  <c r="L78" i="123"/>
  <c r="J79" i="123"/>
  <c r="K79" i="123" s="1"/>
  <c r="J80" i="123"/>
  <c r="J81" i="123"/>
  <c r="J82" i="123"/>
  <c r="K82" i="123" s="1"/>
  <c r="J83" i="123"/>
  <c r="K83" i="123"/>
  <c r="J84" i="123"/>
  <c r="K84" i="123" s="1"/>
  <c r="J85" i="123"/>
  <c r="J86" i="123"/>
  <c r="K86" i="123"/>
  <c r="J87" i="123"/>
  <c r="K87" i="123"/>
  <c r="J88" i="123"/>
  <c r="J89" i="123"/>
  <c r="K89" i="123" s="1"/>
  <c r="J90" i="123"/>
  <c r="K90" i="123"/>
  <c r="J91" i="123"/>
  <c r="K91" i="123" s="1"/>
  <c r="J92" i="123"/>
  <c r="J93" i="123"/>
  <c r="K93" i="123"/>
  <c r="J94" i="123"/>
  <c r="K94" i="123"/>
  <c r="L94" i="123"/>
  <c r="J95" i="123"/>
  <c r="K95" i="123" s="1"/>
  <c r="J96" i="123"/>
  <c r="J97" i="123"/>
  <c r="K97" i="123" s="1"/>
  <c r="L97" i="123"/>
  <c r="J98" i="123"/>
  <c r="J99" i="123"/>
  <c r="K99" i="123"/>
  <c r="J100" i="123"/>
  <c r="K100" i="123" s="1"/>
  <c r="J101" i="123"/>
  <c r="L101" i="123"/>
  <c r="J102" i="123"/>
  <c r="K102" i="123"/>
  <c r="J103" i="123"/>
  <c r="K103" i="123"/>
  <c r="J104" i="123"/>
  <c r="J105" i="123"/>
  <c r="J106" i="123"/>
  <c r="K106" i="123"/>
  <c r="J107" i="123"/>
  <c r="J108" i="123"/>
  <c r="L108" i="123"/>
  <c r="J109" i="123"/>
  <c r="K109" i="123" s="1"/>
  <c r="J110" i="123"/>
  <c r="J111" i="123"/>
  <c r="K111" i="123"/>
  <c r="J112" i="123"/>
  <c r="L112" i="123"/>
  <c r="J113" i="123"/>
  <c r="L113" i="123" s="1"/>
  <c r="K113" i="123"/>
  <c r="J114" i="123"/>
  <c r="K114" i="123"/>
  <c r="J115" i="123"/>
  <c r="L115" i="123" s="1"/>
  <c r="J116" i="123"/>
  <c r="L116" i="123"/>
  <c r="J117" i="123"/>
  <c r="L117" i="123" s="1"/>
  <c r="K117" i="123"/>
  <c r="J118" i="123"/>
  <c r="K118" i="123"/>
  <c r="J119" i="123"/>
  <c r="L119" i="123" s="1"/>
  <c r="J120" i="123"/>
  <c r="L120" i="123"/>
  <c r="J121" i="123"/>
  <c r="K121" i="123"/>
  <c r="J122" i="123"/>
  <c r="K122" i="123"/>
  <c r="J123" i="123"/>
  <c r="J124" i="123"/>
  <c r="K124" i="123" s="1"/>
  <c r="J125" i="123"/>
  <c r="K125" i="123"/>
  <c r="J126" i="123"/>
  <c r="L126" i="123" s="1"/>
  <c r="J127" i="123"/>
  <c r="J128" i="123"/>
  <c r="L128" i="123"/>
  <c r="J129" i="123"/>
  <c r="K129" i="123"/>
  <c r="L129" i="123"/>
  <c r="J130" i="123"/>
  <c r="J131" i="123"/>
  <c r="L131" i="123"/>
  <c r="J132" i="123"/>
  <c r="K132" i="123"/>
  <c r="J133" i="123"/>
  <c r="K133" i="123"/>
  <c r="J134" i="123"/>
  <c r="K134" i="123"/>
  <c r="J135" i="123"/>
  <c r="L135" i="123"/>
  <c r="J136" i="123"/>
  <c r="K136" i="123"/>
  <c r="J137" i="123"/>
  <c r="K137" i="123"/>
  <c r="L137" i="123"/>
  <c r="J138" i="123"/>
  <c r="J139" i="123"/>
  <c r="J140" i="123"/>
  <c r="K140" i="123" s="1"/>
  <c r="J141" i="123"/>
  <c r="L141" i="123" s="1"/>
  <c r="J142" i="123"/>
  <c r="K142" i="123"/>
  <c r="J143" i="123"/>
  <c r="L143" i="123" s="1"/>
  <c r="K143" i="123"/>
  <c r="J144" i="123"/>
  <c r="J145" i="123"/>
  <c r="L145" i="123" s="1"/>
  <c r="K145" i="123"/>
  <c r="J146" i="123"/>
  <c r="K146" i="123"/>
  <c r="J147" i="123"/>
  <c r="L147" i="123"/>
  <c r="J148" i="123"/>
  <c r="K148" i="123" s="1"/>
  <c r="L148" i="123"/>
  <c r="J149" i="123"/>
  <c r="K149" i="123" s="1"/>
  <c r="J150" i="123"/>
  <c r="J151" i="123"/>
  <c r="J152" i="123"/>
  <c r="L152" i="123" s="1"/>
  <c r="J153" i="123"/>
  <c r="K153" i="123" s="1"/>
  <c r="L153" i="123"/>
  <c r="J154" i="123"/>
  <c r="K154" i="123"/>
  <c r="J155" i="123"/>
  <c r="L155" i="123"/>
  <c r="J156" i="123"/>
  <c r="J157" i="123"/>
  <c r="J158" i="123"/>
  <c r="J159" i="123"/>
  <c r="L159" i="123" s="1"/>
  <c r="J160" i="123"/>
  <c r="K160" i="123" s="1"/>
  <c r="J161" i="123"/>
  <c r="L161" i="123" s="1"/>
  <c r="K161" i="123"/>
  <c r="J162" i="123"/>
  <c r="K162" i="123"/>
  <c r="J163" i="123"/>
  <c r="L163" i="123"/>
  <c r="J164" i="123"/>
  <c r="L164" i="123"/>
  <c r="K164" i="123"/>
  <c r="J165" i="123"/>
  <c r="K165" i="123" s="1"/>
  <c r="J166" i="123"/>
  <c r="K166" i="123" s="1"/>
  <c r="J167" i="123"/>
  <c r="J168" i="123"/>
  <c r="K168" i="123" s="1"/>
  <c r="J169" i="123"/>
  <c r="L169" i="123" s="1"/>
  <c r="K169" i="123"/>
  <c r="J170" i="123"/>
  <c r="K170" i="123"/>
  <c r="J171" i="123"/>
  <c r="L171" i="123"/>
  <c r="J172" i="123"/>
  <c r="J173" i="123"/>
  <c r="J174" i="123"/>
  <c r="K174" i="123" s="1"/>
  <c r="J175" i="123"/>
  <c r="L175" i="123" s="1"/>
  <c r="J176" i="123"/>
  <c r="J177" i="123"/>
  <c r="K177" i="123" s="1"/>
  <c r="J178" i="123"/>
  <c r="J179" i="123"/>
  <c r="J180" i="123"/>
  <c r="K180" i="123" s="1"/>
  <c r="L180" i="123"/>
  <c r="J181" i="123"/>
  <c r="K181" i="123"/>
  <c r="J182" i="123"/>
  <c r="K182" i="123" s="1"/>
  <c r="L182" i="123"/>
  <c r="J183" i="123"/>
  <c r="J184" i="123"/>
  <c r="L184" i="123" s="1"/>
  <c r="J185" i="123"/>
  <c r="K185" i="123" s="1"/>
  <c r="L185" i="123"/>
  <c r="J186" i="123"/>
  <c r="K186" i="123" s="1"/>
  <c r="J187" i="123"/>
  <c r="L187" i="123" s="1"/>
  <c r="J188" i="123"/>
  <c r="J189" i="123"/>
  <c r="K189" i="123"/>
  <c r="J190" i="123"/>
  <c r="K190" i="123"/>
  <c r="J191" i="123"/>
  <c r="L191" i="123"/>
  <c r="J192" i="123"/>
  <c r="K192" i="123"/>
  <c r="J193" i="123"/>
  <c r="K193" i="123"/>
  <c r="J194" i="123"/>
  <c r="K194" i="123"/>
  <c r="J195" i="123"/>
  <c r="L195" i="123"/>
  <c r="J196" i="123"/>
  <c r="K196" i="123"/>
  <c r="L196" i="123"/>
  <c r="J197" i="123"/>
  <c r="J198" i="123"/>
  <c r="J199" i="123"/>
  <c r="L199" i="123" s="1"/>
  <c r="K199" i="123"/>
  <c r="J200" i="123"/>
  <c r="J201" i="123"/>
  <c r="K201" i="123" s="1"/>
  <c r="J202" i="123"/>
  <c r="K202" i="123" s="1"/>
  <c r="J203" i="123"/>
  <c r="K203" i="123" s="1"/>
  <c r="J204" i="123"/>
  <c r="K204" i="123" s="1"/>
  <c r="J205" i="123"/>
  <c r="K205" i="123"/>
  <c r="J206" i="123"/>
  <c r="K206" i="123" s="1"/>
  <c r="L206" i="123"/>
  <c r="J207" i="123"/>
  <c r="L207" i="123" s="1"/>
  <c r="K207" i="123"/>
  <c r="J208" i="123"/>
  <c r="J209" i="123"/>
  <c r="J210" i="123"/>
  <c r="J211" i="123"/>
  <c r="K211" i="123" s="1"/>
  <c r="J212" i="123"/>
  <c r="K212" i="123" s="1"/>
  <c r="J213" i="123"/>
  <c r="K213" i="123"/>
  <c r="J214" i="123"/>
  <c r="K214" i="123"/>
  <c r="J215" i="123"/>
  <c r="K215" i="123" s="1"/>
  <c r="L215" i="123"/>
  <c r="J216" i="123"/>
  <c r="L216" i="123" s="1"/>
  <c r="J217" i="123"/>
  <c r="K217" i="123"/>
  <c r="J218" i="123"/>
  <c r="K218" i="123"/>
  <c r="J219" i="123"/>
  <c r="L219" i="123" s="1"/>
  <c r="K219" i="123"/>
  <c r="J220" i="123"/>
  <c r="K220" i="123" s="1"/>
  <c r="L220" i="123"/>
  <c r="J221" i="123"/>
  <c r="K221" i="123"/>
  <c r="J222" i="123"/>
  <c r="L222" i="123"/>
  <c r="J223" i="123"/>
  <c r="L223" i="123"/>
  <c r="K223" i="123"/>
  <c r="J224" i="123"/>
  <c r="K224" i="123" s="1"/>
  <c r="J225" i="123"/>
  <c r="K225" i="123"/>
  <c r="J226" i="123"/>
  <c r="K226" i="123"/>
  <c r="J227" i="123"/>
  <c r="K227" i="123"/>
  <c r="L227" i="123"/>
  <c r="J228" i="123"/>
  <c r="K228" i="123" s="1"/>
  <c r="J229" i="123"/>
  <c r="K229" i="123"/>
  <c r="J230" i="123"/>
  <c r="K230" i="123"/>
  <c r="J231" i="123"/>
  <c r="K231" i="123" s="1"/>
  <c r="L231" i="123"/>
  <c r="J232" i="123"/>
  <c r="K232" i="123" s="1"/>
  <c r="J233" i="123"/>
  <c r="K233" i="123"/>
  <c r="J234" i="123"/>
  <c r="K234" i="123"/>
  <c r="J235" i="123"/>
  <c r="K235" i="123"/>
  <c r="J236" i="123"/>
  <c r="K236" i="123"/>
  <c r="L236" i="123"/>
  <c r="J237" i="123"/>
  <c r="J238" i="123"/>
  <c r="L238" i="123" s="1"/>
  <c r="K238" i="123"/>
  <c r="J239" i="123"/>
  <c r="L239" i="123"/>
  <c r="K239" i="123"/>
  <c r="J240" i="123"/>
  <c r="K240" i="123" s="1"/>
  <c r="J241" i="123"/>
  <c r="K241" i="123"/>
  <c r="J242" i="123"/>
  <c r="K242" i="123"/>
  <c r="J243" i="123"/>
  <c r="K243" i="123"/>
  <c r="J244" i="123"/>
  <c r="L244" i="123" s="1"/>
  <c r="K244" i="123"/>
  <c r="J245" i="123"/>
  <c r="J246" i="123"/>
  <c r="K246" i="123" s="1"/>
  <c r="J247" i="123"/>
  <c r="L247" i="123" s="1"/>
  <c r="K247" i="123"/>
  <c r="J248" i="123"/>
  <c r="J249" i="123"/>
  <c r="K249" i="123" s="1"/>
  <c r="J250" i="123"/>
  <c r="J251" i="123"/>
  <c r="K251" i="123" s="1"/>
  <c r="J252" i="123"/>
  <c r="K252" i="123"/>
  <c r="L252" i="123"/>
  <c r="J253" i="123"/>
  <c r="J254" i="123"/>
  <c r="L254" i="123" s="1"/>
  <c r="J255" i="123"/>
  <c r="L255" i="123" s="1"/>
  <c r="K255" i="123"/>
  <c r="J256" i="123"/>
  <c r="J257" i="123"/>
  <c r="K257" i="123" s="1"/>
  <c r="J258" i="123"/>
  <c r="K258" i="123" s="1"/>
  <c r="J259" i="123"/>
  <c r="K259" i="123" s="1"/>
  <c r="J260" i="123"/>
  <c r="L260" i="123" s="1"/>
  <c r="K260" i="123"/>
  <c r="J261" i="123"/>
  <c r="J262" i="123"/>
  <c r="J263" i="123"/>
  <c r="L263" i="123" s="1"/>
  <c r="K263" i="123"/>
  <c r="J264" i="123"/>
  <c r="J265" i="123"/>
  <c r="K265" i="123" s="1"/>
  <c r="J266" i="123"/>
  <c r="K266" i="123" s="1"/>
  <c r="J267" i="123"/>
  <c r="K267" i="123" s="1"/>
  <c r="J268" i="123"/>
  <c r="K268" i="123" s="1"/>
  <c r="J269" i="123"/>
  <c r="K269" i="123"/>
  <c r="J270" i="123"/>
  <c r="L270" i="123"/>
  <c r="K270" i="123"/>
  <c r="J271" i="123"/>
  <c r="L271" i="123" s="1"/>
  <c r="K271" i="123"/>
  <c r="J272" i="123"/>
  <c r="J273" i="123"/>
  <c r="J274" i="123"/>
  <c r="J275" i="123"/>
  <c r="K275" i="123" s="1"/>
  <c r="J276" i="123"/>
  <c r="K276" i="123" s="1"/>
  <c r="L276" i="123"/>
  <c r="J277" i="123"/>
  <c r="K277" i="123"/>
  <c r="J278" i="123"/>
  <c r="K278" i="123"/>
  <c r="J279" i="123"/>
  <c r="L279" i="123"/>
  <c r="K279" i="123"/>
  <c r="J280" i="123"/>
  <c r="J281" i="123"/>
  <c r="K281" i="123"/>
  <c r="J282" i="123"/>
  <c r="K282" i="123"/>
  <c r="J283" i="123"/>
  <c r="K283" i="123"/>
  <c r="L283" i="123"/>
  <c r="J284" i="123"/>
  <c r="K284" i="123" s="1"/>
  <c r="J285" i="123"/>
  <c r="K285" i="123" s="1"/>
  <c r="J286" i="123"/>
  <c r="L286" i="123" s="1"/>
  <c r="J287" i="123"/>
  <c r="L287" i="123" s="1"/>
  <c r="K287" i="123"/>
  <c r="J288" i="123"/>
  <c r="K288" i="123"/>
  <c r="L288" i="123"/>
  <c r="J289" i="123"/>
  <c r="J290" i="123"/>
  <c r="J291" i="123"/>
  <c r="K291" i="123" s="1"/>
  <c r="J292" i="123"/>
  <c r="K292" i="123" s="1"/>
  <c r="L292" i="123"/>
  <c r="J293" i="123"/>
  <c r="K293" i="123"/>
  <c r="J294" i="123"/>
  <c r="K294" i="123" s="1"/>
  <c r="L294" i="123"/>
  <c r="J295" i="123"/>
  <c r="L295" i="123" s="1"/>
  <c r="K295" i="123"/>
  <c r="J296" i="123"/>
  <c r="K296" i="123"/>
  <c r="J26" i="123"/>
  <c r="K26" i="123"/>
  <c r="J25" i="123"/>
  <c r="L25" i="123"/>
  <c r="J24" i="123"/>
  <c r="L24" i="123"/>
  <c r="J23" i="123"/>
  <c r="K23" i="123"/>
  <c r="J22" i="123"/>
  <c r="K22" i="123"/>
  <c r="J21" i="123"/>
  <c r="L21" i="123"/>
  <c r="J20" i="123"/>
  <c r="L20" i="123"/>
  <c r="J19" i="123"/>
  <c r="K19" i="123"/>
  <c r="J20" i="122"/>
  <c r="K20" i="122"/>
  <c r="J21" i="122"/>
  <c r="K21" i="122"/>
  <c r="J22" i="122"/>
  <c r="L22" i="122" s="1"/>
  <c r="K22" i="122"/>
  <c r="J23" i="122"/>
  <c r="J24" i="122"/>
  <c r="K24" i="122" s="1"/>
  <c r="J25" i="122"/>
  <c r="J26" i="122"/>
  <c r="K26" i="122" s="1"/>
  <c r="J27" i="122"/>
  <c r="K27" i="122" s="1"/>
  <c r="J19" i="122"/>
  <c r="J19" i="121"/>
  <c r="J20" i="121"/>
  <c r="E21" i="1" s="1"/>
  <c r="J22" i="120"/>
  <c r="K22" i="120"/>
  <c r="J24" i="116"/>
  <c r="K24" i="116" s="1"/>
  <c r="J27" i="109"/>
  <c r="E9" i="1" s="1"/>
  <c r="J26" i="109"/>
  <c r="K26" i="109" s="1"/>
  <c r="J21" i="120"/>
  <c r="K21" i="120" s="1"/>
  <c r="J20" i="120"/>
  <c r="J19" i="120"/>
  <c r="L19" i="120" s="1"/>
  <c r="J20" i="119"/>
  <c r="K20" i="119"/>
  <c r="J21" i="119"/>
  <c r="K21" i="119"/>
  <c r="J22" i="119"/>
  <c r="K22" i="119"/>
  <c r="L22" i="119"/>
  <c r="J23" i="119"/>
  <c r="K23" i="119" s="1"/>
  <c r="J24" i="119"/>
  <c r="K24" i="119"/>
  <c r="J25" i="119"/>
  <c r="K25" i="119"/>
  <c r="J26" i="119"/>
  <c r="K26" i="119"/>
  <c r="J27" i="119"/>
  <c r="L27" i="119"/>
  <c r="K27" i="119"/>
  <c r="J28" i="119"/>
  <c r="K28" i="119" s="1"/>
  <c r="J29" i="119"/>
  <c r="K29" i="119" s="1"/>
  <c r="J30" i="119"/>
  <c r="K30" i="119" s="1"/>
  <c r="L30" i="119"/>
  <c r="J31" i="119"/>
  <c r="L31" i="119" s="1"/>
  <c r="K31" i="119"/>
  <c r="J32" i="119"/>
  <c r="K32" i="119" s="1"/>
  <c r="J33" i="119"/>
  <c r="K33" i="119" s="1"/>
  <c r="J34" i="119"/>
  <c r="K34" i="119" s="1"/>
  <c r="J35" i="119"/>
  <c r="L35" i="119" s="1"/>
  <c r="J36" i="119"/>
  <c r="K36" i="119"/>
  <c r="J37" i="119"/>
  <c r="K37" i="119"/>
  <c r="J38" i="119"/>
  <c r="L38" i="119" s="1"/>
  <c r="K38" i="119"/>
  <c r="J39" i="119"/>
  <c r="K39" i="119" s="1"/>
  <c r="J40" i="119"/>
  <c r="K40" i="119"/>
  <c r="J41" i="119"/>
  <c r="K41" i="119"/>
  <c r="J42" i="119"/>
  <c r="L42" i="119"/>
  <c r="J43" i="119"/>
  <c r="K43" i="119" s="1"/>
  <c r="L43" i="119"/>
  <c r="J44" i="119"/>
  <c r="K44" i="119" s="1"/>
  <c r="L44" i="119"/>
  <c r="J45" i="119"/>
  <c r="K45" i="119"/>
  <c r="J46" i="119"/>
  <c r="L46" i="119" s="1"/>
  <c r="K46" i="119"/>
  <c r="J47" i="119"/>
  <c r="K47" i="119" s="1"/>
  <c r="J48" i="119"/>
  <c r="K48" i="119"/>
  <c r="L48" i="119"/>
  <c r="J19" i="119"/>
  <c r="J19" i="118"/>
  <c r="J19" i="117"/>
  <c r="J23" i="116"/>
  <c r="L23" i="116" s="1"/>
  <c r="J22" i="116"/>
  <c r="L22" i="116" s="1"/>
  <c r="J21" i="116"/>
  <c r="K21" i="116" s="1"/>
  <c r="J20" i="116"/>
  <c r="J19" i="116"/>
  <c r="J23" i="111"/>
  <c r="K23" i="111" s="1"/>
  <c r="L23" i="111"/>
  <c r="J24" i="111"/>
  <c r="E11" i="1" s="1"/>
  <c r="J23" i="115"/>
  <c r="L23" i="115" s="1"/>
  <c r="K23" i="115"/>
  <c r="J22" i="115"/>
  <c r="L22" i="115"/>
  <c r="J21" i="115"/>
  <c r="L21" i="115"/>
  <c r="J20" i="115"/>
  <c r="K20" i="115"/>
  <c r="J19" i="115"/>
  <c r="L19" i="115"/>
  <c r="L24" i="115" s="1"/>
  <c r="H15" i="1" s="1"/>
  <c r="J20" i="114"/>
  <c r="K20" i="114" s="1"/>
  <c r="J21" i="114"/>
  <c r="K21" i="114" s="1"/>
  <c r="J22" i="114"/>
  <c r="K22" i="114" s="1"/>
  <c r="L22" i="114"/>
  <c r="J19" i="114"/>
  <c r="J20" i="113"/>
  <c r="J19" i="113"/>
  <c r="J21" i="113" s="1"/>
  <c r="E13" i="1" s="1"/>
  <c r="J21" i="112"/>
  <c r="L21" i="112"/>
  <c r="J20" i="112"/>
  <c r="K20" i="112"/>
  <c r="J19" i="112"/>
  <c r="L19" i="112"/>
  <c r="L22" i="112" s="1"/>
  <c r="H12" i="1" s="1"/>
  <c r="J22" i="111"/>
  <c r="L22" i="111"/>
  <c r="J21" i="111"/>
  <c r="L21" i="111"/>
  <c r="J20" i="111"/>
  <c r="L20" i="111"/>
  <c r="J19" i="111"/>
  <c r="E10" i="1"/>
  <c r="J22" i="110"/>
  <c r="L22" i="110"/>
  <c r="J21" i="110"/>
  <c r="L21" i="110"/>
  <c r="J20" i="110"/>
  <c r="L20" i="110"/>
  <c r="J19" i="110"/>
  <c r="L19" i="110"/>
  <c r="J20" i="109"/>
  <c r="K20" i="109"/>
  <c r="J21" i="109"/>
  <c r="K21" i="109"/>
  <c r="J22" i="109"/>
  <c r="L22" i="109"/>
  <c r="K22" i="109"/>
  <c r="J23" i="109"/>
  <c r="K23" i="109" s="1"/>
  <c r="L23" i="109"/>
  <c r="J24" i="109"/>
  <c r="K24" i="109"/>
  <c r="J25" i="109"/>
  <c r="L25" i="109"/>
  <c r="K25" i="109"/>
  <c r="J19" i="109"/>
  <c r="K19" i="109" s="1"/>
  <c r="J21" i="108"/>
  <c r="L21" i="108"/>
  <c r="J19" i="108"/>
  <c r="G25" i="1"/>
  <c r="L194" i="123"/>
  <c r="L170" i="123"/>
  <c r="L162" i="123"/>
  <c r="L154" i="123"/>
  <c r="L146" i="123"/>
  <c r="L140" i="123"/>
  <c r="L132" i="123"/>
  <c r="L121" i="123"/>
  <c r="L114" i="123"/>
  <c r="L89" i="123"/>
  <c r="L57" i="123"/>
  <c r="L41" i="123"/>
  <c r="L34" i="123"/>
  <c r="L181" i="123"/>
  <c r="L149" i="123"/>
  <c r="L133" i="123"/>
  <c r="L125" i="123"/>
  <c r="L118" i="123"/>
  <c r="L109" i="123"/>
  <c r="L102" i="123"/>
  <c r="L86" i="123"/>
  <c r="L61" i="123"/>
  <c r="L54" i="123"/>
  <c r="L45" i="123"/>
  <c r="L38" i="123"/>
  <c r="L29" i="123"/>
  <c r="L293" i="123"/>
  <c r="L285" i="123"/>
  <c r="L281" i="123"/>
  <c r="L277" i="123"/>
  <c r="L269" i="123"/>
  <c r="L257" i="123"/>
  <c r="L249" i="123"/>
  <c r="L241" i="123"/>
  <c r="L229" i="123"/>
  <c r="L225" i="123"/>
  <c r="L221" i="123"/>
  <c r="L217" i="123"/>
  <c r="L213" i="123"/>
  <c r="L205" i="123"/>
  <c r="K191" i="123"/>
  <c r="K135" i="123"/>
  <c r="L122" i="123"/>
  <c r="L106" i="123"/>
  <c r="L90" i="123"/>
  <c r="L74" i="123"/>
  <c r="L58" i="123"/>
  <c r="L42" i="123"/>
  <c r="L19" i="124"/>
  <c r="K19" i="124"/>
  <c r="K20" i="124" s="1"/>
  <c r="G24" i="1" s="1"/>
  <c r="L100" i="123"/>
  <c r="L84" i="123"/>
  <c r="L68" i="123"/>
  <c r="L282" i="123"/>
  <c r="L266" i="123"/>
  <c r="L242" i="123"/>
  <c r="L234" i="123"/>
  <c r="L230" i="123"/>
  <c r="L226" i="123"/>
  <c r="L218" i="123"/>
  <c r="L202" i="123"/>
  <c r="L192" i="123"/>
  <c r="L160" i="123"/>
  <c r="L136" i="123"/>
  <c r="K128" i="123"/>
  <c r="K120" i="123"/>
  <c r="K112" i="123"/>
  <c r="K104" i="123"/>
  <c r="L104" i="123"/>
  <c r="K88" i="123"/>
  <c r="L88" i="123"/>
  <c r="K72" i="123"/>
  <c r="K56" i="123"/>
  <c r="L56" i="123"/>
  <c r="K40" i="123"/>
  <c r="L40" i="123"/>
  <c r="K52" i="123"/>
  <c r="L52" i="123"/>
  <c r="K36" i="123"/>
  <c r="L36" i="123"/>
  <c r="L190" i="123"/>
  <c r="K187" i="123"/>
  <c r="K171" i="123"/>
  <c r="K163" i="123"/>
  <c r="K155" i="123"/>
  <c r="L142" i="123"/>
  <c r="L134" i="123"/>
  <c r="K131" i="123"/>
  <c r="K92" i="123"/>
  <c r="L92" i="123"/>
  <c r="K60" i="123"/>
  <c r="L60" i="123"/>
  <c r="K44" i="123"/>
  <c r="L44" i="123"/>
  <c r="K28" i="123"/>
  <c r="L28" i="123"/>
  <c r="K127" i="123"/>
  <c r="L127" i="123"/>
  <c r="K123" i="123"/>
  <c r="L123" i="123"/>
  <c r="K119" i="123"/>
  <c r="K107" i="123"/>
  <c r="L107" i="123"/>
  <c r="K96" i="123"/>
  <c r="L96" i="123"/>
  <c r="K80" i="123"/>
  <c r="L80" i="123"/>
  <c r="K64" i="123"/>
  <c r="K48" i="123"/>
  <c r="L48" i="123"/>
  <c r="K32" i="123"/>
  <c r="L32" i="123"/>
  <c r="L103" i="123"/>
  <c r="L99" i="123"/>
  <c r="L95" i="123"/>
  <c r="L91" i="123"/>
  <c r="L87" i="123"/>
  <c r="L83" i="123"/>
  <c r="L79" i="123"/>
  <c r="L71" i="123"/>
  <c r="L67" i="123"/>
  <c r="L63" i="123"/>
  <c r="L59" i="123"/>
  <c r="L55" i="123"/>
  <c r="L51" i="123"/>
  <c r="L43" i="123"/>
  <c r="L35" i="123"/>
  <c r="L23" i="123"/>
  <c r="L19" i="123"/>
  <c r="L22" i="123"/>
  <c r="L26" i="123"/>
  <c r="K21" i="123"/>
  <c r="K25" i="123"/>
  <c r="K20" i="123"/>
  <c r="K24" i="123"/>
  <c r="J28" i="122"/>
  <c r="E22" i="1" s="1"/>
  <c r="L27" i="122"/>
  <c r="L24" i="122"/>
  <c r="L20" i="122"/>
  <c r="L21" i="122"/>
  <c r="K19" i="122"/>
  <c r="L19" i="122"/>
  <c r="K19" i="121"/>
  <c r="K20" i="121"/>
  <c r="G21" i="1" s="1"/>
  <c r="L19" i="121"/>
  <c r="L20" i="121"/>
  <c r="H21" i="1" s="1"/>
  <c r="L22" i="120"/>
  <c r="L24" i="116"/>
  <c r="L26" i="109"/>
  <c r="L21" i="120"/>
  <c r="L36" i="119"/>
  <c r="L28" i="119"/>
  <c r="L20" i="119"/>
  <c r="L45" i="119"/>
  <c r="L41" i="119"/>
  <c r="L33" i="119"/>
  <c r="L25" i="119"/>
  <c r="J20" i="117"/>
  <c r="E17" i="1" s="1"/>
  <c r="K19" i="117"/>
  <c r="L19" i="117"/>
  <c r="L20" i="117" s="1"/>
  <c r="H17" i="1" s="1"/>
  <c r="L21" i="116"/>
  <c r="K19" i="116"/>
  <c r="K23" i="116"/>
  <c r="K19" i="115"/>
  <c r="L20" i="115"/>
  <c r="K22" i="115"/>
  <c r="K21" i="115"/>
  <c r="L20" i="114"/>
  <c r="L21" i="114"/>
  <c r="K19" i="114"/>
  <c r="L19" i="114"/>
  <c r="L19" i="113"/>
  <c r="K19" i="113"/>
  <c r="K19" i="112"/>
  <c r="J22" i="112"/>
  <c r="E12" i="1" s="1"/>
  <c r="L20" i="112"/>
  <c r="K21" i="112"/>
  <c r="K19" i="111"/>
  <c r="L19" i="111"/>
  <c r="K22" i="111"/>
  <c r="K21" i="111"/>
  <c r="K20" i="111"/>
  <c r="K22" i="110"/>
  <c r="J23" i="110"/>
  <c r="K21" i="110"/>
  <c r="K20" i="110"/>
  <c r="K19" i="110"/>
  <c r="L20" i="109"/>
  <c r="L24" i="109"/>
  <c r="L21" i="109"/>
  <c r="L19" i="109"/>
  <c r="J22" i="108"/>
  <c r="E8" i="1"/>
  <c r="L19" i="108"/>
  <c r="K21" i="108"/>
  <c r="K19" i="108"/>
  <c r="K22" i="108" s="1"/>
  <c r="G8" i="1" s="1"/>
  <c r="L20" i="124"/>
  <c r="H24" i="1" s="1"/>
  <c r="K20" i="117"/>
  <c r="G17" i="1" s="1"/>
  <c r="J21" i="107"/>
  <c r="L21" i="107" s="1"/>
  <c r="J19" i="107"/>
  <c r="L19" i="107" s="1"/>
  <c r="L22" i="107" s="1"/>
  <c r="H7" i="1" s="1"/>
  <c r="J147" i="102"/>
  <c r="K147" i="102" s="1"/>
  <c r="J148" i="102"/>
  <c r="L148" i="102" s="1"/>
  <c r="K148" i="102"/>
  <c r="J149" i="102"/>
  <c r="K149" i="102" s="1"/>
  <c r="L149" i="102"/>
  <c r="J150" i="102"/>
  <c r="L150" i="102" s="1"/>
  <c r="K150" i="102"/>
  <c r="J151" i="102"/>
  <c r="K151" i="102"/>
  <c r="J152" i="102"/>
  <c r="K152" i="102" s="1"/>
  <c r="J153" i="102"/>
  <c r="K153" i="102" s="1"/>
  <c r="J21" i="106"/>
  <c r="K21" i="106" s="1"/>
  <c r="J20" i="106"/>
  <c r="J22" i="106" s="1"/>
  <c r="E6" i="1" s="1"/>
  <c r="L20" i="106"/>
  <c r="J19" i="106"/>
  <c r="L19" i="106" s="1"/>
  <c r="J20" i="105"/>
  <c r="K20" i="105"/>
  <c r="J21" i="105"/>
  <c r="K21" i="105" s="1"/>
  <c r="J22" i="105"/>
  <c r="K22" i="105" s="1"/>
  <c r="J23" i="105"/>
  <c r="K23" i="105"/>
  <c r="L23" i="105"/>
  <c r="J24" i="105"/>
  <c r="K24" i="105" s="1"/>
  <c r="J25" i="105"/>
  <c r="K25" i="105"/>
  <c r="J26" i="105"/>
  <c r="K26" i="105" s="1"/>
  <c r="L26" i="105"/>
  <c r="J27" i="105"/>
  <c r="L27" i="105" s="1"/>
  <c r="K27" i="105"/>
  <c r="J28" i="105"/>
  <c r="K28" i="105"/>
  <c r="J29" i="105"/>
  <c r="K29" i="105" s="1"/>
  <c r="L19" i="105"/>
  <c r="J19" i="105"/>
  <c r="J24" i="103"/>
  <c r="K24" i="103"/>
  <c r="L24" i="103"/>
  <c r="J25" i="103"/>
  <c r="K25" i="103" s="1"/>
  <c r="J20" i="104"/>
  <c r="L20" i="104"/>
  <c r="J19" i="104"/>
  <c r="K19" i="104" s="1"/>
  <c r="K21" i="104" s="1"/>
  <c r="G4" i="1" s="1"/>
  <c r="J23" i="103"/>
  <c r="L23" i="103"/>
  <c r="J22" i="103"/>
  <c r="L22" i="103" s="1"/>
  <c r="J21" i="103"/>
  <c r="L21" i="103" s="1"/>
  <c r="J20" i="103"/>
  <c r="L20" i="103" s="1"/>
  <c r="J19" i="103"/>
  <c r="J26" i="103" s="1"/>
  <c r="E3" i="1" s="1"/>
  <c r="L19" i="103"/>
  <c r="J20" i="102"/>
  <c r="K20" i="102" s="1"/>
  <c r="J21" i="102"/>
  <c r="K21" i="102"/>
  <c r="J22" i="102"/>
  <c r="L22" i="102" s="1"/>
  <c r="J23" i="102"/>
  <c r="K23" i="102"/>
  <c r="J24" i="102"/>
  <c r="L24" i="102"/>
  <c r="K24" i="102"/>
  <c r="J25" i="102"/>
  <c r="K25" i="102" s="1"/>
  <c r="J26" i="102"/>
  <c r="K26" i="102" s="1"/>
  <c r="J27" i="102"/>
  <c r="K27" i="102"/>
  <c r="J28" i="102"/>
  <c r="K28" i="102" s="1"/>
  <c r="L28" i="102"/>
  <c r="J29" i="102"/>
  <c r="K29" i="102"/>
  <c r="J30" i="102"/>
  <c r="L30" i="102" s="1"/>
  <c r="K30" i="102"/>
  <c r="J31" i="102"/>
  <c r="K31" i="102"/>
  <c r="J32" i="102"/>
  <c r="K32" i="102"/>
  <c r="J33" i="102"/>
  <c r="K33" i="102"/>
  <c r="J34" i="102"/>
  <c r="L34" i="102"/>
  <c r="K34" i="102"/>
  <c r="J35" i="102"/>
  <c r="K35" i="102" s="1"/>
  <c r="J36" i="102"/>
  <c r="K36" i="102"/>
  <c r="J37" i="102"/>
  <c r="K37" i="102" s="1"/>
  <c r="J38" i="102"/>
  <c r="L38" i="102" s="1"/>
  <c r="J39" i="102"/>
  <c r="K39" i="102"/>
  <c r="J40" i="102"/>
  <c r="K40" i="102" s="1"/>
  <c r="L40" i="102"/>
  <c r="J41" i="102"/>
  <c r="L41" i="102" s="1"/>
  <c r="K41" i="102"/>
  <c r="J42" i="102"/>
  <c r="K42" i="102" s="1"/>
  <c r="J43" i="102"/>
  <c r="K43" i="102"/>
  <c r="J44" i="102"/>
  <c r="L44" i="102" s="1"/>
  <c r="J45" i="102"/>
  <c r="K45" i="102"/>
  <c r="J46" i="102"/>
  <c r="K46" i="102"/>
  <c r="J47" i="102"/>
  <c r="K47" i="102"/>
  <c r="J48" i="102"/>
  <c r="K48" i="102"/>
  <c r="J49" i="102"/>
  <c r="K49" i="102"/>
  <c r="J50" i="102"/>
  <c r="K50" i="102"/>
  <c r="J51" i="102"/>
  <c r="K51" i="102"/>
  <c r="J52" i="102"/>
  <c r="K52" i="102"/>
  <c r="J53" i="102"/>
  <c r="K53" i="102"/>
  <c r="J54" i="102"/>
  <c r="K54" i="102"/>
  <c r="J55" i="102"/>
  <c r="K55" i="102"/>
  <c r="J56" i="102"/>
  <c r="L56" i="102"/>
  <c r="K56" i="102"/>
  <c r="J57" i="102"/>
  <c r="K57" i="102" s="1"/>
  <c r="J58" i="102"/>
  <c r="L58" i="102" s="1"/>
  <c r="J59" i="102"/>
  <c r="K59" i="102"/>
  <c r="J60" i="102"/>
  <c r="K60" i="102" s="1"/>
  <c r="L60" i="102"/>
  <c r="J61" i="102"/>
  <c r="K61" i="102"/>
  <c r="J62" i="102"/>
  <c r="L62" i="102" s="1"/>
  <c r="J63" i="102"/>
  <c r="L63" i="102"/>
  <c r="J64" i="102"/>
  <c r="K64" i="102" s="1"/>
  <c r="J65" i="102"/>
  <c r="K65" i="102"/>
  <c r="J66" i="102"/>
  <c r="L66" i="102" s="1"/>
  <c r="J67" i="102"/>
  <c r="L67" i="102" s="1"/>
  <c r="J68" i="102"/>
  <c r="K68" i="102" s="1"/>
  <c r="J69" i="102"/>
  <c r="L69" i="102" s="1"/>
  <c r="K69" i="102"/>
  <c r="J70" i="102"/>
  <c r="K70" i="102" s="1"/>
  <c r="L70" i="102"/>
  <c r="J71" i="102"/>
  <c r="K71" i="102" s="1"/>
  <c r="L71" i="102"/>
  <c r="J72" i="102"/>
  <c r="L72" i="102"/>
  <c r="K72" i="102"/>
  <c r="J73" i="102"/>
  <c r="K73" i="102" s="1"/>
  <c r="J74" i="102"/>
  <c r="K74" i="102"/>
  <c r="L74" i="102"/>
  <c r="J75" i="102"/>
  <c r="L75" i="102"/>
  <c r="J76" i="102"/>
  <c r="K76" i="102" s="1"/>
  <c r="L76" i="102"/>
  <c r="J77" i="102"/>
  <c r="K77" i="102" s="1"/>
  <c r="J78" i="102"/>
  <c r="L78" i="102" s="1"/>
  <c r="J79" i="102"/>
  <c r="L79" i="102"/>
  <c r="J80" i="102"/>
  <c r="K80" i="102" s="1"/>
  <c r="J81" i="102"/>
  <c r="K81" i="102"/>
  <c r="J82" i="102"/>
  <c r="L82" i="102" s="1"/>
  <c r="J83" i="102"/>
  <c r="L83" i="102"/>
  <c r="J84" i="102"/>
  <c r="K84" i="102" s="1"/>
  <c r="J85" i="102"/>
  <c r="K85" i="102" s="1"/>
  <c r="J86" i="102"/>
  <c r="K86" i="102" s="1"/>
  <c r="L86" i="102"/>
  <c r="J87" i="102"/>
  <c r="L87" i="102" s="1"/>
  <c r="J88" i="102"/>
  <c r="L88" i="102"/>
  <c r="K88" i="102"/>
  <c r="J89" i="102"/>
  <c r="K89" i="102" s="1"/>
  <c r="J90" i="102"/>
  <c r="K90" i="102"/>
  <c r="L90" i="102"/>
  <c r="J91" i="102"/>
  <c r="L91" i="102"/>
  <c r="J92" i="102"/>
  <c r="K92" i="102" s="1"/>
  <c r="L92" i="102"/>
  <c r="J93" i="102"/>
  <c r="K93" i="102"/>
  <c r="J94" i="102"/>
  <c r="L94" i="102" s="1"/>
  <c r="J95" i="102"/>
  <c r="L95" i="102" s="1"/>
  <c r="J96" i="102"/>
  <c r="K96" i="102" s="1"/>
  <c r="J97" i="102"/>
  <c r="K97" i="102"/>
  <c r="J98" i="102"/>
  <c r="L98" i="102"/>
  <c r="J99" i="102"/>
  <c r="L99" i="102"/>
  <c r="J100" i="102"/>
  <c r="K100" i="102"/>
  <c r="J101" i="102"/>
  <c r="L101" i="102" s="1"/>
  <c r="K101" i="102"/>
  <c r="J102" i="102"/>
  <c r="K102" i="102"/>
  <c r="L102" i="102"/>
  <c r="J103" i="102"/>
  <c r="L103" i="102" s="1"/>
  <c r="J104" i="102"/>
  <c r="L104" i="102"/>
  <c r="K104" i="102"/>
  <c r="J105" i="102"/>
  <c r="K105" i="102"/>
  <c r="J106" i="102"/>
  <c r="L106" i="102" s="1"/>
  <c r="K106" i="102"/>
  <c r="J107" i="102"/>
  <c r="L107" i="102"/>
  <c r="J108" i="102"/>
  <c r="L108" i="102" s="1"/>
  <c r="J109" i="102"/>
  <c r="K109" i="102"/>
  <c r="J110" i="102"/>
  <c r="L110" i="102"/>
  <c r="J111" i="102"/>
  <c r="K111" i="102" s="1"/>
  <c r="L111" i="102"/>
  <c r="J112" i="102"/>
  <c r="K112" i="102"/>
  <c r="J113" i="102"/>
  <c r="K113" i="102"/>
  <c r="J114" i="102"/>
  <c r="L114" i="102"/>
  <c r="J115" i="102"/>
  <c r="L115" i="102" s="1"/>
  <c r="K115" i="102"/>
  <c r="J116" i="102"/>
  <c r="K116" i="102"/>
  <c r="J117" i="102"/>
  <c r="L117" i="102" s="1"/>
  <c r="K117" i="102"/>
  <c r="J118" i="102"/>
  <c r="L118" i="102"/>
  <c r="J119" i="102"/>
  <c r="L119" i="102" s="1"/>
  <c r="K119" i="102"/>
  <c r="J120" i="102"/>
  <c r="K120" i="102"/>
  <c r="J121" i="102"/>
  <c r="K121" i="102" s="1"/>
  <c r="J122" i="102"/>
  <c r="L122" i="102"/>
  <c r="J123" i="102"/>
  <c r="K123" i="102" s="1"/>
  <c r="J124" i="102"/>
  <c r="K124" i="102"/>
  <c r="J125" i="102"/>
  <c r="L125" i="102" s="1"/>
  <c r="J126" i="102"/>
  <c r="K126" i="102" s="1"/>
  <c r="L126" i="102"/>
  <c r="J127" i="102"/>
  <c r="L127" i="102"/>
  <c r="J128" i="102"/>
  <c r="K128" i="102"/>
  <c r="J129" i="102"/>
  <c r="K129" i="102"/>
  <c r="J130" i="102"/>
  <c r="K130" i="102" s="1"/>
  <c r="L130" i="102"/>
  <c r="J131" i="102"/>
  <c r="K131" i="102"/>
  <c r="J132" i="102"/>
  <c r="K132" i="102"/>
  <c r="J133" i="102"/>
  <c r="K133" i="102"/>
  <c r="J134" i="102"/>
  <c r="K134" i="102" s="1"/>
  <c r="L134" i="102"/>
  <c r="J135" i="102"/>
  <c r="L135" i="102"/>
  <c r="K135" i="102"/>
  <c r="J136" i="102"/>
  <c r="K136" i="102" s="1"/>
  <c r="J137" i="102"/>
  <c r="K137" i="102"/>
  <c r="J138" i="102"/>
  <c r="L138" i="102" s="1"/>
  <c r="J139" i="102"/>
  <c r="K139" i="102"/>
  <c r="J140" i="102"/>
  <c r="K140" i="102" s="1"/>
  <c r="J141" i="102"/>
  <c r="L141" i="102"/>
  <c r="K141" i="102"/>
  <c r="J142" i="102"/>
  <c r="L142" i="102"/>
  <c r="J143" i="102"/>
  <c r="K143" i="102" s="1"/>
  <c r="L143" i="102"/>
  <c r="J144" i="102"/>
  <c r="K144" i="102"/>
  <c r="J145" i="102"/>
  <c r="L145" i="102" s="1"/>
  <c r="K145" i="102"/>
  <c r="J146" i="102"/>
  <c r="L146" i="102"/>
  <c r="J19" i="102"/>
  <c r="L19" i="102" s="1"/>
  <c r="J154" i="102"/>
  <c r="E2" i="1" s="1"/>
  <c r="K21" i="107"/>
  <c r="L147" i="102"/>
  <c r="K19" i="102"/>
  <c r="L139" i="102"/>
  <c r="K127" i="102"/>
  <c r="L50" i="102"/>
  <c r="K20" i="106"/>
  <c r="L21" i="106"/>
  <c r="K19" i="106"/>
  <c r="L28" i="105"/>
  <c r="L24" i="105"/>
  <c r="L20" i="105"/>
  <c r="L25" i="105"/>
  <c r="L21" i="105"/>
  <c r="L25" i="103"/>
  <c r="K20" i="104"/>
  <c r="J21" i="104"/>
  <c r="E4" i="1" s="1"/>
  <c r="K20" i="103"/>
  <c r="K23" i="103"/>
  <c r="L47" i="102"/>
  <c r="L31" i="102"/>
  <c r="K118" i="102"/>
  <c r="L54" i="102"/>
  <c r="K114" i="102"/>
  <c r="K98" i="102"/>
  <c r="K79" i="102"/>
  <c r="K63" i="102"/>
  <c r="L51" i="102"/>
  <c r="L42" i="102"/>
  <c r="L23" i="102"/>
  <c r="L131" i="102"/>
  <c r="L55" i="102"/>
  <c r="L46" i="102"/>
  <c r="L39" i="102"/>
  <c r="K110" i="102"/>
  <c r="K107" i="102"/>
  <c r="K99" i="102"/>
  <c r="K94" i="102"/>
  <c r="K91" i="102"/>
  <c r="K83" i="102"/>
  <c r="K78" i="102"/>
  <c r="K75" i="102"/>
  <c r="K62" i="102"/>
  <c r="L59" i="102"/>
  <c r="L43" i="102"/>
  <c r="L27" i="102"/>
  <c r="L144" i="102"/>
  <c r="L128" i="102"/>
  <c r="L116" i="102"/>
  <c r="L112" i="102"/>
  <c r="L100" i="102"/>
  <c r="L96" i="102"/>
  <c r="L84" i="102"/>
  <c r="L80" i="102"/>
  <c r="L68" i="102"/>
  <c r="L52" i="102"/>
  <c r="L48" i="102"/>
  <c r="L36" i="102"/>
  <c r="L32" i="102"/>
  <c r="L20" i="102"/>
  <c r="L137" i="102"/>
  <c r="L133" i="102"/>
  <c r="L129" i="102"/>
  <c r="L113" i="102"/>
  <c r="L109" i="102"/>
  <c r="L105" i="102"/>
  <c r="L97" i="102"/>
  <c r="L93" i="102"/>
  <c r="L89" i="102"/>
  <c r="L81" i="102"/>
  <c r="L77" i="102"/>
  <c r="L65" i="102"/>
  <c r="L61" i="102"/>
  <c r="L53" i="102"/>
  <c r="L49" i="102"/>
  <c r="L45" i="102"/>
  <c r="L33" i="102"/>
  <c r="L29" i="102"/>
  <c r="L21" i="102"/>
  <c r="L19" i="127"/>
  <c r="L31" i="127"/>
  <c r="K25" i="130"/>
  <c r="K27" i="130" s="1"/>
  <c r="G30" i="1" s="1"/>
  <c r="K24" i="130"/>
  <c r="J27" i="130"/>
  <c r="E30" i="1" s="1"/>
  <c r="L27" i="130"/>
  <c r="H30" i="1"/>
  <c r="L62" i="129"/>
  <c r="L65" i="129" s="1"/>
  <c r="H29" i="1" s="1"/>
  <c r="K61" i="129"/>
  <c r="K65" i="129"/>
  <c r="G29" i="1" s="1"/>
  <c r="J27" i="128"/>
  <c r="E28" i="1"/>
  <c r="L24" i="128"/>
  <c r="L27" i="128" s="1"/>
  <c r="H28" i="1" s="1"/>
  <c r="L25" i="128"/>
  <c r="L32" i="127"/>
  <c r="H27" i="1" s="1"/>
  <c r="K30" i="127"/>
  <c r="K32" i="127"/>
  <c r="G27" i="1"/>
  <c r="J32" i="127"/>
  <c r="E27" i="1"/>
  <c r="K208" i="123"/>
  <c r="L208" i="123"/>
  <c r="K108" i="123"/>
  <c r="L168" i="123"/>
  <c r="L93" i="123"/>
  <c r="L189" i="123"/>
  <c r="K264" i="123"/>
  <c r="L264" i="123"/>
  <c r="K200" i="123"/>
  <c r="L200" i="123"/>
  <c r="K188" i="123"/>
  <c r="L188" i="123"/>
  <c r="K110" i="123"/>
  <c r="L110" i="123"/>
  <c r="L27" i="123"/>
  <c r="L111" i="123"/>
  <c r="L76" i="123"/>
  <c r="K147" i="123"/>
  <c r="K195" i="123"/>
  <c r="J297" i="123"/>
  <c r="E23" i="1" s="1"/>
  <c r="L201" i="123"/>
  <c r="L233" i="123"/>
  <c r="L265" i="123"/>
  <c r="L284" i="123"/>
  <c r="L275" i="123"/>
  <c r="K256" i="123"/>
  <c r="L256" i="123"/>
  <c r="K254" i="123"/>
  <c r="L243" i="123"/>
  <c r="L224" i="123"/>
  <c r="K222" i="123"/>
  <c r="L211" i="123"/>
  <c r="L177" i="123"/>
  <c r="K152" i="123"/>
  <c r="K101" i="123"/>
  <c r="K66" i="123"/>
  <c r="L66" i="123"/>
  <c r="K46" i="123"/>
  <c r="L46" i="123"/>
  <c r="K33" i="123"/>
  <c r="K272" i="123"/>
  <c r="L272" i="123"/>
  <c r="L240" i="123"/>
  <c r="K172" i="123"/>
  <c r="L172" i="123"/>
  <c r="K130" i="123"/>
  <c r="L130" i="123"/>
  <c r="L246" i="123"/>
  <c r="L186" i="123"/>
  <c r="L232" i="123"/>
  <c r="K81" i="123"/>
  <c r="L81" i="123"/>
  <c r="L31" i="123"/>
  <c r="L166" i="123"/>
  <c r="K116" i="123"/>
  <c r="L214" i="123"/>
  <c r="L278" i="123"/>
  <c r="L77" i="123"/>
  <c r="L82" i="123"/>
  <c r="L296" i="123"/>
  <c r="K280" i="123"/>
  <c r="L280" i="123"/>
  <c r="L267" i="123"/>
  <c r="K248" i="123"/>
  <c r="L248" i="123"/>
  <c r="L235" i="123"/>
  <c r="K216" i="123"/>
  <c r="L203" i="123"/>
  <c r="L193" i="123"/>
  <c r="L156" i="123"/>
  <c r="K156" i="123"/>
  <c r="K126" i="123"/>
  <c r="L124" i="123"/>
  <c r="K85" i="123"/>
  <c r="L85" i="123"/>
  <c r="K70" i="123"/>
  <c r="L70" i="123"/>
  <c r="K19" i="119"/>
  <c r="K42" i="119"/>
  <c r="L34" i="119"/>
  <c r="L26" i="119"/>
  <c r="L19" i="119"/>
  <c r="L32" i="119"/>
  <c r="L21" i="119"/>
  <c r="L37" i="119"/>
  <c r="L24" i="119"/>
  <c r="L40" i="119"/>
  <c r="L132" i="102"/>
  <c r="K122" i="102"/>
  <c r="K142" i="102"/>
  <c r="L120" i="102"/>
  <c r="K146" i="102"/>
  <c r="L124" i="102"/>
  <c r="L140" i="102"/>
  <c r="L151" i="102"/>
  <c r="L30" i="105" l="1"/>
  <c r="H5" i="1" s="1"/>
  <c r="J20" i="118"/>
  <c r="E18" i="1" s="1"/>
  <c r="K19" i="118"/>
  <c r="K20" i="118" s="1"/>
  <c r="G18" i="1" s="1"/>
  <c r="K261" i="123"/>
  <c r="L261" i="123"/>
  <c r="K197" i="123"/>
  <c r="L197" i="123"/>
  <c r="L179" i="123"/>
  <c r="K179" i="123"/>
  <c r="K150" i="123"/>
  <c r="L150" i="123"/>
  <c r="L105" i="123"/>
  <c r="K105" i="123"/>
  <c r="K73" i="123"/>
  <c r="L73" i="123"/>
  <c r="K138" i="102"/>
  <c r="K82" i="102"/>
  <c r="K21" i="103"/>
  <c r="K25" i="116"/>
  <c r="G16" i="1" s="1"/>
  <c r="J25" i="116"/>
  <c r="E16" i="1" s="1"/>
  <c r="L19" i="116"/>
  <c r="L19" i="118"/>
  <c r="L20" i="118" s="1"/>
  <c r="H18" i="1" s="1"/>
  <c r="K20" i="120"/>
  <c r="L20" i="120"/>
  <c r="L23" i="120" s="1"/>
  <c r="H20" i="1" s="1"/>
  <c r="L25" i="122"/>
  <c r="K25" i="122"/>
  <c r="L290" i="123"/>
  <c r="K290" i="123"/>
  <c r="K274" i="123"/>
  <c r="L274" i="123"/>
  <c r="K250" i="123"/>
  <c r="L250" i="123"/>
  <c r="L183" i="123"/>
  <c r="K183" i="123"/>
  <c r="K178" i="123"/>
  <c r="L178" i="123"/>
  <c r="K158" i="123"/>
  <c r="L158" i="123"/>
  <c r="K75" i="123"/>
  <c r="L75" i="123"/>
  <c r="L26" i="103"/>
  <c r="H3" i="1" s="1"/>
  <c r="L64" i="102"/>
  <c r="K103" i="102"/>
  <c r="L37" i="102"/>
  <c r="L35" i="102"/>
  <c r="K87" i="102"/>
  <c r="L123" i="102"/>
  <c r="K125" i="102"/>
  <c r="K58" i="102"/>
  <c r="K38" i="102"/>
  <c r="K154" i="102" s="1"/>
  <c r="G2" i="1" s="1"/>
  <c r="K23" i="110"/>
  <c r="G10" i="1" s="1"/>
  <c r="L24" i="111"/>
  <c r="H11" i="1" s="1"/>
  <c r="K24" i="115"/>
  <c r="G15" i="1" s="1"/>
  <c r="K28" i="122"/>
  <c r="G22" i="1" s="1"/>
  <c r="K159" i="123"/>
  <c r="K27" i="109"/>
  <c r="G9" i="1" s="1"/>
  <c r="L23" i="110"/>
  <c r="H10" i="1" s="1"/>
  <c r="L20" i="113"/>
  <c r="L21" i="113" s="1"/>
  <c r="H13" i="1" s="1"/>
  <c r="K20" i="113"/>
  <c r="K21" i="113" s="1"/>
  <c r="G13" i="1" s="1"/>
  <c r="L20" i="116"/>
  <c r="K20" i="116"/>
  <c r="K289" i="123"/>
  <c r="L289" i="123"/>
  <c r="K273" i="123"/>
  <c r="L273" i="123"/>
  <c r="K237" i="123"/>
  <c r="L237" i="123"/>
  <c r="K210" i="123"/>
  <c r="L210" i="123"/>
  <c r="K173" i="123"/>
  <c r="L173" i="123"/>
  <c r="K157" i="123"/>
  <c r="L157" i="123"/>
  <c r="K144" i="123"/>
  <c r="L144" i="123"/>
  <c r="L139" i="123"/>
  <c r="K139" i="123"/>
  <c r="L153" i="102"/>
  <c r="L136" i="102"/>
  <c r="K286" i="123"/>
  <c r="L85" i="102"/>
  <c r="K66" i="102"/>
  <c r="K22" i="103"/>
  <c r="L29" i="105"/>
  <c r="J22" i="107"/>
  <c r="E7" i="1" s="1"/>
  <c r="K108" i="102"/>
  <c r="L26" i="102"/>
  <c r="J30" i="105"/>
  <c r="E5" i="1" s="1"/>
  <c r="E33" i="1" s="1"/>
  <c r="L22" i="105"/>
  <c r="L27" i="109"/>
  <c r="H9" i="1" s="1"/>
  <c r="L29" i="119"/>
  <c r="L291" i="123"/>
  <c r="L25" i="102"/>
  <c r="L154" i="102" s="1"/>
  <c r="H2" i="1" s="1"/>
  <c r="L57" i="102"/>
  <c r="L73" i="102"/>
  <c r="L121" i="102"/>
  <c r="K67" i="102"/>
  <c r="K95" i="102"/>
  <c r="K19" i="103"/>
  <c r="K26" i="103" s="1"/>
  <c r="G3" i="1" s="1"/>
  <c r="L19" i="104"/>
  <c r="L21" i="104" s="1"/>
  <c r="H4" i="1" s="1"/>
  <c r="K22" i="106"/>
  <c r="G6" i="1" s="1"/>
  <c r="L152" i="102"/>
  <c r="K19" i="107"/>
  <c r="K44" i="102"/>
  <c r="K22" i="102"/>
  <c r="K19" i="105"/>
  <c r="K30" i="105" s="1"/>
  <c r="G5" i="1" s="1"/>
  <c r="L22" i="106"/>
  <c r="H6" i="1" s="1"/>
  <c r="L22" i="108"/>
  <c r="H8" i="1" s="1"/>
  <c r="K24" i="111"/>
  <c r="G11" i="1" s="1"/>
  <c r="K22" i="112"/>
  <c r="G12" i="1" s="1"/>
  <c r="L23" i="114"/>
  <c r="H14" i="1" s="1"/>
  <c r="K22" i="116"/>
  <c r="K19" i="120"/>
  <c r="K23" i="120" s="1"/>
  <c r="G20" i="1" s="1"/>
  <c r="J23" i="120"/>
  <c r="E20" i="1" s="1"/>
  <c r="L26" i="122"/>
  <c r="K115" i="123"/>
  <c r="L174" i="123"/>
  <c r="L258" i="123"/>
  <c r="K175" i="123"/>
  <c r="L165" i="123"/>
  <c r="J23" i="114"/>
  <c r="E14" i="1" s="1"/>
  <c r="J24" i="115"/>
  <c r="E15" i="1" s="1"/>
  <c r="J49" i="119"/>
  <c r="E19" i="1" s="1"/>
  <c r="L47" i="119"/>
  <c r="L39" i="119"/>
  <c r="K35" i="119"/>
  <c r="K49" i="119" s="1"/>
  <c r="G19" i="1" s="1"/>
  <c r="L23" i="119"/>
  <c r="L49" i="119" s="1"/>
  <c r="H19" i="1" s="1"/>
  <c r="L23" i="122"/>
  <c r="L28" i="122" s="1"/>
  <c r="H22" i="1" s="1"/>
  <c r="K23" i="122"/>
  <c r="L268" i="123"/>
  <c r="K262" i="123"/>
  <c r="L262" i="123"/>
  <c r="L259" i="123"/>
  <c r="K253" i="123"/>
  <c r="L253" i="123"/>
  <c r="L251" i="123"/>
  <c r="K245" i="123"/>
  <c r="L245" i="123"/>
  <c r="L228" i="123"/>
  <c r="L212" i="123"/>
  <c r="K209" i="123"/>
  <c r="L209" i="123"/>
  <c r="L204" i="123"/>
  <c r="K198" i="123"/>
  <c r="L198" i="123"/>
  <c r="K184" i="123"/>
  <c r="L176" i="123"/>
  <c r="K176" i="123"/>
  <c r="L167" i="123"/>
  <c r="K167" i="123"/>
  <c r="L151" i="123"/>
  <c r="K151" i="123"/>
  <c r="K141" i="123"/>
  <c r="K138" i="123"/>
  <c r="L138" i="123"/>
  <c r="K98" i="123"/>
  <c r="L98" i="123"/>
  <c r="K50" i="123"/>
  <c r="L50" i="123"/>
  <c r="K39" i="123"/>
  <c r="K297" i="123" s="1"/>
  <c r="G23" i="1" s="1"/>
  <c r="L39" i="123"/>
  <c r="L297" i="123" s="1"/>
  <c r="H23" i="1" s="1"/>
  <c r="L52" i="126"/>
  <c r="H26" i="1" s="1"/>
  <c r="J52" i="126"/>
  <c r="E26" i="1" s="1"/>
  <c r="L28" i="132"/>
  <c r="H32" i="1" s="1"/>
  <c r="L69" i="123"/>
  <c r="K69" i="123"/>
  <c r="L25" i="131"/>
  <c r="H31" i="1" s="1"/>
  <c r="J28" i="132"/>
  <c r="E32" i="1" s="1"/>
  <c r="K23" i="114"/>
  <c r="G14" i="1" s="1"/>
  <c r="L65" i="123"/>
  <c r="K65" i="123"/>
  <c r="K51" i="126"/>
  <c r="K52" i="126" s="1"/>
  <c r="G26" i="1" s="1"/>
  <c r="L51" i="126"/>
  <c r="K26" i="132"/>
  <c r="L19" i="125"/>
  <c r="L20" i="125" s="1"/>
  <c r="H25" i="1" s="1"/>
  <c r="K23" i="131"/>
  <c r="K25" i="131" s="1"/>
  <c r="G31" i="1" s="1"/>
  <c r="J25" i="131"/>
  <c r="E31" i="1" s="1"/>
  <c r="K24" i="132"/>
  <c r="K28" i="132" s="1"/>
  <c r="G32" i="1" s="1"/>
  <c r="K20" i="107"/>
  <c r="K27" i="132"/>
  <c r="L25" i="116" l="1"/>
  <c r="H16" i="1" s="1"/>
  <c r="H33" i="1" s="1"/>
  <c r="K22" i="107"/>
  <c r="G7" i="1" s="1"/>
  <c r="G33" i="1" s="1"/>
</calcChain>
</file>

<file path=xl/sharedStrings.xml><?xml version="1.0" encoding="utf-8"?>
<sst xmlns="http://schemas.openxmlformats.org/spreadsheetml/2006/main" count="5194" uniqueCount="1765">
  <si>
    <t>№ п/п</t>
  </si>
  <si>
    <t>Наименование МТР</t>
  </si>
  <si>
    <t>Кол-во</t>
  </si>
  <si>
    <t>Местонахождение</t>
  </si>
  <si>
    <t>Номер лота</t>
  </si>
  <si>
    <t>Начальная цена за ед. без НДС, руб.</t>
  </si>
  <si>
    <t>ЯНАО, п. Ямбург</t>
  </si>
  <si>
    <t>№ акта/ № позиции</t>
  </si>
  <si>
    <t xml:space="preserve">№ склада </t>
  </si>
  <si>
    <t>ЕИ</t>
  </si>
  <si>
    <t>Наименование</t>
  </si>
  <si>
    <r>
      <t xml:space="preserve">Принципал: </t>
    </r>
    <r>
      <rPr>
        <b/>
        <sz val="12"/>
        <color indexed="8"/>
        <rFont val="Times New Roman"/>
        <family val="1"/>
        <charset val="204"/>
      </rPr>
      <t>ООО "Газпром добыча Ямбург"</t>
    </r>
  </si>
  <si>
    <t>Банковские реквизиты: р/с 40702810000000050848, к/с  30101810700000000753, БИК 047195753 в Ф-л Банка ГПБ (АО) в г. Новом Уренгое.</t>
  </si>
  <si>
    <t>ИНН 8904034777 КПП 997250001</t>
  </si>
  <si>
    <t>S001</t>
  </si>
  <si>
    <t>ШТ</t>
  </si>
  <si>
    <t>S008</t>
  </si>
  <si>
    <t>S003</t>
  </si>
  <si>
    <t>S002</t>
  </si>
  <si>
    <t>Приложение № 4</t>
  </si>
  <si>
    <t>ЛОТ № 4</t>
  </si>
  <si>
    <t>ЛОТ № 5</t>
  </si>
  <si>
    <r>
      <t xml:space="preserve">Агент: </t>
    </r>
    <r>
      <rPr>
        <b/>
        <sz val="11"/>
        <color indexed="8"/>
        <rFont val="Times New Roman"/>
        <family val="1"/>
        <charset val="204"/>
      </rPr>
      <t>ООО «Полярис»</t>
    </r>
  </si>
  <si>
    <t>Начальная стоимость  с учетом  НДС, руб.</t>
  </si>
  <si>
    <t>Начальная стоимость  без НДС, руб.</t>
  </si>
  <si>
    <t>Инвентарный номер ОС</t>
  </si>
  <si>
    <t>Местоположение МТР</t>
  </si>
  <si>
    <t>Сумма НДС (20%), руб.</t>
  </si>
  <si>
    <t>S017</t>
  </si>
  <si>
    <t>S045</t>
  </si>
  <si>
    <t>Блок питания БПД-40-4к</t>
  </si>
  <si>
    <t>Манометр МО 1226 100кгс/см2 0,15</t>
  </si>
  <si>
    <t>Пульт "Корунд-20И" 12лучей</t>
  </si>
  <si>
    <t>Пульт ППК -2 20ЛУЧЕЙ</t>
  </si>
  <si>
    <t>S059</t>
  </si>
  <si>
    <t>S063</t>
  </si>
  <si>
    <t>шт</t>
  </si>
  <si>
    <t>Сумма НДС (20%)</t>
  </si>
  <si>
    <t>ЯНАО, г. Новый Уренгой</t>
  </si>
  <si>
    <t>ЛОТ № 3</t>
  </si>
  <si>
    <t>Приложение № 3</t>
  </si>
  <si>
    <t>Приложение № 5</t>
  </si>
  <si>
    <t>СТАНОК ЦМЗ-3Б</t>
  </si>
  <si>
    <t>Станок для холодной гибки труб ГТ-531</t>
  </si>
  <si>
    <t>Аэродинамич.камера д/сушки пиломатериала</t>
  </si>
  <si>
    <t>ОС</t>
  </si>
  <si>
    <t>Станки</t>
  </si>
  <si>
    <t>Начальная стоимость лотов  без НДС, руб.</t>
  </si>
  <si>
    <t>Начальная стоимость лотов с НДС, руб.</t>
  </si>
  <si>
    <t>Адрес: 629730, ЯНАО, г. Надым, ул. Строителей, д.5, корп. 2, кв. 2</t>
  </si>
  <si>
    <t>Банковские реквизиты: р/с 40702810000000188229, к/сч  30101810145250000974, БИК 044525974, в АО "ТИНЬКОФФ БАНК", ОКПО 97417310</t>
  </si>
  <si>
    <t>ИНН 8903026519 КПП 890301001</t>
  </si>
  <si>
    <t>Приложение № 1</t>
  </si>
  <si>
    <t>Номенклатурный номер</t>
  </si>
  <si>
    <t>Адрес: 629300, Российская Федерация, Ямало-Ненецкий автономный округ,  г. Новый Уренгой, улица Геологоразведчиков, д. 9</t>
  </si>
  <si>
    <t>ЛОТ № 1</t>
  </si>
  <si>
    <t>388/1</t>
  </si>
  <si>
    <t>388/2</t>
  </si>
  <si>
    <t>388/3</t>
  </si>
  <si>
    <t>388/4</t>
  </si>
  <si>
    <t>401/1</t>
  </si>
  <si>
    <t>401/2</t>
  </si>
  <si>
    <t>401/3</t>
  </si>
  <si>
    <t>401/4</t>
  </si>
  <si>
    <t>401/5</t>
  </si>
  <si>
    <t>401/6</t>
  </si>
  <si>
    <t>401/7</t>
  </si>
  <si>
    <t>401/8</t>
  </si>
  <si>
    <t>401/9</t>
  </si>
  <si>
    <t>401/10</t>
  </si>
  <si>
    <t>401/11</t>
  </si>
  <si>
    <t>401/12</t>
  </si>
  <si>
    <t>401/13</t>
  </si>
  <si>
    <t>401/14</t>
  </si>
  <si>
    <t>401/15</t>
  </si>
  <si>
    <t>401/16</t>
  </si>
  <si>
    <t>401/17</t>
  </si>
  <si>
    <t>401/18</t>
  </si>
  <si>
    <t>401/19</t>
  </si>
  <si>
    <t>401/20</t>
  </si>
  <si>
    <t>401/21</t>
  </si>
  <si>
    <t>401/22</t>
  </si>
  <si>
    <t>401/23</t>
  </si>
  <si>
    <t>401/24</t>
  </si>
  <si>
    <t>401/25</t>
  </si>
  <si>
    <t>401/26</t>
  </si>
  <si>
    <t>401/27</t>
  </si>
  <si>
    <t>401/28</t>
  </si>
  <si>
    <t>401/29</t>
  </si>
  <si>
    <t>401/30</t>
  </si>
  <si>
    <t>401/31</t>
  </si>
  <si>
    <t>401/32</t>
  </si>
  <si>
    <t>401/33</t>
  </si>
  <si>
    <t>401/34</t>
  </si>
  <si>
    <t>401/35</t>
  </si>
  <si>
    <t>401/36</t>
  </si>
  <si>
    <t>401/37</t>
  </si>
  <si>
    <t>401/38</t>
  </si>
  <si>
    <t>401/39</t>
  </si>
  <si>
    <t>401/40</t>
  </si>
  <si>
    <t>401/41</t>
  </si>
  <si>
    <t>401/42</t>
  </si>
  <si>
    <t>401/43</t>
  </si>
  <si>
    <t>401/44</t>
  </si>
  <si>
    <t>401/45</t>
  </si>
  <si>
    <t>401/46</t>
  </si>
  <si>
    <t>401/47</t>
  </si>
  <si>
    <t>401/48</t>
  </si>
  <si>
    <t>401/49</t>
  </si>
  <si>
    <t>401/50</t>
  </si>
  <si>
    <t>401/51</t>
  </si>
  <si>
    <t>401/52</t>
  </si>
  <si>
    <t>401/53</t>
  </si>
  <si>
    <t>401/54</t>
  </si>
  <si>
    <t>401/55</t>
  </si>
  <si>
    <t>401/56</t>
  </si>
  <si>
    <t>401/57</t>
  </si>
  <si>
    <t>401/58</t>
  </si>
  <si>
    <t>401/59</t>
  </si>
  <si>
    <t>401/60</t>
  </si>
  <si>
    <t>401/61</t>
  </si>
  <si>
    <t>401/62</t>
  </si>
  <si>
    <t>401/63</t>
  </si>
  <si>
    <t>401/64</t>
  </si>
  <si>
    <t>401/65</t>
  </si>
  <si>
    <t>401/66</t>
  </si>
  <si>
    <t>401/67</t>
  </si>
  <si>
    <t>401/68</t>
  </si>
  <si>
    <t>401/69</t>
  </si>
  <si>
    <t>401/70</t>
  </si>
  <si>
    <t>401/71</t>
  </si>
  <si>
    <t>401/72</t>
  </si>
  <si>
    <t>401/73</t>
  </si>
  <si>
    <t>401/74</t>
  </si>
  <si>
    <t>401/75</t>
  </si>
  <si>
    <t>401/76</t>
  </si>
  <si>
    <t>401/77</t>
  </si>
  <si>
    <t>401/78</t>
  </si>
  <si>
    <t>401/79</t>
  </si>
  <si>
    <t>401/80</t>
  </si>
  <si>
    <t>401/81</t>
  </si>
  <si>
    <t>401/82</t>
  </si>
  <si>
    <t>401/83</t>
  </si>
  <si>
    <t>401/84</t>
  </si>
  <si>
    <t>401/85</t>
  </si>
  <si>
    <t>401/86</t>
  </si>
  <si>
    <t>401/87</t>
  </si>
  <si>
    <t>401/88</t>
  </si>
  <si>
    <t>401/89</t>
  </si>
  <si>
    <t>401/90</t>
  </si>
  <si>
    <t>401/91</t>
  </si>
  <si>
    <t>401/92</t>
  </si>
  <si>
    <t>401/93</t>
  </si>
  <si>
    <t>401/94</t>
  </si>
  <si>
    <t>401/95</t>
  </si>
  <si>
    <t>401/96</t>
  </si>
  <si>
    <t>401/97</t>
  </si>
  <si>
    <t>401/98</t>
  </si>
  <si>
    <t>401/99</t>
  </si>
  <si>
    <t>401/100</t>
  </si>
  <si>
    <t>401/101</t>
  </si>
  <si>
    <t>401/102</t>
  </si>
  <si>
    <t>401/103</t>
  </si>
  <si>
    <t>401/104</t>
  </si>
  <si>
    <t>401/105</t>
  </si>
  <si>
    <t>401/106</t>
  </si>
  <si>
    <t>401/107</t>
  </si>
  <si>
    <t>401/108</t>
  </si>
  <si>
    <t>401/109</t>
  </si>
  <si>
    <t>401/110</t>
  </si>
  <si>
    <t>401/111</t>
  </si>
  <si>
    <t>401/112</t>
  </si>
  <si>
    <t>401/113</t>
  </si>
  <si>
    <t>401/114</t>
  </si>
  <si>
    <t>401/115</t>
  </si>
  <si>
    <t>401/116</t>
  </si>
  <si>
    <t>401/117</t>
  </si>
  <si>
    <t>401/118</t>
  </si>
  <si>
    <t>401/119</t>
  </si>
  <si>
    <t>401/120</t>
  </si>
  <si>
    <t>401/121</t>
  </si>
  <si>
    <t>401/122</t>
  </si>
  <si>
    <t>401/123</t>
  </si>
  <si>
    <t>401/124</t>
  </si>
  <si>
    <t>Планиметр ППр-1</t>
  </si>
  <si>
    <t>Телефон ТЕЛТА ТА-2125 ЦБ</t>
  </si>
  <si>
    <t>Термометр ТИН-8-80+2С(нефтепровод)</t>
  </si>
  <si>
    <t>СD-ВНЕШНИЙ (дисковод Z1DE-62B 401134A)</t>
  </si>
  <si>
    <t>Преобразователь 13ТД73 -50+50 6м/315мм</t>
  </si>
  <si>
    <t>БЛОК ЛИНЕЙНЫЙ БЛ-40</t>
  </si>
  <si>
    <t>Измеритель Ф4103-М1</t>
  </si>
  <si>
    <t>Набор гирь Г-3-11111,10</t>
  </si>
  <si>
    <t>ОБЕСПЕЧЕНИЕ ПРОГРАММНОЕ VISIKAL PROM</t>
  </si>
  <si>
    <t>ОБЕСПЕЧЕНИЕ ПРОГР.ПВМ АРМ С2000 вер.1.09</t>
  </si>
  <si>
    <t>ОБЕСПЕЧЕНИЕ ПРОГРАММНОЕ к ВЗЛЕТ</t>
  </si>
  <si>
    <t>Термометр ТТУ-4 0+100С 260/671мм</t>
  </si>
  <si>
    <t>Термометр ТТУ-6  0+200С 260/104мм</t>
  </si>
  <si>
    <t>Извещатель ИП-103-5/1-А3</t>
  </si>
  <si>
    <t>Извещатель пожарный теп.ИП 103-5/2-А1 НЗ</t>
  </si>
  <si>
    <t>Извещатель пожарный тепловой ИП103-7/2</t>
  </si>
  <si>
    <t>ИЗВЕЩ. ИП103-1В 70"</t>
  </si>
  <si>
    <t>Извещатель ИП-103-1В/1/70</t>
  </si>
  <si>
    <t>Извещатель ИП-103-1В</t>
  </si>
  <si>
    <t>Оправа ОТП 32МПа 270/160мм</t>
  </si>
  <si>
    <t>Осциллограф С1-97</t>
  </si>
  <si>
    <t>Переход RD-U M25x1/2 NPT Ex</t>
  </si>
  <si>
    <t>Регулятор РТ-ДЗ-15 100...140С 6м</t>
  </si>
  <si>
    <t>Колонка звуковая 2КЗ-3Д</t>
  </si>
  <si>
    <t>БЛОК ЛИНЕЙНЫЙ БЛ-20</t>
  </si>
  <si>
    <t>Блок станционный общий БСО</t>
  </si>
  <si>
    <t>ГЕНЕРАТОР Г 6-35</t>
  </si>
  <si>
    <t>ГЕНЕРАТОР Л 31</t>
  </si>
  <si>
    <t>Звонок громкого боя МЗМ-1 220В</t>
  </si>
  <si>
    <t>Звонок громкого боя "СТОРОЖ" 220В</t>
  </si>
  <si>
    <t>Извещатель охранный ИО 102-6</t>
  </si>
  <si>
    <t>ИЗМЕРИТЕЛЬ РЕЛЕ Ф-291</t>
  </si>
  <si>
    <t>ИМИТАТОР РАСХОДА ИР-1 0,25А</t>
  </si>
  <si>
    <t>Комплект ЗИП (АТС "Псков-М")</t>
  </si>
  <si>
    <t>Манометр ДМ 2005Сг1ЕхУ3 1,6 кгс/см2 исп5</t>
  </si>
  <si>
    <t>Манометр МО-160-10,0 МПа-0,4 мод.11203</t>
  </si>
  <si>
    <t>Манометр МО-250-0,25 МПа-0,15 мод.1227</t>
  </si>
  <si>
    <t>Манометр МО-250-0,4 МПа-0,15 мод.1227</t>
  </si>
  <si>
    <t>Манометр МО-250-0,6 МПа-0,15 мод.1227</t>
  </si>
  <si>
    <t>Манометр МО-250-10,0 МПа-0,15 мод.1226</t>
  </si>
  <si>
    <t>Громкоговоритель 3-х прогр. Микрон</t>
  </si>
  <si>
    <t>ГРОМКОГОВОРИТЕЛЬ ЗЕНИТ-305</t>
  </si>
  <si>
    <t>Звуковая колонка 2КЗ-3Д</t>
  </si>
  <si>
    <t>ЗВУКОВАЯ КОЛОНКА 5КЗ-2Д</t>
  </si>
  <si>
    <t>КОЛОНКА 5К3-2Д</t>
  </si>
  <si>
    <t>КОЛОНКА ЗВУКОВАЯ 10КЗ-1Д</t>
  </si>
  <si>
    <t>Колонка звуковая 10КЗ-1Д</t>
  </si>
  <si>
    <t>КОЛОНКА ЗВУКОВАЯ 5КЗ-2Д</t>
  </si>
  <si>
    <t>Колонка звуковая 5КЗ-2Д</t>
  </si>
  <si>
    <t>Комплект сменных частей АК(АТС Псков-М)</t>
  </si>
  <si>
    <t>Комплект сменных частей КП(АТС "Псков-М"</t>
  </si>
  <si>
    <t>КОНЦЕНТРАТОР РИФ К-1151-4</t>
  </si>
  <si>
    <t>Мост одинарно-двойной Р 3009М</t>
  </si>
  <si>
    <t>Пульт выходн.коммутаций ПВК-01 УВЕРТЮРА</t>
  </si>
  <si>
    <t>Пульт управления ПУ "УВЕРТЮРА"</t>
  </si>
  <si>
    <t>ОСЦИЛЛОГРАФ С1-103</t>
  </si>
  <si>
    <t>ОСЦИЛЛОГРАФ С1-108</t>
  </si>
  <si>
    <t>ОСЦИЛЛОГРАФ С1-125</t>
  </si>
  <si>
    <t>ПРИБ/ТЕХНОГРАФ 160-2 1-3КАН 20МА 1МПА</t>
  </si>
  <si>
    <t>УСТРОЙСТВО ОКОНЕЧ. УО 01061-2-1 Атлас-6</t>
  </si>
  <si>
    <t>Пульт КОРУНД-20И ППКП О41-20-1</t>
  </si>
  <si>
    <t>Пульт п/пож ППС 3/20-лучей</t>
  </si>
  <si>
    <t>Пульт-01 (АТС "Псков-М")</t>
  </si>
  <si>
    <t>Сигнализатор СУ-235И-С 3,0/3,6м</t>
  </si>
  <si>
    <t>Сигнализатор СУ-235И-С 4,0/5,0м</t>
  </si>
  <si>
    <t>Сигнализатор уровня СУ-213 1,0/1,0м</t>
  </si>
  <si>
    <t>Сирена пьезокерам. СП-1 12В</t>
  </si>
  <si>
    <t>Сирена сигнальная АС-22 220В (ООПЗ-220)</t>
  </si>
  <si>
    <t>СИРЕНА СС1 220В</t>
  </si>
  <si>
    <t>Термом д/нефт.ТН-5 +30+100С</t>
  </si>
  <si>
    <t>Терм-тр д/нефт. ТН-2М 0+360C 330ММ</t>
  </si>
  <si>
    <t>Терм-тр д/нефт. ТН-6 -30+60C 300ММ</t>
  </si>
  <si>
    <t>Терм-тр д/нефт. ТН-8М -80+60C 350ММ</t>
  </si>
  <si>
    <t>Термометр ТТП-4 (0...100С) 260/66</t>
  </si>
  <si>
    <t>Термометр ТТП-9 260/163мм (0+350)С</t>
  </si>
  <si>
    <t>Термометр лаб. ТЛ-2М №5 0+350С</t>
  </si>
  <si>
    <t>Термометр ТГ2С-712М 50+150С/6м 160-250мм</t>
  </si>
  <si>
    <t>Термометр ТТП-4 160/66мм 0+100С</t>
  </si>
  <si>
    <t>ТЕРМОМЕТР ТИН-8 -80+20С</t>
  </si>
  <si>
    <t>Термометр ТКП-16СгВЗТ4 100С 2,5м 125-200</t>
  </si>
  <si>
    <t>ТЕРМОМЕТР ТЛ-4 №2 0+55С</t>
  </si>
  <si>
    <t>ТЕРМОМЕТР ТТП-2 260/403 (-35+50)С</t>
  </si>
  <si>
    <t>Термометр ТТП-2 260/66 -30+50С</t>
  </si>
  <si>
    <t>Термометр ТТП-5 +160С 260/66мм</t>
  </si>
  <si>
    <t>ТЕРМОМЕТР ТТП-5 260/103</t>
  </si>
  <si>
    <t>ТЕРМОМЕТР ТТП-9 350С 260/103</t>
  </si>
  <si>
    <t>ТЕРМОМЕТР ТТУ-2 260/291 -30+50С</t>
  </si>
  <si>
    <t>ТЕРМОМЕТР ТТУ -5 260/104</t>
  </si>
  <si>
    <t>Термометр ТТУ-4 100C  260/103</t>
  </si>
  <si>
    <t>Термометр У2 -35+50С 260/291мм</t>
  </si>
  <si>
    <t>ТЕХНОГРАФ 160-2 1-12к 100КГ/СМ 4-20мА</t>
  </si>
  <si>
    <t>Фотометр фотоэлектрический КФК-3</t>
  </si>
  <si>
    <t>ЩИТ З.2587 "1927 1ШУН Л34</t>
  </si>
  <si>
    <t>ФАКС-МОДЕМ ВНЕШНИЙ OMNI 56K PRO</t>
  </si>
  <si>
    <t>БЛОК ЛИНЕЙНЫЙ БЛ-40М</t>
  </si>
  <si>
    <t>КОМПЛЕКТ МЕР ЕМКОСТИ Р-597</t>
  </si>
  <si>
    <t>НАБОР СЕРВИСНЫХ УСТРОЙСТВ НСУ-1</t>
  </si>
  <si>
    <t>УСТАНОВКА УПУ-35И</t>
  </si>
  <si>
    <t>Партия</t>
  </si>
  <si>
    <t>ЯНАО, п. Новозаполярный</t>
  </si>
  <si>
    <t>389/1</t>
  </si>
  <si>
    <t>389/2</t>
  </si>
  <si>
    <t>389/3</t>
  </si>
  <si>
    <t>389/4</t>
  </si>
  <si>
    <t>389/5</t>
  </si>
  <si>
    <t>YI00149062</t>
  </si>
  <si>
    <t>N000065510</t>
  </si>
  <si>
    <t>I000086605</t>
  </si>
  <si>
    <t>YI00155762</t>
  </si>
  <si>
    <t>YI00155764</t>
  </si>
  <si>
    <t>Пакер ПРО-136</t>
  </si>
  <si>
    <t>ФЛАНЦЫ ДУ 200Х16</t>
  </si>
  <si>
    <t>ФИЛЬТР БЕСПРОВОЛОЧНЫЙ ФБ 73.2</t>
  </si>
  <si>
    <t>ФИЛЬТР ФБ  114.11х7,4 г.п. Д TMK GF с г/к</t>
  </si>
  <si>
    <t>КИПиА</t>
  </si>
  <si>
    <t>390/1</t>
  </si>
  <si>
    <t>390/2</t>
  </si>
  <si>
    <t>YI00149066</t>
  </si>
  <si>
    <t>YI00149070</t>
  </si>
  <si>
    <t>КЛАПАН ВОЗДУШНЫЙ КВУ 600X1000</t>
  </si>
  <si>
    <t>Фланец инструментальный R1 2 1/16х3000</t>
  </si>
  <si>
    <t>390/3</t>
  </si>
  <si>
    <t>390/4</t>
  </si>
  <si>
    <t>N000065526</t>
  </si>
  <si>
    <t>N000065522</t>
  </si>
  <si>
    <t>УСТРОЙСТВО СТАБ. ДУ 1400</t>
  </si>
  <si>
    <t>391/1</t>
  </si>
  <si>
    <t>391/2</t>
  </si>
  <si>
    <t>391/3</t>
  </si>
  <si>
    <t>391/4</t>
  </si>
  <si>
    <t>391/5</t>
  </si>
  <si>
    <t>391/6</t>
  </si>
  <si>
    <t>391/7</t>
  </si>
  <si>
    <t>391/8</t>
  </si>
  <si>
    <t>391/9</t>
  </si>
  <si>
    <t>391/10</t>
  </si>
  <si>
    <t>391/11</t>
  </si>
  <si>
    <t>YI00149154</t>
  </si>
  <si>
    <t>YI00151884</t>
  </si>
  <si>
    <t>YI00149122</t>
  </si>
  <si>
    <t>YI00149138</t>
  </si>
  <si>
    <t>YI00149146</t>
  </si>
  <si>
    <t>YI00149150</t>
  </si>
  <si>
    <t>YI00149134</t>
  </si>
  <si>
    <t>YI00149142</t>
  </si>
  <si>
    <t>YI00149110</t>
  </si>
  <si>
    <t>YI00149118</t>
  </si>
  <si>
    <t>YI00149114</t>
  </si>
  <si>
    <t>ВЫКЛЮЧАТЕЛЬ АП50-2МТ 16А</t>
  </si>
  <si>
    <t>ЭЛЕКТРОСТАНЦИЯ АД 60-Т400-РП исп.7</t>
  </si>
  <si>
    <t>ВЫКЛЮЧАТЕЛЬ А63-1М 4А</t>
  </si>
  <si>
    <t>ВЫНОСНОЙ ТЕРМИНАЛ XI582 СУ</t>
  </si>
  <si>
    <t>Блок БДР-М1-25-4 У1</t>
  </si>
  <si>
    <t>ВЫКЛЮЧАТЕЛЬ АК50Б-2МГ 6,3А</t>
  </si>
  <si>
    <t>Зажим А2А-300-2</t>
  </si>
  <si>
    <t>Зажим АШМ 20-1</t>
  </si>
  <si>
    <t>Зажим плашечный ПС-1-1</t>
  </si>
  <si>
    <t>ЭЛЕКТРОД СРАВНЕН. ДЛИТ. ДЕЙС. БИМЕТ.ЭДБ-1М</t>
  </si>
  <si>
    <t>Электрооборудование</t>
  </si>
  <si>
    <t>404/1</t>
  </si>
  <si>
    <t>404/2</t>
  </si>
  <si>
    <t>404/3</t>
  </si>
  <si>
    <t>404/4</t>
  </si>
  <si>
    <t>404/5</t>
  </si>
  <si>
    <t>405/1</t>
  </si>
  <si>
    <t>405/2</t>
  </si>
  <si>
    <t>N000224018</t>
  </si>
  <si>
    <t>N000224014</t>
  </si>
  <si>
    <t>YI00437981</t>
  </si>
  <si>
    <t>N000224902</t>
  </si>
  <si>
    <t>N000224534</t>
  </si>
  <si>
    <t>N000224570</t>
  </si>
  <si>
    <t>N000223904</t>
  </si>
  <si>
    <t>N000223896</t>
  </si>
  <si>
    <t>N000224990</t>
  </si>
  <si>
    <t>N000224994</t>
  </si>
  <si>
    <t>N000224998</t>
  </si>
  <si>
    <t>N000224470</t>
  </si>
  <si>
    <t>N000224474</t>
  </si>
  <si>
    <t>N000224414</t>
  </si>
  <si>
    <t>N000223716</t>
  </si>
  <si>
    <t>N000224386</t>
  </si>
  <si>
    <t>N000224390</t>
  </si>
  <si>
    <t>N000224402</t>
  </si>
  <si>
    <t>N000224410</t>
  </si>
  <si>
    <t>N000224398</t>
  </si>
  <si>
    <t>N000224406</t>
  </si>
  <si>
    <t>N000224394</t>
  </si>
  <si>
    <t>N000224418</t>
  </si>
  <si>
    <t>N000224558</t>
  </si>
  <si>
    <t>N000224438</t>
  </si>
  <si>
    <t>N000224554</t>
  </si>
  <si>
    <t>N000224914</t>
  </si>
  <si>
    <t>N000224926</t>
  </si>
  <si>
    <t>N000224922</t>
  </si>
  <si>
    <t>N000224918</t>
  </si>
  <si>
    <t>N000224522</t>
  </si>
  <si>
    <t>N000224526</t>
  </si>
  <si>
    <t>N000223732</t>
  </si>
  <si>
    <t>N000224442</t>
  </si>
  <si>
    <t>N000223864</t>
  </si>
  <si>
    <t>N000225598</t>
  </si>
  <si>
    <t>N000225082</t>
  </si>
  <si>
    <t>N000224538</t>
  </si>
  <si>
    <t>N000224546</t>
  </si>
  <si>
    <t>N000224542</t>
  </si>
  <si>
    <t>N000224466</t>
  </si>
  <si>
    <t>N000224450</t>
  </si>
  <si>
    <t>N000224458</t>
  </si>
  <si>
    <t>N000224462</t>
  </si>
  <si>
    <t>N000224454</t>
  </si>
  <si>
    <t>N000223724</t>
  </si>
  <si>
    <t>N000224530</t>
  </si>
  <si>
    <t>N000223900</t>
  </si>
  <si>
    <t>N000223884</t>
  </si>
  <si>
    <t>N000223872</t>
  </si>
  <si>
    <t>N000224550</t>
  </si>
  <si>
    <t>N000223736</t>
  </si>
  <si>
    <t>N000223912</t>
  </si>
  <si>
    <t>N000223916</t>
  </si>
  <si>
    <t>N000223920</t>
  </si>
  <si>
    <t>N000223924</t>
  </si>
  <si>
    <t>N000224434</t>
  </si>
  <si>
    <t>N000224422</t>
  </si>
  <si>
    <t>N000224426</t>
  </si>
  <si>
    <t>N000224430</t>
  </si>
  <si>
    <t>N000224446</t>
  </si>
  <si>
    <t>N000223720</t>
  </si>
  <si>
    <t>N000225054</t>
  </si>
  <si>
    <t>N000225014</t>
  </si>
  <si>
    <t>N000225018</t>
  </si>
  <si>
    <t>N000225022</t>
  </si>
  <si>
    <t>N000224910</t>
  </si>
  <si>
    <t>N000225026</t>
  </si>
  <si>
    <t>N000224930</t>
  </si>
  <si>
    <t>N000224934</t>
  </si>
  <si>
    <t>N000223876</t>
  </si>
  <si>
    <t>N000223868</t>
  </si>
  <si>
    <t>N000225070</t>
  </si>
  <si>
    <t>N000223908</t>
  </si>
  <si>
    <t>N000224506</t>
  </si>
  <si>
    <t>N000224514</t>
  </si>
  <si>
    <t>N000225090</t>
  </si>
  <si>
    <t>N000225094</t>
  </si>
  <si>
    <t>N000225098</t>
  </si>
  <si>
    <t>N000225102</t>
  </si>
  <si>
    <t>N000225066</t>
  </si>
  <si>
    <t>N000225006</t>
  </si>
  <si>
    <t>N000224518</t>
  </si>
  <si>
    <t>N000225002</t>
  </si>
  <si>
    <t>N000224566</t>
  </si>
  <si>
    <t>N000224510</t>
  </si>
  <si>
    <t>N000223880</t>
  </si>
  <si>
    <t>N000224938</t>
  </si>
  <si>
    <t>N000224942</t>
  </si>
  <si>
    <t>N000224946</t>
  </si>
  <si>
    <t>N000224950</t>
  </si>
  <si>
    <t>N000225034</t>
  </si>
  <si>
    <t>N000225030</t>
  </si>
  <si>
    <t>N000225038</t>
  </si>
  <si>
    <t>N000225050</t>
  </si>
  <si>
    <t>N000223844</t>
  </si>
  <si>
    <t>N000223848</t>
  </si>
  <si>
    <t>N000223852</t>
  </si>
  <si>
    <t>N000223856</t>
  </si>
  <si>
    <t>N000223728</t>
  </si>
  <si>
    <t>N000224958</t>
  </si>
  <si>
    <t>N000223860</t>
  </si>
  <si>
    <t>N000224954</t>
  </si>
  <si>
    <t>N000224478</t>
  </si>
  <si>
    <t>N000224962</t>
  </si>
  <si>
    <t>N000224482</t>
  </si>
  <si>
    <t>N000223892</t>
  </si>
  <si>
    <t>N000224966</t>
  </si>
  <si>
    <t>N000224486</t>
  </si>
  <si>
    <t>N000224974</t>
  </si>
  <si>
    <t>N000224970</t>
  </si>
  <si>
    <t>N000224494</t>
  </si>
  <si>
    <t>N000224490</t>
  </si>
  <si>
    <t>N000225042</t>
  </si>
  <si>
    <t>N000224982</t>
  </si>
  <si>
    <t>N000224978</t>
  </si>
  <si>
    <t>N000224986</t>
  </si>
  <si>
    <t>N000224498</t>
  </si>
  <si>
    <t>N000224502</t>
  </si>
  <si>
    <t>N000225058</t>
  </si>
  <si>
    <t>N000225062</t>
  </si>
  <si>
    <t>N000224562</t>
  </si>
  <si>
    <t>N000225046</t>
  </si>
  <si>
    <t>N000225078</t>
  </si>
  <si>
    <t>N000225010</t>
  </si>
  <si>
    <t>N000223888</t>
  </si>
  <si>
    <t>N000225086</t>
  </si>
  <si>
    <t>N000225074</t>
  </si>
  <si>
    <t>N000223836</t>
  </si>
  <si>
    <t>N000224882</t>
  </si>
  <si>
    <t>N000224886</t>
  </si>
  <si>
    <t>N000223832</t>
  </si>
  <si>
    <t>N000225610</t>
  </si>
  <si>
    <t>N000224334</t>
  </si>
  <si>
    <t>N000225534</t>
  </si>
  <si>
    <t>Вольтампеpметp М2044</t>
  </si>
  <si>
    <t>Вольтампеpметp ЭВ 2234</t>
  </si>
  <si>
    <t>МИКРОАМПЕРВОЛЬТМЕТР М2051</t>
  </si>
  <si>
    <t>Звонок переменного тока 220В ЭВП 220</t>
  </si>
  <si>
    <t>Сопротивление добавочное МР 2511</t>
  </si>
  <si>
    <t>МАНОМЕТР</t>
  </si>
  <si>
    <t>392/1</t>
  </si>
  <si>
    <t>392/2</t>
  </si>
  <si>
    <t>392/3</t>
  </si>
  <si>
    <t>N000221788</t>
  </si>
  <si>
    <t>N000225538</t>
  </si>
  <si>
    <t>YI00438009</t>
  </si>
  <si>
    <t>УСТРОЙСТВО Д/ОПАЛИВАНИЯ ПТИЦЫ УОП-1</t>
  </si>
  <si>
    <t>УСТРОЙСТВО ПРОМЫВОЧ. зак 10029/70/73 N20</t>
  </si>
  <si>
    <t>ТЕРМОСТАТ ЭЛЕКТР.ТЭ-25 зав.3726 N=0,5КВТ</t>
  </si>
  <si>
    <t>392/4</t>
  </si>
  <si>
    <t>392/5</t>
  </si>
  <si>
    <t>392/6</t>
  </si>
  <si>
    <t>N000225542</t>
  </si>
  <si>
    <t>N000225546</t>
  </si>
  <si>
    <t>N000225550</t>
  </si>
  <si>
    <t>Емкость з-з 56227 № 3</t>
  </si>
  <si>
    <t>Контейнер хранения топлива КХТ-20Д</t>
  </si>
  <si>
    <t>Насос НД1,0Р-300/3К13В 0,37кВт/1350</t>
  </si>
  <si>
    <t>Приложение № 7</t>
  </si>
  <si>
    <t>ЛОТ № 7</t>
  </si>
  <si>
    <t>393/1</t>
  </si>
  <si>
    <t>393/2</t>
  </si>
  <si>
    <t>393/3</t>
  </si>
  <si>
    <t>S018</t>
  </si>
  <si>
    <t>N000223680</t>
  </si>
  <si>
    <t>N000225554</t>
  </si>
  <si>
    <t>N000223980</t>
  </si>
  <si>
    <t>ОБОРУДОВАНИЕ Б/Б 50-050 50-051</t>
  </si>
  <si>
    <t>Б/Б Б-12 З/З50-059 ДКС-7</t>
  </si>
  <si>
    <t>КОЛЛЕКТОР СКМ 3 ЗАВ 05.06</t>
  </si>
  <si>
    <t>Приложение № 8</t>
  </si>
  <si>
    <t>ЛОТ № 8</t>
  </si>
  <si>
    <t>394/1</t>
  </si>
  <si>
    <t>394/2</t>
  </si>
  <si>
    <t>394/11</t>
  </si>
  <si>
    <t>394/12</t>
  </si>
  <si>
    <t>394/13</t>
  </si>
  <si>
    <t>394/14</t>
  </si>
  <si>
    <t>394/15</t>
  </si>
  <si>
    <t>YI00437857</t>
  </si>
  <si>
    <t>N000224346</t>
  </si>
  <si>
    <t>N000224358</t>
  </si>
  <si>
    <t>N000224350</t>
  </si>
  <si>
    <t>YI00437861</t>
  </si>
  <si>
    <t>N000224906</t>
  </si>
  <si>
    <t>N000224354</t>
  </si>
  <si>
    <t>S033</t>
  </si>
  <si>
    <t>НИППЕЛЬ ПОСАДОЧНЫЙ НП 168</t>
  </si>
  <si>
    <t>Пакер стац-съемн гидр</t>
  </si>
  <si>
    <t>ВИБРООПОРА ВО-31</t>
  </si>
  <si>
    <t>КЛАПАН ЗАБОЙНЫЙ КЗ-168-21</t>
  </si>
  <si>
    <t>КЛАПАН ЗАБОЙНЫЙ Н3 168-21</t>
  </si>
  <si>
    <t>КЛАПАН СРЕЗНОЙ КС 146-21</t>
  </si>
  <si>
    <t>КЛАПАН ЦИРКУЛ.КЦ 168-21</t>
  </si>
  <si>
    <t>Скважинное оборудование</t>
  </si>
  <si>
    <t>Приложение № 9</t>
  </si>
  <si>
    <t>ЛОТ № 9</t>
  </si>
  <si>
    <t>394/3</t>
  </si>
  <si>
    <t>394/18</t>
  </si>
  <si>
    <t>395/6</t>
  </si>
  <si>
    <t>395/8</t>
  </si>
  <si>
    <t>YI00437869</t>
  </si>
  <si>
    <t>YI00438013</t>
  </si>
  <si>
    <t>YI00438021</t>
  </si>
  <si>
    <t>YI00438017</t>
  </si>
  <si>
    <t>Прибор для измерения твердости ТБ5004-03</t>
  </si>
  <si>
    <t>КОПЕР МАЯТНИКОВЫЙ ЭНЕРГИИ 300ДЖ ИО 5003-</t>
  </si>
  <si>
    <t>МАШИНА ДЛЯ ИСПЫТАНИЯ РАСТЯЖЕК И РАЗРЫВОВ</t>
  </si>
  <si>
    <t>МАШИНА РАЗРЫВНАЯ ИР 5040-5-03</t>
  </si>
  <si>
    <t>Приборы измерения</t>
  </si>
  <si>
    <t>Приложение № 10</t>
  </si>
  <si>
    <t>ЛОТ № 10</t>
  </si>
  <si>
    <t>394/4</t>
  </si>
  <si>
    <t>394/5</t>
  </si>
  <si>
    <t>394/6</t>
  </si>
  <si>
    <t>394/7</t>
  </si>
  <si>
    <t>YI00437735</t>
  </si>
  <si>
    <t>YI00437731</t>
  </si>
  <si>
    <t>N000224362</t>
  </si>
  <si>
    <t>N000224366</t>
  </si>
  <si>
    <t>ПРОБООТБОРНИК ПСР2-7 УХЛ</t>
  </si>
  <si>
    <t>БЛОК ЕМКОСТИ З-З 4396 ЗАВ.48621М.1/3.2/3</t>
  </si>
  <si>
    <t>394/8</t>
  </si>
  <si>
    <t>394/16</t>
  </si>
  <si>
    <t>394/17</t>
  </si>
  <si>
    <t>N000225558</t>
  </si>
  <si>
    <t>N000225562</t>
  </si>
  <si>
    <t>N000225566</t>
  </si>
  <si>
    <t>Водоподогpеватель Вега 1200/400 н.32</t>
  </si>
  <si>
    <t>ИСПАРИТЕЛЬ ИРС-18</t>
  </si>
  <si>
    <t>394/9</t>
  </si>
  <si>
    <t>394/10</t>
  </si>
  <si>
    <t>YI00437985</t>
  </si>
  <si>
    <t>YI00437989</t>
  </si>
  <si>
    <t>Кран мост.эл.г/п2тн.L16.2м.ВЗИ № 906.907</t>
  </si>
  <si>
    <t>Кран мост.эл.подв. 5т-16.2м</t>
  </si>
  <si>
    <t>Приложение № 12</t>
  </si>
  <si>
    <t>ЛОТ № 12</t>
  </si>
  <si>
    <t>Приложение № 11</t>
  </si>
  <si>
    <t>ЛОТ № 11</t>
  </si>
  <si>
    <t>Приложение № 13</t>
  </si>
  <si>
    <t>ЛОТ № 13</t>
  </si>
  <si>
    <t>394/19</t>
  </si>
  <si>
    <t>394/20</t>
  </si>
  <si>
    <t>394/21</t>
  </si>
  <si>
    <t>395/7</t>
  </si>
  <si>
    <t>N000225574</t>
  </si>
  <si>
    <t>N000225578</t>
  </si>
  <si>
    <t>YI00438029</t>
  </si>
  <si>
    <t>N000225570</t>
  </si>
  <si>
    <t>ОБВЯЗКА ДЛЯ СТОЛА 01-12/8Н</t>
  </si>
  <si>
    <t>СТОЛ РПСО-12/6</t>
  </si>
  <si>
    <t>МАШИНА ХОЛОДИЛЬНАЯ 1МВВ-20-2-2</t>
  </si>
  <si>
    <t>Приложение № 14</t>
  </si>
  <si>
    <t>ЛОТ № 14</t>
  </si>
  <si>
    <t>395/1</t>
  </si>
  <si>
    <t>395/2</t>
  </si>
  <si>
    <t>395/3</t>
  </si>
  <si>
    <t>395/4</t>
  </si>
  <si>
    <t>395/5</t>
  </si>
  <si>
    <t>YI00437795</t>
  </si>
  <si>
    <t>YI00437865</t>
  </si>
  <si>
    <t>N000225582</t>
  </si>
  <si>
    <t>N000225586</t>
  </si>
  <si>
    <t>YI00438025</t>
  </si>
  <si>
    <t>СТАНОК "УНИВЕРСАЛ" ТШЗ-01</t>
  </si>
  <si>
    <t>Станок гориз.с поворот.стеклом 6Т82 209</t>
  </si>
  <si>
    <t>СТАНОК НАМОТОЧНЫЙ СУН-05</t>
  </si>
  <si>
    <t>СТАНОК НАСТОЛЬНЫЙ ГОРИЗОНТАЛЬНЫЙ ФРЕЗЕРН</t>
  </si>
  <si>
    <t>СТАНОК НОЖОВОЧНЫЙ СМ-1</t>
  </si>
  <si>
    <t>409/1</t>
  </si>
  <si>
    <t>YI00437853</t>
  </si>
  <si>
    <t>Бочка БТС 2-275-3 (стальная толстостен.)</t>
  </si>
  <si>
    <t>БЛОК ЕМКОСТИ ДРЕНАЖ. З-З4396 ЗАВ.476</t>
  </si>
  <si>
    <t>ЛОТ № 15</t>
  </si>
  <si>
    <t>Приложение № 15</t>
  </si>
  <si>
    <t>396/1</t>
  </si>
  <si>
    <t>396/2</t>
  </si>
  <si>
    <t>396/3</t>
  </si>
  <si>
    <t>396/4</t>
  </si>
  <si>
    <t>396/5</t>
  </si>
  <si>
    <t>YI00438196</t>
  </si>
  <si>
    <t>YI00438192</t>
  </si>
  <si>
    <t>YI00438200</t>
  </si>
  <si>
    <t>YI00438204</t>
  </si>
  <si>
    <t>YI00437739</t>
  </si>
  <si>
    <t>S034</t>
  </si>
  <si>
    <t>Комплект ОР-15727М-ремонт,тех.об.дизелей</t>
  </si>
  <si>
    <t>Пресс Р-335 клепкт фрикц.наклад.</t>
  </si>
  <si>
    <t>Установка К-465М испыт.гидроусил.руля</t>
  </si>
  <si>
    <t>Установка КУ-9В контрол.дыхат.аппаратов</t>
  </si>
  <si>
    <t>Установка С223-1 заправк.трансм.масел</t>
  </si>
  <si>
    <t>Приложение № 16</t>
  </si>
  <si>
    <t>ЛОТ № 16</t>
  </si>
  <si>
    <t>310/1</t>
  </si>
  <si>
    <t>N000224046</t>
  </si>
  <si>
    <t>Электропогрузчик ЕВ-687 45 11</t>
  </si>
  <si>
    <t>Приложение № 17</t>
  </si>
  <si>
    <t>ЛОТ № 17</t>
  </si>
  <si>
    <t>408/1</t>
  </si>
  <si>
    <t>S038</t>
  </si>
  <si>
    <t>YI00437747</t>
  </si>
  <si>
    <t>Труба НКТ 73х5.5 "Е"</t>
  </si>
  <si>
    <t>т</t>
  </si>
  <si>
    <t>397/1</t>
  </si>
  <si>
    <t>397/2</t>
  </si>
  <si>
    <t>397/3</t>
  </si>
  <si>
    <t>397/4</t>
  </si>
  <si>
    <t>397/5</t>
  </si>
  <si>
    <t>397/6</t>
  </si>
  <si>
    <t>397/7</t>
  </si>
  <si>
    <t>397/8</t>
  </si>
  <si>
    <t>397/9</t>
  </si>
  <si>
    <t>397/10</t>
  </si>
  <si>
    <t>397/11</t>
  </si>
  <si>
    <t>397/12</t>
  </si>
  <si>
    <t>397/13</t>
  </si>
  <si>
    <t>397/14</t>
  </si>
  <si>
    <t>397/15</t>
  </si>
  <si>
    <t>397/16</t>
  </si>
  <si>
    <t>397/17</t>
  </si>
  <si>
    <t>397/18</t>
  </si>
  <si>
    <t>397/19</t>
  </si>
  <si>
    <t>397/20</t>
  </si>
  <si>
    <t>397/21</t>
  </si>
  <si>
    <t>397/22</t>
  </si>
  <si>
    <t>397/23</t>
  </si>
  <si>
    <t>397/24</t>
  </si>
  <si>
    <t>290/85</t>
  </si>
  <si>
    <t>290/86</t>
  </si>
  <si>
    <t>290/89</t>
  </si>
  <si>
    <t>290/124</t>
  </si>
  <si>
    <t>290/125</t>
  </si>
  <si>
    <t>290/126</t>
  </si>
  <si>
    <t>S040</t>
  </si>
  <si>
    <t>N000224062</t>
  </si>
  <si>
    <t>YI00437925</t>
  </si>
  <si>
    <t>YI00437755</t>
  </si>
  <si>
    <t>YI00437751</t>
  </si>
  <si>
    <t>YI00437921</t>
  </si>
  <si>
    <t>N000223712</t>
  </si>
  <si>
    <t>YI00438081</t>
  </si>
  <si>
    <t>YI00437767</t>
  </si>
  <si>
    <t>YI00438053</t>
  </si>
  <si>
    <t>YI00438057</t>
  </si>
  <si>
    <t>N000225590</t>
  </si>
  <si>
    <t>N000223984</t>
  </si>
  <si>
    <t>YI00437885</t>
  </si>
  <si>
    <t>YI00437893</t>
  </si>
  <si>
    <t>YI00437889</t>
  </si>
  <si>
    <t>YI00437917</t>
  </si>
  <si>
    <t>YI00437901</t>
  </si>
  <si>
    <t>YI00437909</t>
  </si>
  <si>
    <t>N000224370</t>
  </si>
  <si>
    <t>YI00437897</t>
  </si>
  <si>
    <t>YI00437905</t>
  </si>
  <si>
    <t>YI00437913</t>
  </si>
  <si>
    <t>YI00437759</t>
  </si>
  <si>
    <t>YI00437763</t>
  </si>
  <si>
    <t>N000224066</t>
  </si>
  <si>
    <t>N000226874</t>
  </si>
  <si>
    <t>N000224070</t>
  </si>
  <si>
    <t>N000224050</t>
  </si>
  <si>
    <t>N000224054</t>
  </si>
  <si>
    <t>N000224058</t>
  </si>
  <si>
    <t>Клапан обр.пов.19нж10бк50х160 фланц.</t>
  </si>
  <si>
    <t>ЗАДВИЖКА 30Ч906БР 150х10 ПОД ЭЛ.ПРИВ.</t>
  </si>
  <si>
    <t>Задвижка 31лс76нж хл 150х64 с фл. и кр.</t>
  </si>
  <si>
    <t>Задв.30с941нж150х16под эл.прив.с фл.и кр</t>
  </si>
  <si>
    <t>ЗАДВИЖКА 30ЛС941НЖ ХЛ250х16 С Э.ПР.ВБ-06</t>
  </si>
  <si>
    <t>УЗЕЛ ОБВ.УСТЬЯ ГАЗОВОЙ СКВ.ОУГС-1</t>
  </si>
  <si>
    <t>МАНИФОЛЬДЫ 8/CC (ВЕНГРИЯ)</t>
  </si>
  <si>
    <t>КЛАПАН РЕГ.25Ч940НЖ 25Х16 Кv40 С ЭИМ ФЛ.</t>
  </si>
  <si>
    <t>Электропривод ВА-05 УХЛ</t>
  </si>
  <si>
    <t>ЭЛЕКТРОПРИВОД 8Б 1-06</t>
  </si>
  <si>
    <t>ЭЛЕКТРОПРИВОД ВБ1-05</t>
  </si>
  <si>
    <t>КЛАПАН РЕГ.25Ч943НЖ 15Х16Кv2,5 С ЭИМ ФЛ.</t>
  </si>
  <si>
    <t>Клапан рег.25ч943нж15х16kv2,5 с эим флан</t>
  </si>
  <si>
    <t>Клапан рег. 25ч914нж 100х16 фланц.без пр</t>
  </si>
  <si>
    <t>Кран шар.11лс660п1хл 50х80 пн.пр.</t>
  </si>
  <si>
    <t>Краншар.11лс(6)745п 80\50х160 пн.пр.</t>
  </si>
  <si>
    <t>Кран шар.11лс660п1хл80\50х80 пн.пр.</t>
  </si>
  <si>
    <t>Кран 11лс(6)745п хл 80х160 пн.п</t>
  </si>
  <si>
    <t>КРАН ШАР.11ЛС660ПХЛ1 80/50Х80 ПН.ПРИВ.</t>
  </si>
  <si>
    <t>Кран шар.11лс(6)760П1 200х80 пн.пр.</t>
  </si>
  <si>
    <t>КРАН ШАР.РЕГ.100х80(кл.900) с эл. пр.</t>
  </si>
  <si>
    <t>КРАН ШАР.11ЛС60П 200х80 РУЧН.</t>
  </si>
  <si>
    <t>КРАН ШАР.11ЛС(6)760П1ХЛ 300х80 ПН.ПР.</t>
  </si>
  <si>
    <t>ЗАДВИЖКА 30С15НЖ 100х40 С ФЛ. И КР.</t>
  </si>
  <si>
    <t>Задвижка 30с41нж 250х16</t>
  </si>
  <si>
    <t>КЛАПАН ЗК 201 ХЛ НЗ УХЛ(2) 25X16</t>
  </si>
  <si>
    <t>Кран шар.11лс(6)745пхл 150х125 пн.пр.</t>
  </si>
  <si>
    <t>Краншар.ду50кл.900(130ansi) ро-201-00-02</t>
  </si>
  <si>
    <t>Приложение № 18</t>
  </si>
  <si>
    <t>ЛОТ № 18</t>
  </si>
  <si>
    <t>Приложение № 19</t>
  </si>
  <si>
    <t>ЛОТ № 19</t>
  </si>
  <si>
    <t>398/1</t>
  </si>
  <si>
    <t>398/2</t>
  </si>
  <si>
    <t>398/3</t>
  </si>
  <si>
    <t>398/4</t>
  </si>
  <si>
    <t>S041</t>
  </si>
  <si>
    <t>YI00437929</t>
  </si>
  <si>
    <t>YI00438208</t>
  </si>
  <si>
    <t>YI00437775</t>
  </si>
  <si>
    <t>N000225594</t>
  </si>
  <si>
    <t>РЕДУКТОР БКО-25-МГ</t>
  </si>
  <si>
    <t>МОДУЛЬ МПП-2.5Р "БУРАН"</t>
  </si>
  <si>
    <t>ОГНЕТУШИТЕЛЬ ОСП-1</t>
  </si>
  <si>
    <t>ГСГО-3(5)-12 С ОБОГРЕВАТ</t>
  </si>
  <si>
    <t>400/1</t>
  </si>
  <si>
    <t>S042</t>
  </si>
  <si>
    <t>N000224374</t>
  </si>
  <si>
    <t>ШЛАГБАУМ АДШ-1</t>
  </si>
  <si>
    <t>400/2</t>
  </si>
  <si>
    <t>N000224378</t>
  </si>
  <si>
    <t>РАМПА КИСЛОРОДНАЯ КГ 68 59-000</t>
  </si>
  <si>
    <t>Приложение № 20</t>
  </si>
  <si>
    <t>ЛОТ № 20</t>
  </si>
  <si>
    <t>399/1</t>
  </si>
  <si>
    <t>S043</t>
  </si>
  <si>
    <t>N000224382</t>
  </si>
  <si>
    <t>ОБОРУД-ИЕ К СТАНЦИИ ОБЕЗВОЖ-ИЯ ВОС-2000</t>
  </si>
  <si>
    <t>Приложение № 21</t>
  </si>
  <si>
    <t>ЛОТ № 21</t>
  </si>
  <si>
    <t>403/133</t>
  </si>
  <si>
    <t>403/134</t>
  </si>
  <si>
    <t>127И/4</t>
  </si>
  <si>
    <t>298/9</t>
  </si>
  <si>
    <t>298/10</t>
  </si>
  <si>
    <t>298/14</t>
  </si>
  <si>
    <t>298/15</t>
  </si>
  <si>
    <t>S049</t>
  </si>
  <si>
    <t>N000223820</t>
  </si>
  <si>
    <t>N000225522</t>
  </si>
  <si>
    <t>N000225374</t>
  </si>
  <si>
    <t>N000224286</t>
  </si>
  <si>
    <t>N000224318</t>
  </si>
  <si>
    <t>N000224074</t>
  </si>
  <si>
    <t>N000224078</t>
  </si>
  <si>
    <t>Трансформатор ТМГ-400/10-У1</t>
  </si>
  <si>
    <t>Трансформатор ТСВМ-16 380/36</t>
  </si>
  <si>
    <t>ТРАНСФОРМАТОР КТПМ ТМГ 40/10/04</t>
  </si>
  <si>
    <t>Трансформатор ТМЗ-630-89У1</t>
  </si>
  <si>
    <t>Трансформатор ТФЗМ-110Б-1ХЛ</t>
  </si>
  <si>
    <t>Трансформатор ОСО-0.25 220/12</t>
  </si>
  <si>
    <t>Трансформатор ОСО-0.25 220/36</t>
  </si>
  <si>
    <t>127И/1</t>
  </si>
  <si>
    <t>298/13</t>
  </si>
  <si>
    <t>N000224082</t>
  </si>
  <si>
    <t>N000224166</t>
  </si>
  <si>
    <t>ПОДСТАНЦ ТРАНСФОР КТПСП-250/10/0,4 (К-Т)</t>
  </si>
  <si>
    <t>Автотрансформатор АОМН-40-220-75</t>
  </si>
  <si>
    <t>Приложение № 22</t>
  </si>
  <si>
    <t>ЛОТ № 22</t>
  </si>
  <si>
    <t>402/1</t>
  </si>
  <si>
    <t>402/2</t>
  </si>
  <si>
    <t>403/1</t>
  </si>
  <si>
    <t>403/2</t>
  </si>
  <si>
    <t>403/3</t>
  </si>
  <si>
    <t>403/4</t>
  </si>
  <si>
    <t>403/5</t>
  </si>
  <si>
    <t>403/6</t>
  </si>
  <si>
    <t>403/7</t>
  </si>
  <si>
    <t>403/8</t>
  </si>
  <si>
    <t>403/9</t>
  </si>
  <si>
    <t>403/10</t>
  </si>
  <si>
    <t>403/11</t>
  </si>
  <si>
    <t>403/12</t>
  </si>
  <si>
    <t>403/13</t>
  </si>
  <si>
    <t>403/14</t>
  </si>
  <si>
    <t>403/15</t>
  </si>
  <si>
    <t>403/16</t>
  </si>
  <si>
    <t>403/17</t>
  </si>
  <si>
    <t>403/18</t>
  </si>
  <si>
    <t>403/19</t>
  </si>
  <si>
    <t>403/20</t>
  </si>
  <si>
    <t>403/21</t>
  </si>
  <si>
    <t>403/22</t>
  </si>
  <si>
    <t>403/23</t>
  </si>
  <si>
    <t>403/24</t>
  </si>
  <si>
    <t>403/25</t>
  </si>
  <si>
    <t>403/26</t>
  </si>
  <si>
    <t>403/27</t>
  </si>
  <si>
    <t>403/28</t>
  </si>
  <si>
    <t>403/29</t>
  </si>
  <si>
    <t>403/30</t>
  </si>
  <si>
    <t>403/31</t>
  </si>
  <si>
    <t>403/32</t>
  </si>
  <si>
    <t>403/33</t>
  </si>
  <si>
    <t>403/34</t>
  </si>
  <si>
    <t>403/35</t>
  </si>
  <si>
    <t>403/36</t>
  </si>
  <si>
    <t>403/37</t>
  </si>
  <si>
    <t>403/38</t>
  </si>
  <si>
    <t>403/39</t>
  </si>
  <si>
    <t>403/40</t>
  </si>
  <si>
    <t>403/41</t>
  </si>
  <si>
    <t>403/42</t>
  </si>
  <si>
    <t>403/43</t>
  </si>
  <si>
    <t>403/44</t>
  </si>
  <si>
    <t>403/45</t>
  </si>
  <si>
    <t>403/46</t>
  </si>
  <si>
    <t>403/47</t>
  </si>
  <si>
    <t>403/48</t>
  </si>
  <si>
    <t>403/49</t>
  </si>
  <si>
    <t>403/50</t>
  </si>
  <si>
    <t>403/51</t>
  </si>
  <si>
    <t>403/52</t>
  </si>
  <si>
    <t>403/53</t>
  </si>
  <si>
    <t>403/54</t>
  </si>
  <si>
    <t>403/55</t>
  </si>
  <si>
    <t>403/56</t>
  </si>
  <si>
    <t>403/57</t>
  </si>
  <si>
    <t>403/58</t>
  </si>
  <si>
    <t>403/59</t>
  </si>
  <si>
    <t>403/60</t>
  </si>
  <si>
    <t>403/61</t>
  </si>
  <si>
    <t>403/62</t>
  </si>
  <si>
    <t>403/63</t>
  </si>
  <si>
    <t>403/64</t>
  </si>
  <si>
    <t>403/65</t>
  </si>
  <si>
    <t>403/66</t>
  </si>
  <si>
    <t>403/67</t>
  </si>
  <si>
    <t>403/68</t>
  </si>
  <si>
    <t>403/69</t>
  </si>
  <si>
    <t>403/70</t>
  </si>
  <si>
    <t>403/71</t>
  </si>
  <si>
    <t>403/72</t>
  </si>
  <si>
    <t>403/73</t>
  </si>
  <si>
    <t>403/74</t>
  </si>
  <si>
    <t>403/75</t>
  </si>
  <si>
    <t>403/76</t>
  </si>
  <si>
    <t>403/77</t>
  </si>
  <si>
    <t>403/78</t>
  </si>
  <si>
    <t>403/79</t>
  </si>
  <si>
    <t>403/80</t>
  </si>
  <si>
    <t>403/81</t>
  </si>
  <si>
    <t>403/82</t>
  </si>
  <si>
    <t>403/83</t>
  </si>
  <si>
    <t>403/84</t>
  </si>
  <si>
    <t>403/85</t>
  </si>
  <si>
    <t>403/86</t>
  </si>
  <si>
    <t>403/87</t>
  </si>
  <si>
    <t>403/88</t>
  </si>
  <si>
    <t>403/89</t>
  </si>
  <si>
    <t>403/90</t>
  </si>
  <si>
    <t>403/91</t>
  </si>
  <si>
    <t>403/92</t>
  </si>
  <si>
    <t>403/93</t>
  </si>
  <si>
    <t>403/94</t>
  </si>
  <si>
    <t>403/95</t>
  </si>
  <si>
    <t>403/96</t>
  </si>
  <si>
    <t>403/97</t>
  </si>
  <si>
    <t>403/98</t>
  </si>
  <si>
    <t>403/99</t>
  </si>
  <si>
    <t>403/100</t>
  </si>
  <si>
    <t>403/101</t>
  </si>
  <si>
    <t>403/102</t>
  </si>
  <si>
    <t>403/103</t>
  </si>
  <si>
    <t>403/104</t>
  </si>
  <si>
    <t>403/105</t>
  </si>
  <si>
    <t>403/106</t>
  </si>
  <si>
    <t>403/107</t>
  </si>
  <si>
    <t>403/108</t>
  </si>
  <si>
    <t>403/109</t>
  </si>
  <si>
    <t>403/110</t>
  </si>
  <si>
    <t>403/111</t>
  </si>
  <si>
    <t>403/112</t>
  </si>
  <si>
    <t>403/113</t>
  </si>
  <si>
    <t>403/114</t>
  </si>
  <si>
    <t>403/115</t>
  </si>
  <si>
    <t>403/116</t>
  </si>
  <si>
    <t>403/117</t>
  </si>
  <si>
    <t>403/118</t>
  </si>
  <si>
    <t>403/119</t>
  </si>
  <si>
    <t>403/120</t>
  </si>
  <si>
    <t>403/121</t>
  </si>
  <si>
    <t>403/122</t>
  </si>
  <si>
    <t>403/123</t>
  </si>
  <si>
    <t>403/124</t>
  </si>
  <si>
    <t>403/125</t>
  </si>
  <si>
    <t>403/126</t>
  </si>
  <si>
    <t>403/127</t>
  </si>
  <si>
    <t>403/128</t>
  </si>
  <si>
    <t>403/129</t>
  </si>
  <si>
    <t>403/130</t>
  </si>
  <si>
    <t>403/131</t>
  </si>
  <si>
    <t>403/132</t>
  </si>
  <si>
    <t>403/135</t>
  </si>
  <si>
    <t>403/136</t>
  </si>
  <si>
    <t>403/137</t>
  </si>
  <si>
    <t>403/138</t>
  </si>
  <si>
    <t>403/139</t>
  </si>
  <si>
    <t>403/140</t>
  </si>
  <si>
    <t>403/141</t>
  </si>
  <si>
    <t>403/142</t>
  </si>
  <si>
    <t>403/143</t>
  </si>
  <si>
    <t>403/144</t>
  </si>
  <si>
    <t>403/145</t>
  </si>
  <si>
    <t>403/146</t>
  </si>
  <si>
    <t>403/147</t>
  </si>
  <si>
    <t>403/148</t>
  </si>
  <si>
    <t>403/149</t>
  </si>
  <si>
    <t>403/150</t>
  </si>
  <si>
    <t>403/151</t>
  </si>
  <si>
    <t>403/152</t>
  </si>
  <si>
    <t>403/153</t>
  </si>
  <si>
    <t>403/154</t>
  </si>
  <si>
    <t>403/155</t>
  </si>
  <si>
    <t>403/156</t>
  </si>
  <si>
    <t>403/157</t>
  </si>
  <si>
    <t>403/158</t>
  </si>
  <si>
    <t>403/159</t>
  </si>
  <si>
    <t>403/160</t>
  </si>
  <si>
    <t>403/161</t>
  </si>
  <si>
    <t>403/162</t>
  </si>
  <si>
    <t>403/163</t>
  </si>
  <si>
    <t>403/164</t>
  </si>
  <si>
    <t>403/165</t>
  </si>
  <si>
    <t>403/166</t>
  </si>
  <si>
    <t>403/167</t>
  </si>
  <si>
    <t>403/168</t>
  </si>
  <si>
    <t>403/169</t>
  </si>
  <si>
    <t>403/170</t>
  </si>
  <si>
    <t>403/171</t>
  </si>
  <si>
    <t>403/172</t>
  </si>
  <si>
    <t>403/173</t>
  </si>
  <si>
    <t>403/174</t>
  </si>
  <si>
    <t>403/175</t>
  </si>
  <si>
    <t>403/176</t>
  </si>
  <si>
    <t>403/177</t>
  </si>
  <si>
    <t>403/178</t>
  </si>
  <si>
    <t>403/179</t>
  </si>
  <si>
    <t>403/180</t>
  </si>
  <si>
    <t>403/181</t>
  </si>
  <si>
    <t>403/182</t>
  </si>
  <si>
    <t>403/183</t>
  </si>
  <si>
    <t>403/184</t>
  </si>
  <si>
    <t>403/185</t>
  </si>
  <si>
    <t>403/186</t>
  </si>
  <si>
    <t>403/187</t>
  </si>
  <si>
    <t>403/188</t>
  </si>
  <si>
    <t>403/189</t>
  </si>
  <si>
    <t>403/190</t>
  </si>
  <si>
    <t>403/191</t>
  </si>
  <si>
    <t>403/192</t>
  </si>
  <si>
    <t>403/193</t>
  </si>
  <si>
    <t>403/194</t>
  </si>
  <si>
    <t>403/195</t>
  </si>
  <si>
    <t>403/196</t>
  </si>
  <si>
    <t>403/197</t>
  </si>
  <si>
    <t>403/198</t>
  </si>
  <si>
    <t>403/199</t>
  </si>
  <si>
    <t>403/200</t>
  </si>
  <si>
    <t>403/201</t>
  </si>
  <si>
    <t>403/202</t>
  </si>
  <si>
    <t>403/203</t>
  </si>
  <si>
    <t>403/204</t>
  </si>
  <si>
    <t>403/205</t>
  </si>
  <si>
    <t>403/206</t>
  </si>
  <si>
    <t>403/207</t>
  </si>
  <si>
    <t>305/1</t>
  </si>
  <si>
    <t>305/2</t>
  </si>
  <si>
    <t>305/4</t>
  </si>
  <si>
    <t>305/5</t>
  </si>
  <si>
    <t>305/6</t>
  </si>
  <si>
    <t>305/8</t>
  </si>
  <si>
    <t>305/9</t>
  </si>
  <si>
    <t>305/11</t>
  </si>
  <si>
    <t>305/12</t>
  </si>
  <si>
    <t>305/13</t>
  </si>
  <si>
    <t>305/14</t>
  </si>
  <si>
    <t>305/15</t>
  </si>
  <si>
    <t>305/16</t>
  </si>
  <si>
    <t>305/17</t>
  </si>
  <si>
    <t>305/18</t>
  </si>
  <si>
    <t>305/19</t>
  </si>
  <si>
    <t>305/20</t>
  </si>
  <si>
    <t>305/21</t>
  </si>
  <si>
    <t>305/22</t>
  </si>
  <si>
    <t>305/23</t>
  </si>
  <si>
    <t>305/24</t>
  </si>
  <si>
    <t>305/25</t>
  </si>
  <si>
    <t>305/26</t>
  </si>
  <si>
    <t>305/27</t>
  </si>
  <si>
    <t>305/28</t>
  </si>
  <si>
    <t>305/29</t>
  </si>
  <si>
    <t>305/30</t>
  </si>
  <si>
    <t>305/31</t>
  </si>
  <si>
    <t>305/32</t>
  </si>
  <si>
    <t>305/33</t>
  </si>
  <si>
    <t>305/34</t>
  </si>
  <si>
    <t>305/36</t>
  </si>
  <si>
    <t>305/37</t>
  </si>
  <si>
    <t>305/38</t>
  </si>
  <si>
    <t>305/39</t>
  </si>
  <si>
    <t>305/40</t>
  </si>
  <si>
    <t>305/41</t>
  </si>
  <si>
    <t>305/42</t>
  </si>
  <si>
    <t>305/43</t>
  </si>
  <si>
    <t>305/44</t>
  </si>
  <si>
    <t>305/45</t>
  </si>
  <si>
    <t>305/46</t>
  </si>
  <si>
    <t>305/47</t>
  </si>
  <si>
    <t>305/48</t>
  </si>
  <si>
    <t>305/49</t>
  </si>
  <si>
    <t>305/50</t>
  </si>
  <si>
    <t>305/51</t>
  </si>
  <si>
    <t>305/52</t>
  </si>
  <si>
    <t>305/53</t>
  </si>
  <si>
    <t>305/54</t>
  </si>
  <si>
    <t>305/55</t>
  </si>
  <si>
    <t>305/56</t>
  </si>
  <si>
    <t>305/57</t>
  </si>
  <si>
    <t>305/58</t>
  </si>
  <si>
    <t>305/59</t>
  </si>
  <si>
    <t>127И/2</t>
  </si>
  <si>
    <t>305/60</t>
  </si>
  <si>
    <t>305/61</t>
  </si>
  <si>
    <t>305/62</t>
  </si>
  <si>
    <t>305/63</t>
  </si>
  <si>
    <t>305/65</t>
  </si>
  <si>
    <t>305/66</t>
  </si>
  <si>
    <t>305/67</t>
  </si>
  <si>
    <t>305/69</t>
  </si>
  <si>
    <t>305/70</t>
  </si>
  <si>
    <t>305/71</t>
  </si>
  <si>
    <t>305/72</t>
  </si>
  <si>
    <t>305/73</t>
  </si>
  <si>
    <t>305/74</t>
  </si>
  <si>
    <t>305/75</t>
  </si>
  <si>
    <t>305/76</t>
  </si>
  <si>
    <t>305/77</t>
  </si>
  <si>
    <t>N000225218</t>
  </si>
  <si>
    <t>YI00437997</t>
  </si>
  <si>
    <t>YI00437949</t>
  </si>
  <si>
    <t>YI00437941</t>
  </si>
  <si>
    <t>YI00437945</t>
  </si>
  <si>
    <t>YI00437937</t>
  </si>
  <si>
    <t>YI00437933</t>
  </si>
  <si>
    <t>N000225646</t>
  </si>
  <si>
    <t>N000225626</t>
  </si>
  <si>
    <t>YI00437977</t>
  </si>
  <si>
    <t>N000225622</t>
  </si>
  <si>
    <t>YI00437779</t>
  </si>
  <si>
    <t>YI00437783</t>
  </si>
  <si>
    <t>N000225618</t>
  </si>
  <si>
    <t>N000223992</t>
  </si>
  <si>
    <t>N000223996</t>
  </si>
  <si>
    <t>N000225630</t>
  </si>
  <si>
    <t>N000225634</t>
  </si>
  <si>
    <t>N000223988</t>
  </si>
  <si>
    <t>N000224670</t>
  </si>
  <si>
    <t>N000225642</t>
  </si>
  <si>
    <t>N000225638</t>
  </si>
  <si>
    <t>N000224742</t>
  </si>
  <si>
    <t>N000225114</t>
  </si>
  <si>
    <t>N000223740</t>
  </si>
  <si>
    <t>N000225110</t>
  </si>
  <si>
    <t>N000223764</t>
  </si>
  <si>
    <t>N000223812</t>
  </si>
  <si>
    <t>N000223744</t>
  </si>
  <si>
    <t>N000225130</t>
  </si>
  <si>
    <t>YI00437969</t>
  </si>
  <si>
    <t>YI00437965</t>
  </si>
  <si>
    <t>N000223760</t>
  </si>
  <si>
    <t>N000224702</t>
  </si>
  <si>
    <t>N000223804</t>
  </si>
  <si>
    <t>N000223808</t>
  </si>
  <si>
    <t>N000224822</t>
  </si>
  <si>
    <t>YI00437787</t>
  </si>
  <si>
    <t>N000224658</t>
  </si>
  <si>
    <t>N000225606</t>
  </si>
  <si>
    <t>N000225138</t>
  </si>
  <si>
    <t>N000225142</t>
  </si>
  <si>
    <t>N000223972</t>
  </si>
  <si>
    <t>N000224734</t>
  </si>
  <si>
    <t>N000224738</t>
  </si>
  <si>
    <t>N000225330</t>
  </si>
  <si>
    <t>N000223940</t>
  </si>
  <si>
    <t>N000224714</t>
  </si>
  <si>
    <t>N000225438</t>
  </si>
  <si>
    <t>N000225486</t>
  </si>
  <si>
    <t>N000224842</t>
  </si>
  <si>
    <t>N000224846</t>
  </si>
  <si>
    <t>N000225482</t>
  </si>
  <si>
    <t>N000225474</t>
  </si>
  <si>
    <t>N000225478</t>
  </si>
  <si>
    <t>N000225458</t>
  </si>
  <si>
    <t>N000225446</t>
  </si>
  <si>
    <t>N000225450</t>
  </si>
  <si>
    <t>N000225454</t>
  </si>
  <si>
    <t>N000225466</t>
  </si>
  <si>
    <t>N000225442</t>
  </si>
  <si>
    <t>N000225462</t>
  </si>
  <si>
    <t>N000224004</t>
  </si>
  <si>
    <t>N000225494</t>
  </si>
  <si>
    <t>N000225490</t>
  </si>
  <si>
    <t>N000225334</t>
  </si>
  <si>
    <t>N000223976</t>
  </si>
  <si>
    <t>N000225386</t>
  </si>
  <si>
    <t>N000225390</t>
  </si>
  <si>
    <t>N000225154</t>
  </si>
  <si>
    <t>N000224850</t>
  </si>
  <si>
    <t>N000224854</t>
  </si>
  <si>
    <t>N000225414</t>
  </si>
  <si>
    <t>N000224726</t>
  </si>
  <si>
    <t>N000224674</t>
  </si>
  <si>
    <t>N000225350</t>
  </si>
  <si>
    <t>N000225134</t>
  </si>
  <si>
    <t>N000225510</t>
  </si>
  <si>
    <t>N000224838</t>
  </si>
  <si>
    <t>N000224870</t>
  </si>
  <si>
    <t>N000225402</t>
  </si>
  <si>
    <t>N000224814</t>
  </si>
  <si>
    <t>N000224582</t>
  </si>
  <si>
    <t>N000225122</t>
  </si>
  <si>
    <t>N000225266</t>
  </si>
  <si>
    <t>N000224706</t>
  </si>
  <si>
    <t>N000223792</t>
  </si>
  <si>
    <t>N000225514</t>
  </si>
  <si>
    <t>N000225158</t>
  </si>
  <si>
    <t>N000224000</t>
  </si>
  <si>
    <t>N000223968</t>
  </si>
  <si>
    <t>N000225198</t>
  </si>
  <si>
    <t>N000224710</t>
  </si>
  <si>
    <t>N000225202</t>
  </si>
  <si>
    <t>N000224874</t>
  </si>
  <si>
    <t>N000224858</t>
  </si>
  <si>
    <t>N000224762</t>
  </si>
  <si>
    <t>N000224766</t>
  </si>
  <si>
    <t>N000225366</t>
  </si>
  <si>
    <t>N000225362</t>
  </si>
  <si>
    <t>N000225162</t>
  </si>
  <si>
    <t>N000225166</t>
  </si>
  <si>
    <t>N000225174</t>
  </si>
  <si>
    <t>N000223964</t>
  </si>
  <si>
    <t>N000225270</t>
  </si>
  <si>
    <t>N000225274</t>
  </si>
  <si>
    <t>N000225278</t>
  </si>
  <si>
    <t>N000224750</t>
  </si>
  <si>
    <t>N000225282</t>
  </si>
  <si>
    <t>N000223952</t>
  </si>
  <si>
    <t>N000225206</t>
  </si>
  <si>
    <t>N000223956</t>
  </si>
  <si>
    <t>N000225434</t>
  </si>
  <si>
    <t>N000225406</t>
  </si>
  <si>
    <t>N000225322</t>
  </si>
  <si>
    <t>N000225190</t>
  </si>
  <si>
    <t>N000225342</t>
  </si>
  <si>
    <t>N000225194</t>
  </si>
  <si>
    <t>N000223776</t>
  </si>
  <si>
    <t>N000224694</t>
  </si>
  <si>
    <t>N000223780</t>
  </si>
  <si>
    <t>N000224690</t>
  </si>
  <si>
    <t>N000224686</t>
  </si>
  <si>
    <t>N000224682</t>
  </si>
  <si>
    <t>N000225286</t>
  </si>
  <si>
    <t>N000223928</t>
  </si>
  <si>
    <t>N000223796</t>
  </si>
  <si>
    <t>N000223840</t>
  </si>
  <si>
    <t>N000223800</t>
  </si>
  <si>
    <t>N000225210</t>
  </si>
  <si>
    <t>N000224810</t>
  </si>
  <si>
    <t>N000223960</t>
  </si>
  <si>
    <t>N000225326</t>
  </si>
  <si>
    <t>N000223824</t>
  </si>
  <si>
    <t>N000223944</t>
  </si>
  <si>
    <t>N000224774</t>
  </si>
  <si>
    <t>N000225298</t>
  </si>
  <si>
    <t>N000224794</t>
  </si>
  <si>
    <t>N000224798</t>
  </si>
  <si>
    <t>N000224786</t>
  </si>
  <si>
    <t>N000224790</t>
  </si>
  <si>
    <t>N000224778</t>
  </si>
  <si>
    <t>N000224782</t>
  </si>
  <si>
    <t>N000224802</t>
  </si>
  <si>
    <t>N000224754</t>
  </si>
  <si>
    <t>N000224898</t>
  </si>
  <si>
    <t>N000224698</t>
  </si>
  <si>
    <t>N000225294</t>
  </si>
  <si>
    <t>N000225530</t>
  </si>
  <si>
    <t>N000225318</t>
  </si>
  <si>
    <t>N000225314</t>
  </si>
  <si>
    <t>N000225370</t>
  </si>
  <si>
    <t>N000225306</t>
  </si>
  <si>
    <t>N000225310</t>
  </si>
  <si>
    <t>N000225410</t>
  </si>
  <si>
    <t>N000224818</t>
  </si>
  <si>
    <t>N000225358</t>
  </si>
  <si>
    <t>N000224730</t>
  </si>
  <si>
    <t>N000224806</t>
  </si>
  <si>
    <t>N000224606</t>
  </si>
  <si>
    <t>N000223748</t>
  </si>
  <si>
    <t>N000224610</t>
  </si>
  <si>
    <t>N000224614</t>
  </si>
  <si>
    <t>N000224622</t>
  </si>
  <si>
    <t>N000224618</t>
  </si>
  <si>
    <t>N000224642</t>
  </si>
  <si>
    <t>N000224626</t>
  </si>
  <si>
    <t>N000224646</t>
  </si>
  <si>
    <t>N000224630</t>
  </si>
  <si>
    <t>N000224638</t>
  </si>
  <si>
    <t>N000224634</t>
  </si>
  <si>
    <t>N000223756</t>
  </si>
  <si>
    <t>N000223752</t>
  </si>
  <si>
    <t>N000224650</t>
  </si>
  <si>
    <t>N000224654</t>
  </si>
  <si>
    <t>N000224662</t>
  </si>
  <si>
    <t>N000224666</t>
  </si>
  <si>
    <t>N000225170</t>
  </si>
  <si>
    <t>N000225126</t>
  </si>
  <si>
    <t>N000224586</t>
  </si>
  <si>
    <t>N000224590</t>
  </si>
  <si>
    <t>N000224598</t>
  </si>
  <si>
    <t>N000225150</t>
  </si>
  <si>
    <t>N000225146</t>
  </si>
  <si>
    <t>YI00437957</t>
  </si>
  <si>
    <t>N000224830</t>
  </si>
  <si>
    <t>N000225426</t>
  </si>
  <si>
    <t>N000224826</t>
  </si>
  <si>
    <t>N000225518</t>
  </si>
  <si>
    <t>N000223772</t>
  </si>
  <si>
    <t>N000223768</t>
  </si>
  <si>
    <t>N000225430</t>
  </si>
  <si>
    <t>YI00437993</t>
  </si>
  <si>
    <t>N000224678</t>
  </si>
  <si>
    <t>N000224718</t>
  </si>
  <si>
    <t>N000224722</t>
  </si>
  <si>
    <t>N000223948</t>
  </si>
  <si>
    <t>N000225254</t>
  </si>
  <si>
    <t>N000225250</t>
  </si>
  <si>
    <t>N000225246</t>
  </si>
  <si>
    <t>N000225258</t>
  </si>
  <si>
    <t>N000225262</t>
  </si>
  <si>
    <t>N000225378</t>
  </si>
  <si>
    <t>N000225214</t>
  </si>
  <si>
    <t>N000225382</t>
  </si>
  <si>
    <t>N000224866</t>
  </si>
  <si>
    <t>N000224770</t>
  </si>
  <si>
    <t>N000224154</t>
  </si>
  <si>
    <t>N000224086</t>
  </si>
  <si>
    <t>N000224090</t>
  </si>
  <si>
    <t>N000223628</t>
  </si>
  <si>
    <t>N000224130</t>
  </si>
  <si>
    <t>N000224158</t>
  </si>
  <si>
    <t>N000224162</t>
  </si>
  <si>
    <t>N000223636</t>
  </si>
  <si>
    <t>N000224146</t>
  </si>
  <si>
    <t>N000224094</t>
  </si>
  <si>
    <t>N000224150</t>
  </si>
  <si>
    <t>N000224098</t>
  </si>
  <si>
    <t>N000224102</t>
  </si>
  <si>
    <t>N000223632</t>
  </si>
  <si>
    <t>N000223644</t>
  </si>
  <si>
    <t>N000224110</t>
  </si>
  <si>
    <t>N000224306</t>
  </si>
  <si>
    <t>N000224310</t>
  </si>
  <si>
    <t>N000224298</t>
  </si>
  <si>
    <t>N000223660</t>
  </si>
  <si>
    <t>N000224278</t>
  </si>
  <si>
    <t>N000224294</t>
  </si>
  <si>
    <t>N000224314</t>
  </si>
  <si>
    <t>N000224290</t>
  </si>
  <si>
    <t>N000224302</t>
  </si>
  <si>
    <t>N000224126</t>
  </si>
  <si>
    <t>N000223672</t>
  </si>
  <si>
    <t>N000224266</t>
  </si>
  <si>
    <t>N000223640</t>
  </si>
  <si>
    <t>N000224246</t>
  </si>
  <si>
    <t>N000224198</t>
  </si>
  <si>
    <t>N000224230</t>
  </si>
  <si>
    <t>N000224194</t>
  </si>
  <si>
    <t>N000224234</t>
  </si>
  <si>
    <t>N000224258</t>
  </si>
  <si>
    <t>N000224114</t>
  </si>
  <si>
    <t>N000224218</t>
  </si>
  <si>
    <t>N000224222</t>
  </si>
  <si>
    <t>N000224210</t>
  </si>
  <si>
    <t>N000224202</t>
  </si>
  <si>
    <t>N000224226</t>
  </si>
  <si>
    <t>N000224282</t>
  </si>
  <si>
    <t>N000223648</t>
  </si>
  <si>
    <t>N000224174</t>
  </si>
  <si>
    <t>N000224186</t>
  </si>
  <si>
    <t>N000224170</t>
  </si>
  <si>
    <t>N000224178</t>
  </si>
  <si>
    <t>N000224182</t>
  </si>
  <si>
    <t>N000224238</t>
  </si>
  <si>
    <t>N000223652</t>
  </si>
  <si>
    <t>N000223656</t>
  </si>
  <si>
    <t>N000224134</t>
  </si>
  <si>
    <t>N000224138</t>
  </si>
  <si>
    <t>N000223664</t>
  </si>
  <si>
    <t>N000223668</t>
  </si>
  <si>
    <t>N000224758</t>
  </si>
  <si>
    <t>N000224190</t>
  </si>
  <si>
    <t>N000224118</t>
  </si>
  <si>
    <t>N000224206</t>
  </si>
  <si>
    <t>N000224242</t>
  </si>
  <si>
    <t>N000224274</t>
  </si>
  <si>
    <t>N000224270</t>
  </si>
  <si>
    <t>N000224122</t>
  </si>
  <si>
    <t>N000224250</t>
  </si>
  <si>
    <t>N000224254</t>
  </si>
  <si>
    <t>N000224330</t>
  </si>
  <si>
    <t>N000224142</t>
  </si>
  <si>
    <t>N000223676</t>
  </si>
  <si>
    <t>N000224322</t>
  </si>
  <si>
    <t>N000224326</t>
  </si>
  <si>
    <t>N000224262</t>
  </si>
  <si>
    <t>N000224214</t>
  </si>
  <si>
    <t>СИСТЕМА УПРАВЛЕНИЯ И ДИСПЕТЧЕРИЗАЦИ</t>
  </si>
  <si>
    <t>УСТРОЙСТВО УНИФ.ПУ ЦППС СИНТЕЛ-32</t>
  </si>
  <si>
    <t>СЕРЬГА СРС 7-16</t>
  </si>
  <si>
    <t>Скоба СК-16-1А</t>
  </si>
  <si>
    <t>Скоба СК-7-1А</t>
  </si>
  <si>
    <t>Ящик ЯРВ 9003-50 УХЛЗ</t>
  </si>
  <si>
    <t>ЯЩИК ЯОУ 8501 В 10А</t>
  </si>
  <si>
    <t>Ящик Я 5115-2074 УХЛ4 1А</t>
  </si>
  <si>
    <t>Ящик Я 5124-2874 6А</t>
  </si>
  <si>
    <t>Ящик Я 5410-2274 16А</t>
  </si>
  <si>
    <t>УШКО У2 12-16</t>
  </si>
  <si>
    <t>УШКО У2 К-7-16</t>
  </si>
  <si>
    <t>Ушко однолапчатое У1-12-16</t>
  </si>
  <si>
    <t>ВЫКЛЮЧАТЕЛЬ АП 50Б-2МТ У3, 4А</t>
  </si>
  <si>
    <t>Выключатель АЕ 2046МП-400-00,У3,УХЛ4-А,1</t>
  </si>
  <si>
    <t>ВЫКЛЮЧАТЕЛЬ АП 50Б -2МТ 6,3А У3</t>
  </si>
  <si>
    <t>Кабель подключения XW582 RS232-XI582</t>
  </si>
  <si>
    <t>Зажим А4А-185-2</t>
  </si>
  <si>
    <t>ПОСТ КНОПОЧНЫЙ ПКЕ 222-3М У2, 10А</t>
  </si>
  <si>
    <t>ПОСТ КНОПОЧНЫЙ  КУ-22-1101 У3, 10А</t>
  </si>
  <si>
    <t>Разрядник РВО-6</t>
  </si>
  <si>
    <t>РЕЛЕ РЭП-25-22 220В</t>
  </si>
  <si>
    <t>Виброгаситель ГПГ-1-16</t>
  </si>
  <si>
    <t>Виброгаситель ГВН 3-17</t>
  </si>
  <si>
    <t>Ящик ЯБ 1-4У3 315А</t>
  </si>
  <si>
    <t>Ящик ЯТП 025 220/24</t>
  </si>
  <si>
    <t>Наконечник ТАМ 150-12-16</t>
  </si>
  <si>
    <t>Блок БКР-4</t>
  </si>
  <si>
    <t>Звено ПРР-12-17</t>
  </si>
  <si>
    <t>ЗВЕНО ПТМ-12-3 ПРОМЕЖУТ</t>
  </si>
  <si>
    <t>ФПМР=6400(F=51-1000)ФИЛЬТР ПРИСОЕД</t>
  </si>
  <si>
    <t>Шкаф ШРН-1М-2/50</t>
  </si>
  <si>
    <t>ПРЕОБРАЗОВАТЕЛЬ САПФИР 22-Ex-М-ДД</t>
  </si>
  <si>
    <t>ВЫКЛЮЧАТЕЛЬ ВА 21-29-14 У3, 10А</t>
  </si>
  <si>
    <t>ВЫПРЯМИТЕЛЬ ВАКС-1-30-2 Б/ЗИПа</t>
  </si>
  <si>
    <t>ЗАЖИМ НАТЯЖНОЙ КЛИНОВОЙ НКК-1-1</t>
  </si>
  <si>
    <t>ЗАЖИМ НЗ-2 С НЗ-2-7</t>
  </si>
  <si>
    <t>ЗАЖИМ НКС-1-1</t>
  </si>
  <si>
    <t>ЗАЖИМ ПГУ-2-2</t>
  </si>
  <si>
    <t>ЗАЖИМ ПС-2-2</t>
  </si>
  <si>
    <t>ПОСТ КНОПОЧНЫЙ  КМЕ 4211 У2, 10А</t>
  </si>
  <si>
    <t>ТЕХНОАВТОМАТ РДЭ-100-50</t>
  </si>
  <si>
    <t>Выключатель АЕ-2046МП-100-00-У3А, 10А</t>
  </si>
  <si>
    <t>АГРЕГАТ ВАСТ 20-800М-У2</t>
  </si>
  <si>
    <t>Арматура сцепная ПА-3-2А</t>
  </si>
  <si>
    <t>ВЫКЛЮЧАТЕЛЬ путевой ПВ3 40А</t>
  </si>
  <si>
    <t>ВЫКЛЮЧАТЕЛЬ АП 50Б-2МТ-У3, 6,3А</t>
  </si>
  <si>
    <t>Выключатель  АЕ2046МП-400-00,У3,УХЛ4,10А</t>
  </si>
  <si>
    <t>Выключатель АЕ 2044М-44050,16А</t>
  </si>
  <si>
    <t>ВЫКЛЮЧАТЕЛЬ АП 50Б-ЗМТ, 6,3А</t>
  </si>
  <si>
    <t>ВЫКЛЮЧАТЕЛЬ АП 50Б-2МТ ХЛ5, 1,6А</t>
  </si>
  <si>
    <t>ВЫКЛЮЧАТЕЛЬ АП 50Б-2МТ, 1,6А</t>
  </si>
  <si>
    <t>ВЫКЛЮЧАТЕЛЬ АП50Б-2МТ 63А</t>
  </si>
  <si>
    <t>ВЫКЛЮЧАТЕЛЬ ВА 21-29-3400 У3, 10А</t>
  </si>
  <si>
    <t>ЗАЖИМ ПОДДЕРЖ ПГН-2-6</t>
  </si>
  <si>
    <t>Зажим поддерживающий натяжной НК-1-1</t>
  </si>
  <si>
    <t>Звено ПРР 12-1</t>
  </si>
  <si>
    <t>ИЗОЛЯТОР ИОР-10-3,75 II УХЛ Т2</t>
  </si>
  <si>
    <t>Изолятор ИОС-110/600</t>
  </si>
  <si>
    <t>ПPОМЗВЕНО ПРТ-7-1</t>
  </si>
  <si>
    <t>ЗАЖИМ ПА 3-2А</t>
  </si>
  <si>
    <t>Пеpеключатель УП 5316-С334,У3,16А</t>
  </si>
  <si>
    <t>ПЕРЕКЛЮЧАТЕЛЬ ПК 16-12Ф4047 УХЛ3,16А</t>
  </si>
  <si>
    <t>ПОСТ КНОПОЧНЫЙ ПКУ-15В 2123-154 У2, 10А</t>
  </si>
  <si>
    <t>ПЕРЕКЛЮЧАТЕЛЬ ПМОФ-45-777777/IIД36 У3</t>
  </si>
  <si>
    <t>ПЕРЕКЛЮЧАТЕЛЬ УП-5314-С398-У3</t>
  </si>
  <si>
    <t>ПОСТ КНОПОЧНЫЙ ПКЕ 212-3 У3,10А</t>
  </si>
  <si>
    <t>ПОСТ КНОПОЧНЫЙ ПКЕ 722-2 У2, 10А</t>
  </si>
  <si>
    <t>ПОСТ КНОПОЧНЫЙ ПКУ 15-21121-54 У2, 10А</t>
  </si>
  <si>
    <t>ПОСТ КНОПОЧНЫЙ ПКЕ 212-1А У3</t>
  </si>
  <si>
    <t>ПОСТ КНОПОЧНЫЙ ПКЕ 212-3 У3, 10А</t>
  </si>
  <si>
    <t>ПОСТ КНОПОЧНЫЙ ПКЕ 722/2У2, 10А</t>
  </si>
  <si>
    <t>ПОСТ КНОПОЧНЫЙ ПКЕ-222-3 У2, 10А</t>
  </si>
  <si>
    <t>ПОСТ КНОПОЧНЫЙ ПКУ 3-У2, 10А</t>
  </si>
  <si>
    <t>ПОСТ КНОПОЧНЫЙ ПКЕ 222-1М У2, 10А</t>
  </si>
  <si>
    <t>ПОСТ КНОПОЧНЫЙ ПКЕ 222-3 У2, 10А</t>
  </si>
  <si>
    <t>ПОСТ КНОПОЧНЫЙ  ПКУ 2-УХЛ2, 10А</t>
  </si>
  <si>
    <t>ПОСТ КНОПОЧНЫЙ ПКЕ 712-2УЗ, 10А</t>
  </si>
  <si>
    <t>ПОСТ КНОПОЧНЫЙ  ПКУ 1-У2, 10А</t>
  </si>
  <si>
    <t>ПОСТ КНОПОЧНЫЙ ПКУ 1-У2, 10А</t>
  </si>
  <si>
    <t>ПОСТ КНОПОЧНЫЙ ПКУ 2-У2, 10А</t>
  </si>
  <si>
    <t>Предохранитель ПЭ 12-40-315 У2 6кВ 40А</t>
  </si>
  <si>
    <t>ПРЕДОХРАНИТЕЛЬ ПТ-1,3-160-20,5</t>
  </si>
  <si>
    <t>ПРЕОБРАЗОВАТЕЛЬ КАТОДНЫЙ ПКЗМ-03 ЗОУ1</t>
  </si>
  <si>
    <t>ПРИСТАВКА ПКЛ - 40М УХЛ4В IP20  10А</t>
  </si>
  <si>
    <t>ПРМЗВЕНО ПР-7-6</t>
  </si>
  <si>
    <t>Промзвено ПРР-12-1А</t>
  </si>
  <si>
    <t>ПРОМЗВЕНО ПРТ7/12-2</t>
  </si>
  <si>
    <t>Промзвено ПТР-12-1</t>
  </si>
  <si>
    <t>Промзвено ПТР-7-1</t>
  </si>
  <si>
    <t>Пункт ПР8511-104-342 IР21</t>
  </si>
  <si>
    <t>Реле защиты трансформатора</t>
  </si>
  <si>
    <t>Реле РЭП-25-22, 110V</t>
  </si>
  <si>
    <t>РЕЛЕ РЭП 25-44 220В</t>
  </si>
  <si>
    <t>Реле РТЛ-1003 (0,24 - 0,4А)</t>
  </si>
  <si>
    <t>РЕЛЕ  РТЛ-1002 (0,16-0,26А)</t>
  </si>
  <si>
    <t>РЕЛЕ  РЭП 25-44 220В</t>
  </si>
  <si>
    <t>СКОБА СК-12-1А</t>
  </si>
  <si>
    <t>СКОБА СК-7-1А</t>
  </si>
  <si>
    <t>Узел КГП-16-3 крепления</t>
  </si>
  <si>
    <t>УЗЕЛ КРЕПЛЕНИЯ КГП7-2Б</t>
  </si>
  <si>
    <t>Устройство распределительное К-59ХЛ1</t>
  </si>
  <si>
    <t>УШКО У1-7-16</t>
  </si>
  <si>
    <t>УШКО У2-12-16</t>
  </si>
  <si>
    <t>Пункт ПР8511-303-283</t>
  </si>
  <si>
    <t>ЭЛЕКТРОД СРАВНЭДБ-2П</t>
  </si>
  <si>
    <t>Электропечь СН3-6124/12М1</t>
  </si>
  <si>
    <t>Ящик РУСМ 5141-2474УХЛ1</t>
  </si>
  <si>
    <t>ЯЩИК Я 5111-2974 8А</t>
  </si>
  <si>
    <t>ЯЩИК Я5111-2074 УХЛ4</t>
  </si>
  <si>
    <t>Ящик Я5111-2474 УХЛ4 2,5А</t>
  </si>
  <si>
    <t>Ящик Я5111-2674 УХЛ4 4А</t>
  </si>
  <si>
    <t>ЯЩИК Я5115-1874 6А</t>
  </si>
  <si>
    <t>ВЫКЛЮЧАТЕЛЬ АП 50Б-2МТ У3, 1,6A</t>
  </si>
  <si>
    <t>ВЫКЛЮЧАТЕЛЬ АП50Б-2МТ 4А</t>
  </si>
  <si>
    <t>Зажим А4А-300-2</t>
  </si>
  <si>
    <t>ЗАЖИМ ГПГ-1-20</t>
  </si>
  <si>
    <t>Зажим ПГ 2-11Б</t>
  </si>
  <si>
    <t>Зажим ПГ 3-12</t>
  </si>
  <si>
    <t>Зажим ПГН 1-5</t>
  </si>
  <si>
    <t>Зажим ПГН-2-6</t>
  </si>
  <si>
    <t>Зажим ПР-7-6</t>
  </si>
  <si>
    <t>Зажим соединиельный ПС-2-1</t>
  </si>
  <si>
    <t>ПОСТ КНОПОЧНЫЙ ПКУ 15-21141-54-У2, 10А</t>
  </si>
  <si>
    <t>Реле РТЛ-1001(0,14 -0,17А)</t>
  </si>
  <si>
    <t>Реле РТЛ-1004 (0,38-0,65А)</t>
  </si>
  <si>
    <t>Реле РТЛ-1005 (0,61-1,0А)</t>
  </si>
  <si>
    <t>Реле РТТ-111 УХЛ4; 10,0А</t>
  </si>
  <si>
    <t>Виброгаситель ГВН-3-17</t>
  </si>
  <si>
    <t>ЗАЖИМ А2А-120-Г</t>
  </si>
  <si>
    <t>ЗВЕНО ПРР-12-1</t>
  </si>
  <si>
    <t>ПУНКТ ПР11-3045</t>
  </si>
  <si>
    <t>ПУНКТ ПР-3434-001</t>
  </si>
  <si>
    <t>ЗАЖИМ А1А 50-1</t>
  </si>
  <si>
    <t>Переключатель УП-5311 С-23</t>
  </si>
  <si>
    <t>Переключатель УП-5312 С-29</t>
  </si>
  <si>
    <t>ПУНКТ ПР11-3059</t>
  </si>
  <si>
    <t>ЭЛЕКТРОПЕЧЬ СШО 32-325/40 380В 6КВТ</t>
  </si>
  <si>
    <t>Наконечник ТА 16-8-54</t>
  </si>
  <si>
    <t>ЗАЖИМ А4А 120-2</t>
  </si>
  <si>
    <t>ЗАЖИМ НКК 1-1Б</t>
  </si>
  <si>
    <t>ЗАЖИМ ОА-150-1</t>
  </si>
  <si>
    <t>УСТРОЙСТВО САТУРН-М1</t>
  </si>
  <si>
    <t>ЗАЖИМ АШМ-16-1</t>
  </si>
  <si>
    <t>УСТРОЙСТВО СБОРА ДАННЫХ УСД-05120</t>
  </si>
  <si>
    <t>ВЫКЛЮЧАТЕЛЬ АП 50Б-2МТ У3 4А</t>
  </si>
  <si>
    <t>Ящик вводной ЯВ 3-22 215А</t>
  </si>
  <si>
    <t>Ящик вводной ЯВ 3-32-1 250А</t>
  </si>
  <si>
    <t>Ящик ЯРВ 9005-120</t>
  </si>
  <si>
    <t>Ящик Я 5435-2074</t>
  </si>
  <si>
    <t>ШКАФ 1ШЩ УХЛ4 №590 З-З.№370315.1</t>
  </si>
  <si>
    <t>Ящик Я 5110-2874 6А</t>
  </si>
  <si>
    <t>ЯЩИК Я5125-2674Д-29Е</t>
  </si>
  <si>
    <t>РАЗРЯДНИК РП-250</t>
  </si>
  <si>
    <t>Ящик вводной ЯВ 1-125</t>
  </si>
  <si>
    <t>Ящик ЯТП 0.25 220/36</t>
  </si>
  <si>
    <t>Ящик ЯТП 220/36</t>
  </si>
  <si>
    <t>Ящик ЯТП 220/42</t>
  </si>
  <si>
    <t>Ящик ЯТПВ-0.25-1а</t>
  </si>
  <si>
    <t>Коромысло 2КУ-12-1</t>
  </si>
  <si>
    <t>Колонка СК-100</t>
  </si>
  <si>
    <t>Прибор ПР-11</t>
  </si>
  <si>
    <t>СТОЙКА АБОНЕНТ.УОТС-"КРИСТАЛ-70"</t>
  </si>
  <si>
    <t>БЛОК РДФ-3 0-2Ра</t>
  </si>
  <si>
    <t>ВЫПРЯМИТЕЛЬ В-ТПЕ-10-115-С УХЛ4</t>
  </si>
  <si>
    <t>ПУНКТ ПР-8503-1006</t>
  </si>
  <si>
    <t>РАЗРЯДНИК РВО-3</t>
  </si>
  <si>
    <t>РЕЛЕ РП ДЛЯ СТУПЕНЧ.РЕГУЛ.ГОСТ 17523-85</t>
  </si>
  <si>
    <t>ТЕРМОПРЕОБРАЗОВАТЕЛЬ ТСМУ-0289 002-14</t>
  </si>
  <si>
    <t>ТЕРМОРЕГУЛЯТОР АРТ-1М3 УХЛ3</t>
  </si>
  <si>
    <t>ЯЩИК Я5114-34 УХЛ4</t>
  </si>
  <si>
    <t>ВАЗП-380/260-40/80 УХЛ4</t>
  </si>
  <si>
    <t>Выключатель АЕ 2046-10Б-00У3,УХЛ4,16А</t>
  </si>
  <si>
    <t>ПОСТ УПРАВЛЕНИЯ КУ 93 У2 1ExdIIВТ5</t>
  </si>
  <si>
    <t>НКУ ТМ УХЛ4</t>
  </si>
  <si>
    <t>ПPИБОPЫ ПР 8503</t>
  </si>
  <si>
    <t>ПОСТ КНОПОЧНЫЙ  ПКУ 15В-21.23, 10А</t>
  </si>
  <si>
    <t>ПР 8503</t>
  </si>
  <si>
    <t>ПУНКТ ПР11-3068-21У3(В/В АЕ2066 100А+АЕ2</t>
  </si>
  <si>
    <t>ПУНКТ ПР11-3073</t>
  </si>
  <si>
    <t>Пункт ПР8511-2.04-34.3</t>
  </si>
  <si>
    <t>Пункт ПР8511В-1.03-30.2</t>
  </si>
  <si>
    <t>Пункт ПР8511В-1.04-31.2</t>
  </si>
  <si>
    <t>Пункт ПР8511В-1.08-48.5</t>
  </si>
  <si>
    <t>Пункт ПР8511В-1.11-46.5</t>
  </si>
  <si>
    <t>Пункт ПР-8511В-2.05-11.2</t>
  </si>
  <si>
    <t>Пункт ПР8511В-2.05-39.3</t>
  </si>
  <si>
    <t>Пункт ПР-11В-3064-21 У</t>
  </si>
  <si>
    <t>Пункт ПР-674/34 4габ</t>
  </si>
  <si>
    <t>Пункт ПР 655/2</t>
  </si>
  <si>
    <t>Пункт ПР-8503-1106</t>
  </si>
  <si>
    <t>Пункт ПР-8503-1163</t>
  </si>
  <si>
    <t>ПУНКТ РАСПРЕДЕЛИТЕЛЬНЫЙ ПР-8503-1196</t>
  </si>
  <si>
    <t>Разъединитель РЗД-1-110/1000</t>
  </si>
  <si>
    <t>ПРЕОБРАЗОВАТЕЛЬ САПФИР-22ДГ-EX</t>
  </si>
  <si>
    <t>УЗА-200-72 УХЛ4</t>
  </si>
  <si>
    <t>УШКО У-7-16</t>
  </si>
  <si>
    <t>Щит ПР 11-3056</t>
  </si>
  <si>
    <t>ЩИТ ПР 8503</t>
  </si>
  <si>
    <t>ЯУ 8251-12А2 40А</t>
  </si>
  <si>
    <t>ЯЩИК Я 5111-2274 1.6А</t>
  </si>
  <si>
    <t>ЯЩИК ЯВ 11М-351 250А</t>
  </si>
  <si>
    <t>ЯЩИК ЯОУ 8503 40А</t>
  </si>
  <si>
    <t>ЯЩИК ЯОУ-8504 100А</t>
  </si>
  <si>
    <t>ПУНКТ ПР11-3046</t>
  </si>
  <si>
    <t>ПУНКТ ПР11-3068</t>
  </si>
  <si>
    <t>ПЕЧЬ МУФЕЛЬНАЯ СНОЛ 1,6,2,5 1/11</t>
  </si>
  <si>
    <t>РЕФЛЕКТОР ДЛЯ ФЕНАPR-12</t>
  </si>
  <si>
    <t>ШКАФ 1ЩЩ372110.1 40А</t>
  </si>
  <si>
    <t>ЯЩИК ЯТП/ВА10А,ВА4729-3ШТ/</t>
  </si>
  <si>
    <t>Приложение № 23</t>
  </si>
  <si>
    <t>ЛОТ № 23</t>
  </si>
  <si>
    <t>Приложение № 24</t>
  </si>
  <si>
    <t>ЛОТ № 24</t>
  </si>
  <si>
    <t>г. Волгоград</t>
  </si>
  <si>
    <t>412/1</t>
  </si>
  <si>
    <t>U*</t>
  </si>
  <si>
    <t>Лом черных металлов</t>
  </si>
  <si>
    <t>Приложение № 25</t>
  </si>
  <si>
    <t>ЛОТ № 25</t>
  </si>
  <si>
    <t>411/1</t>
  </si>
  <si>
    <t>411/2</t>
  </si>
  <si>
    <t>411/3</t>
  </si>
  <si>
    <t>411/4</t>
  </si>
  <si>
    <t>411/5</t>
  </si>
  <si>
    <t>411/6</t>
  </si>
  <si>
    <t>411/7</t>
  </si>
  <si>
    <t>411/8</t>
  </si>
  <si>
    <t>411/9</t>
  </si>
  <si>
    <t>411/10</t>
  </si>
  <si>
    <t>411/11</t>
  </si>
  <si>
    <t>411/12</t>
  </si>
  <si>
    <t>411/13</t>
  </si>
  <si>
    <t>411/14</t>
  </si>
  <si>
    <t>411/15</t>
  </si>
  <si>
    <t>411/16</t>
  </si>
  <si>
    <t>411/17</t>
  </si>
  <si>
    <t>411/18</t>
  </si>
  <si>
    <t>411/19</t>
  </si>
  <si>
    <t>411/20</t>
  </si>
  <si>
    <t>411/21</t>
  </si>
  <si>
    <t>411/22</t>
  </si>
  <si>
    <t>411/23</t>
  </si>
  <si>
    <t>411/24</t>
  </si>
  <si>
    <t>411/25</t>
  </si>
  <si>
    <t>411/26</t>
  </si>
  <si>
    <t>418/1</t>
  </si>
  <si>
    <t>418/2</t>
  </si>
  <si>
    <t>418/3</t>
  </si>
  <si>
    <t>418/4</t>
  </si>
  <si>
    <t>418/5</t>
  </si>
  <si>
    <t>419/1</t>
  </si>
  <si>
    <t>S005</t>
  </si>
  <si>
    <t>Лом и отходы меди</t>
  </si>
  <si>
    <t>Лом и отходы алюминия и алюмин. сплавов</t>
  </si>
  <si>
    <t>Лом кабельной продукции (алюминий)</t>
  </si>
  <si>
    <t>Отходы кабельной продукции (медь)</t>
  </si>
  <si>
    <t>Приложение № 26</t>
  </si>
  <si>
    <t>ЛОТ № 26</t>
  </si>
  <si>
    <t>к Агентскому поручению № 3 от 20.03.2020</t>
  </si>
  <si>
    <t>к Агентскому поручению от 20.03.2020  № 3</t>
  </si>
  <si>
    <t>414/1</t>
  </si>
  <si>
    <t>ЯНАО,п. Новозаполярный</t>
  </si>
  <si>
    <t>S039</t>
  </si>
  <si>
    <t>ЯНАО,                          п. Новозаполярный</t>
  </si>
  <si>
    <t>US00031499</t>
  </si>
  <si>
    <t>US00031682</t>
  </si>
  <si>
    <t>US00031713</t>
  </si>
  <si>
    <t>US00031677</t>
  </si>
  <si>
    <t>US00031680</t>
  </si>
  <si>
    <t>US00031697</t>
  </si>
  <si>
    <t>US00031722</t>
  </si>
  <si>
    <t>US00031723</t>
  </si>
  <si>
    <t>US00031724</t>
  </si>
  <si>
    <t>US00031728</t>
  </si>
  <si>
    <t>US00031729</t>
  </si>
  <si>
    <t>416/1</t>
  </si>
  <si>
    <t>Горелка для напыления GASTODUN DS 8000</t>
  </si>
  <si>
    <t>Приложение № 27</t>
  </si>
  <si>
    <t>ЛОТ № 27</t>
  </si>
  <si>
    <t>НДС исчисляется и уплачивается налоговым агентом</t>
  </si>
  <si>
    <t>10010424</t>
  </si>
  <si>
    <t>US00031711</t>
  </si>
  <si>
    <t>US00031721</t>
  </si>
  <si>
    <t>US00031726</t>
  </si>
  <si>
    <t>US00031686</t>
  </si>
  <si>
    <t>US00031687</t>
  </si>
  <si>
    <t>СТАНОК СФР -250</t>
  </si>
  <si>
    <t>СТАНОК ФРЕЗЕРНЫЙ СТ 1229</t>
  </si>
  <si>
    <t>СТАНОК ФРЕЗЕРНЫЙ СВФ-1</t>
  </si>
  <si>
    <t>ВЕНТИЛЯТОР ВРП 6-45-6,315 КВТ</t>
  </si>
  <si>
    <t>Приложение № 28</t>
  </si>
  <si>
    <t>ЛОТ № 28</t>
  </si>
  <si>
    <t>410/1</t>
  </si>
  <si>
    <t>410/2</t>
  </si>
  <si>
    <t>410/3</t>
  </si>
  <si>
    <t>410/4</t>
  </si>
  <si>
    <t>410/5</t>
  </si>
  <si>
    <t>410/6</t>
  </si>
  <si>
    <t>410/7</t>
  </si>
  <si>
    <t>410/8</t>
  </si>
  <si>
    <t>410/9</t>
  </si>
  <si>
    <t>410/10</t>
  </si>
  <si>
    <t>410/11</t>
  </si>
  <si>
    <t>410/12</t>
  </si>
  <si>
    <t>410/13</t>
  </si>
  <si>
    <t>410/14</t>
  </si>
  <si>
    <t>410/15</t>
  </si>
  <si>
    <t>410/16</t>
  </si>
  <si>
    <t>410/17</t>
  </si>
  <si>
    <t>410/18</t>
  </si>
  <si>
    <t>410/19</t>
  </si>
  <si>
    <t>410/20</t>
  </si>
  <si>
    <t>410/21</t>
  </si>
  <si>
    <t>410/22</t>
  </si>
  <si>
    <t>410/23</t>
  </si>
  <si>
    <t>410/24</t>
  </si>
  <si>
    <t>410/25</t>
  </si>
  <si>
    <t>410/26</t>
  </si>
  <si>
    <t>410/27</t>
  </si>
  <si>
    <t>410/28</t>
  </si>
  <si>
    <t>410/29</t>
  </si>
  <si>
    <t>410/30</t>
  </si>
  <si>
    <t>410/31</t>
  </si>
  <si>
    <t>410/32</t>
  </si>
  <si>
    <t>410/33</t>
  </si>
  <si>
    <t>410/34</t>
  </si>
  <si>
    <t>413/1</t>
  </si>
  <si>
    <t>413/2</t>
  </si>
  <si>
    <t>413/3</t>
  </si>
  <si>
    <t>413/4</t>
  </si>
  <si>
    <t>413/5</t>
  </si>
  <si>
    <t>413/6</t>
  </si>
  <si>
    <t>413/7</t>
  </si>
  <si>
    <t>ПУНКТ РАСПРЕДИЛИТЕЛЬНЫЙ 8503-2054</t>
  </si>
  <si>
    <t>ИСПЫТАТ.МАШИНА ИП 5150-50</t>
  </si>
  <si>
    <t>СВАРОЧНЫЙ ВЫПРЯМИТЕЛЬ ВДМ 1201</t>
  </si>
  <si>
    <t>417/1</t>
  </si>
  <si>
    <t>415/1</t>
  </si>
  <si>
    <t>US00031689</t>
  </si>
  <si>
    <t>СТАНОК СУН-1</t>
  </si>
  <si>
    <t>65001078</t>
  </si>
  <si>
    <t>Станок СУН-1</t>
  </si>
  <si>
    <t>Вальцы СТД-518</t>
  </si>
  <si>
    <t>Приложение № 29</t>
  </si>
  <si>
    <t>ЛОТ № 29</t>
  </si>
  <si>
    <t>Приложение № 30</t>
  </si>
  <si>
    <t>ЛОТ № 30</t>
  </si>
  <si>
    <t>US00031712</t>
  </si>
  <si>
    <t>Приложение № 31</t>
  </si>
  <si>
    <t>ЛОТ № 31</t>
  </si>
  <si>
    <t>US00031694</t>
  </si>
  <si>
    <t>Машина для испыт.образцов из асфальтобет.смесей насжатие типа ПС-I</t>
  </si>
  <si>
    <t>МАЛЯРНАЯ СТАНЦИЯ СО-115</t>
  </si>
  <si>
    <t>Солярий горизонтальный  LUXURA  X-5  34</t>
  </si>
  <si>
    <t>Принципал</t>
  </si>
  <si>
    <t>ООО «Газпром добыча Ямбург»</t>
  </si>
  <si>
    <t xml:space="preserve">Заместитель генерального </t>
  </si>
  <si>
    <t>директора по общим вопросам</t>
  </si>
  <si>
    <t>______________И.В. Дубов</t>
  </si>
  <si>
    <t>М. П.</t>
  </si>
  <si>
    <t>Агент</t>
  </si>
  <si>
    <t>ООО «Полярис»</t>
  </si>
  <si>
    <t>Генеральный директор</t>
  </si>
  <si>
    <t>________________И.Д. Потемин</t>
  </si>
  <si>
    <t>Емкости, бочка, пробоотборник</t>
  </si>
  <si>
    <t>Водоподогреватель, испаритель</t>
  </si>
  <si>
    <t>Краны мостовые</t>
  </si>
  <si>
    <t>Торговое оборудование</t>
  </si>
  <si>
    <t>Запчасти, шлагбаум</t>
  </si>
  <si>
    <t>Электропогрузчик</t>
  </si>
  <si>
    <t>Труба НКТ</t>
  </si>
  <si>
    <t>ЗРА</t>
  </si>
  <si>
    <t>Пожарное оборудование</t>
  </si>
  <si>
    <t>Оборудование к станции обезвоживания</t>
  </si>
  <si>
    <t>Трансформаторы</t>
  </si>
  <si>
    <t>Система упраления диспетчеризации</t>
  </si>
  <si>
    <t>Приложение № 6</t>
  </si>
  <si>
    <t>ЛОТ № 6</t>
  </si>
  <si>
    <t>407/1</t>
  </si>
  <si>
    <t>S022</t>
  </si>
  <si>
    <t>YI00437021</t>
  </si>
  <si>
    <t>Труба НКТ 89х6.5 гр.Е.исп.А резьба НКМ</t>
  </si>
  <si>
    <t>в том числе стоимость лома черных и цвет.металлов</t>
  </si>
  <si>
    <t>Пакер, фильтры ФБ, фланцы</t>
  </si>
  <si>
    <t>Устройство стабилизирующее Д1400</t>
  </si>
  <si>
    <t>Оборудование столовой</t>
  </si>
  <si>
    <t>Емкости, насос</t>
  </si>
  <si>
    <t>Контейнер для хранения топлива</t>
  </si>
  <si>
    <t>ЯНАО, п. Ямбург,                     п. Новозаполярный, г. Новый Уренгой</t>
  </si>
  <si>
    <t>ЯНАО, п. Ямбург, п. Новозаполярный</t>
  </si>
  <si>
    <t>ЛОТ № 2</t>
  </si>
  <si>
    <t>Приложение № 2</t>
  </si>
  <si>
    <t>Лом черных металлов не пакетированный (г. Волгоград)</t>
  </si>
  <si>
    <t>Техническое состояние МТР</t>
  </si>
  <si>
    <t>Лом не пакетированный не габаритный</t>
  </si>
  <si>
    <t>Лом пакетированный</t>
  </si>
  <si>
    <t>Лежалая</t>
  </si>
  <si>
    <t>Лом цветных металлов, лом кабельной продукции (алюминий, медь), пакетированный, аэродинамическая камера для сушки пиломатериалов</t>
  </si>
  <si>
    <t>Лом черных металлов пакетированный, станки</t>
  </si>
  <si>
    <t>Лом черных металлов не пакетированный не габаритный, станки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</si>
</sst>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4">
    <numFmt numFmtId="43" formatCode="_-* #,##0.00_-;\-* #,##0.00_-;_-* &quot;-&quot;??_-;_-@_-"/>
    <numFmt numFmtId="166" formatCode="000000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_р_._-;\-* #,##0_р_._-;_-* &quot;-&quot;_р_._-;_-@_-"/>
    <numFmt numFmtId="170" formatCode="#,##0\ ;\(#,##0\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0.00;0;"/>
    <numFmt numFmtId="174" formatCode="0,"/>
    <numFmt numFmtId="175" formatCode="#,##0.0;\(#,##0.0\)"/>
    <numFmt numFmtId="176" formatCode="#,##0.00;\(#,##0.00\)"/>
    <numFmt numFmtId="177" formatCode="_(* #,##0_);_(* \(#,##0\);_(* &quot;-&quot;??_);_(@_)"/>
    <numFmt numFmtId="178" formatCode="#,##0;[Red]#,##0"/>
    <numFmt numFmtId="179" formatCode="&quot;\&quot;#,##0;[Red]\-&quot;\&quot;#,##0"/>
    <numFmt numFmtId="180" formatCode="0.0_)"/>
    <numFmt numFmtId="181" formatCode="&quot;$&quot;#,##0;\-&quot;$&quot;#,##0"/>
    <numFmt numFmtId="182" formatCode="\£#,##0_);\(\£#,##0\)"/>
    <numFmt numFmtId="183" formatCode="0.0%"/>
    <numFmt numFmtId="184" formatCode="#,##0.00_ "/>
    <numFmt numFmtId="185" formatCode="&quot;error&quot;;&quot;error&quot;;&quot;OK&quot;;&quot;  &quot;@"/>
    <numFmt numFmtId="186" formatCode="0000"/>
    <numFmt numFmtId="187" formatCode="_(* #,##0.00_);[Red]_(* \(#,##0.00\);_(* &quot;-&quot;??_);_(@_)"/>
    <numFmt numFmtId="188" formatCode="&quot;$&quot;#,##0_-;\-&quot;$&quot;#,##0_-;_-&quot;$&quot;&quot;-&quot;??_-;_-@_-"/>
    <numFmt numFmtId="189" formatCode="\$#,##0\ ;\(\$#,##0\)"/>
    <numFmt numFmtId="190" formatCode="dd\.mm\.yyyy&quot;г.&quot;"/>
    <numFmt numFmtId="191" formatCode="dd\ mmm\ yyyy_);;;&quot;  &quot;@"/>
    <numFmt numFmtId="192" formatCode="#,##0_);\(#,##0\);&quot;- &quot;;&quot;  &quot;@"/>
    <numFmt numFmtId="193" formatCode="_(* #,##0_);_(* \(#,##0\);_(* &quot;-&quot;_);_(@_)"/>
    <numFmt numFmtId="194" formatCode="_(* #,##0.00_);_(* \(#,##0.00\);_(* &quot;-&quot;??_);_(@_)"/>
    <numFmt numFmtId="195" formatCode="0.0\x"/>
    <numFmt numFmtId="196" formatCode="General_)"/>
    <numFmt numFmtId="197" formatCode="_-* #,##0.00[$€-1]_-;\-* #,##0.00[$€-1]_-;_-* &quot;-&quot;??[$€-1]_-"/>
    <numFmt numFmtId="198" formatCode="_-* #,##0\ _F_B_-;\-* #,##0\ _F_B_-;_-* &quot;-&quot;\ _F_B_-;_-@_-"/>
    <numFmt numFmtId="199" formatCode="_-* #,##0.00\ _F_B_-;\-* #,##0.00\ _F_B_-;_-* &quot;-&quot;??\ _F_B_-;_-@_-"/>
    <numFmt numFmtId="200" formatCode="#,##0.0000_);\(#,##0.0000\);&quot;- &quot;;&quot;  &quot;@"/>
    <numFmt numFmtId="201" formatCode="#,##0.0_);[Red]\(#,##0.0\)"/>
    <numFmt numFmtId="202" formatCode="_-* #,##0_-;_-* #,##0\-;_-* &quot;-&quot;_-;_-@_-"/>
    <numFmt numFmtId="203" formatCode="_-* #,##0.00_-;_-* #,##0.00\-;_-* &quot;-&quot;??_-;_-@_-"/>
    <numFmt numFmtId="204" formatCode="_(* #,##0.0_);_(* \(#,##0.0\);_(* &quot;-&quot;??_);_(@_)"/>
    <numFmt numFmtId="205" formatCode="_(* #,##0.0000_);_(* \(#,##0.0000\);_(* &quot;-&quot;??_);_(@_)"/>
    <numFmt numFmtId="206" formatCode="_(* #,##0.000_);[Red]_(* \(#,##0.000\);_(* &quot;-&quot;??_);_(@_)"/>
    <numFmt numFmtId="207" formatCode="&quot;$&quot;#,##0.0_);\(&quot;$&quot;#,##0.0\)"/>
    <numFmt numFmtId="208" formatCode="0.00\x"/>
    <numFmt numFmtId="209" formatCode="#,##0.00\ ;\(#,##0.00\)"/>
    <numFmt numFmtId="210" formatCode="_-* #,##0\ _d_._-;\-* #,##0\ _d_._-;_-* &quot;-&quot;\ _d_._-;_-@_-"/>
    <numFmt numFmtId="211" formatCode="_-* #,##0.00\ _d_._-;\-* #,##0.00\ _d_._-;_-* &quot;-&quot;??\ _d_._-;_-@_-"/>
    <numFmt numFmtId="212" formatCode="_ * #,##0.00_ ;_ * \-#,##0.00_ ;_ * &quot;-&quot;??_ ;_ @_ "/>
    <numFmt numFmtId="213" formatCode="_ * #,##0_ ;_ * \-#,##0_ ;_ * &quot;-&quot;_ ;_ @_ "/>
    <numFmt numFmtId="214" formatCode="_-* #,##0\ &quot;FB&quot;_-;\-* #,##0\ &quot;FB&quot;_-;_-* &quot;-&quot;\ &quot;FB&quot;_-;_-@_-"/>
    <numFmt numFmtId="215" formatCode="_-* #,##0.00\ &quot;FB&quot;_-;\-* #,##0.00\ &quot;FB&quot;_-;_-* &quot;-&quot;??\ &quot;FB&quot;_-;_-@_-"/>
    <numFmt numFmtId="216" formatCode="0%;\(0%\)"/>
    <numFmt numFmtId="217" formatCode="_-&quot;F&quot;\ * #,##0_-;_-&quot;F&quot;\ * #,##0\-;_-&quot;F&quot;\ * &quot;-&quot;_-;_-@_-"/>
    <numFmt numFmtId="218" formatCode="_-&quot;F&quot;\ * #,##0.00_-;_-&quot;F&quot;\ * #,##0.00\-;_-&quot;F&quot;\ * &quot;-&quot;??_-;_-@_-"/>
    <numFmt numFmtId="219" formatCode="&quot;$&quot;#,##0_);[Red]\(&quot;$&quot;#,##0\)"/>
    <numFmt numFmtId="220" formatCode="&quot;$&quot;#,##0.00_);[Red]\(&quot;$&quot;#,##0.00\)"/>
    <numFmt numFmtId="221" formatCode="_-* #,##0\ &quot;DM&quot;_-;\-* #,##0\ &quot;DM&quot;_-;_-* &quot;-&quot;\ &quot;DM&quot;_-;_-@_-"/>
    <numFmt numFmtId="222" formatCode="#,##0.00&quot; DM&quot;;[Red]\-#,##0.00&quot; DM&quot;"/>
    <numFmt numFmtId="223" formatCode="yyyy"/>
    <numFmt numFmtId="224" formatCode="yyyy\ &quot;год&quot;"/>
    <numFmt numFmtId="225" formatCode="\¥#,##0_);\(\¥#,##0\)"/>
    <numFmt numFmtId="226" formatCode=";;&quot;zero&quot;;&quot;  &quot;@"/>
    <numFmt numFmtId="227" formatCode="&quot;$&quot;#,##0;[Red]\-&quot;$&quot;#,##0"/>
    <numFmt numFmtId="228" formatCode="#,##0_ ;[Red]\-#,##0\ "/>
    <numFmt numFmtId="229" formatCode="#,##0.00&quot;р.&quot;;\-#,##0.00&quot;р.&quot;"/>
    <numFmt numFmtId="230" formatCode="#,##0.0000_ ;[Red]\-#,##0.0000\ "/>
    <numFmt numFmtId="231" formatCode="#,##0\т"/>
    <numFmt numFmtId="232" formatCode="#,###,;[Red]\-#,##0,"/>
    <numFmt numFmtId="233" formatCode="#\ ##0.0_ ;[Red]\-#\ ##0.0\ "/>
    <numFmt numFmtId="234" formatCode="#,##0.000_ ;[Red]\-#,##0.000\ "/>
    <numFmt numFmtId="235" formatCode="#,##0.0;[Red]\-#,##0.0"/>
    <numFmt numFmtId="236" formatCode="_-* #,##0\ _р_._-;\-* #,##0\ _р_._-;_-* &quot;-&quot;\ _р_._-;_-@_-"/>
    <numFmt numFmtId="237" formatCode="_-* #,##0.00\ _р_._-;\-* #,##0.00\ _р_._-;_-* &quot;-&quot;??\ _р_._-;_-@_-"/>
    <numFmt numFmtId="238" formatCode="#,##0.000"/>
  </numFmts>
  <fonts count="23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0"/>
      <name val="Book Antiqua"/>
      <family val="1"/>
      <charset val="204"/>
    </font>
    <font>
      <sz val="1"/>
      <color indexed="8"/>
      <name val="Courier"/>
      <family val="3"/>
    </font>
    <font>
      <sz val="10"/>
      <color indexed="8"/>
      <name val="Arial Cyr"/>
      <family val="2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</font>
    <font>
      <sz val="10"/>
      <name val="Courier"/>
      <family val="3"/>
    </font>
    <font>
      <sz val="10"/>
      <name val="Times New Roman Cyr"/>
      <family val="1"/>
      <charset val="204"/>
    </font>
    <font>
      <sz val="10"/>
      <name val="Helv"/>
      <charset val="238"/>
    </font>
    <font>
      <sz val="12"/>
      <name val="Times New Roman"/>
      <family val="1"/>
    </font>
    <font>
      <sz val="10"/>
      <color indexed="8"/>
      <name val="Arial"/>
      <family val="2"/>
      <charset val="204"/>
    </font>
    <font>
      <sz val="1"/>
      <color indexed="8"/>
      <name val="Courier"/>
      <family val="1"/>
      <charset val="204"/>
    </font>
    <font>
      <sz val="10"/>
      <name val="Arial"/>
      <family val="2"/>
    </font>
    <font>
      <b/>
      <sz val="1"/>
      <color indexed="8"/>
      <name val="Courier"/>
      <family val="1"/>
      <charset val="204"/>
    </font>
    <font>
      <u/>
      <sz val="10"/>
      <color indexed="14"/>
      <name val="MS Sans Serif"/>
      <family val="2"/>
    </font>
    <font>
      <sz val="11"/>
      <name val="?? ?????"/>
      <family val="3"/>
    </font>
    <font>
      <sz val="10"/>
      <name val="Arial Cyr"/>
    </font>
    <font>
      <sz val="9"/>
      <name val="Arial"/>
      <family val="2"/>
    </font>
    <font>
      <sz val="8"/>
      <name val="Helv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name val="Geneva"/>
      <family val="2"/>
    </font>
    <font>
      <sz val="9"/>
      <color indexed="11"/>
      <name val="Arial"/>
      <family val="2"/>
      <charset val="204"/>
    </font>
    <font>
      <sz val="8"/>
      <name val="Helv"/>
      <charset val="204"/>
    </font>
    <font>
      <u/>
      <sz val="10"/>
      <color indexed="12"/>
      <name val="Arial Cyr"/>
      <charset val="204"/>
    </font>
    <font>
      <sz val="10"/>
      <name val="Courier New"/>
      <family val="3"/>
      <charset val="204"/>
    </font>
    <font>
      <sz val="12"/>
      <name val="Arial"/>
      <family val="2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b/>
      <sz val="10"/>
      <name val="MS Sans Serif"/>
      <family val="2"/>
      <charset val="204"/>
    </font>
    <font>
      <u val="singleAccounting"/>
      <sz val="10"/>
      <name val="Arial"/>
      <family val="2"/>
    </font>
    <font>
      <sz val="12"/>
      <name val="±???A?"/>
      <charset val="129"/>
    </font>
    <font>
      <sz val="12"/>
      <name val="±¼¸²Ã¼"/>
      <family val="3"/>
      <charset val="129"/>
    </font>
    <font>
      <b/>
      <sz val="12"/>
      <name val="Times New Roman"/>
      <family val="1"/>
    </font>
    <font>
      <b/>
      <sz val="8"/>
      <name val="Arial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2"/>
      <name val="Arial"/>
      <family val="2"/>
      <charset val="204"/>
    </font>
    <font>
      <b/>
      <i/>
      <sz val="12"/>
      <color indexed="13"/>
      <name val="Arial"/>
      <family val="2"/>
    </font>
    <font>
      <sz val="10"/>
      <name val="MS Serif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10"/>
      <name val="Times New Roman CYR"/>
    </font>
    <font>
      <b/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</font>
    <font>
      <i/>
      <sz val="10"/>
      <name val="Arial"/>
      <family val="2"/>
      <charset val="204"/>
    </font>
    <font>
      <u val="doubleAccounting"/>
      <sz val="10"/>
      <name val="Arial"/>
      <family val="2"/>
    </font>
    <font>
      <sz val="10"/>
      <name val="Times New Roman CE"/>
    </font>
    <font>
      <sz val="10"/>
      <color indexed="16"/>
      <name val="MS Serif"/>
      <family val="2"/>
      <charset val="204"/>
    </font>
    <font>
      <i/>
      <sz val="1"/>
      <color indexed="8"/>
      <name val="Courier"/>
      <family val="3"/>
    </font>
    <font>
      <u/>
      <sz val="11"/>
      <color indexed="12"/>
      <name val="‚l‚r ‚oƒSƒVƒbƒN"/>
      <family val="3"/>
      <charset val="128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color indexed="12"/>
      <name val="Arial"/>
      <family val="2"/>
    </font>
    <font>
      <sz val="10"/>
      <color indexed="17"/>
      <name val="Times New Roman"/>
      <family val="1"/>
    </font>
    <font>
      <sz val="8"/>
      <name val="Arial"/>
      <family val="2"/>
    </font>
    <font>
      <b/>
      <sz val="10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b/>
      <i/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indexed="9"/>
      <name val="Times New Roman"/>
      <family val="1"/>
    </font>
    <font>
      <b/>
      <i/>
      <sz val="12"/>
      <color indexed="12"/>
      <name val="Arial"/>
      <family val="2"/>
    </font>
    <font>
      <b/>
      <u/>
      <sz val="16"/>
      <name val="Arial"/>
      <family val="2"/>
      <charset val="204"/>
    </font>
    <font>
      <sz val="10"/>
      <name val="Times New Roman"/>
      <family val="1"/>
    </font>
    <font>
      <u/>
      <sz val="10"/>
      <color indexed="36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i/>
      <sz val="10"/>
      <color indexed="10"/>
      <name val="Arial"/>
      <family val="2"/>
    </font>
    <font>
      <b/>
      <sz val="11"/>
      <name val="Helv"/>
    </font>
    <font>
      <sz val="7"/>
      <name val="Small Fonts"/>
      <family val="2"/>
      <charset val="204"/>
    </font>
    <font>
      <sz val="8"/>
      <name val="Tahoma"/>
      <family val="2"/>
    </font>
    <font>
      <sz val="10"/>
      <name val="Times New Roman CE"/>
      <charset val="238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0"/>
      <color indexed="8"/>
      <name val="Arial"/>
      <family val="2"/>
    </font>
    <font>
      <sz val="12"/>
      <name val="№ЩЕБГј"/>
      <charset val="129"/>
    </font>
    <font>
      <sz val="10"/>
      <name val="Times New Roman Cyr"/>
      <charset val="204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10"/>
      <color indexed="10"/>
      <name val="Times New Roman"/>
      <family val="1"/>
    </font>
    <font>
      <sz val="8"/>
      <color indexed="8"/>
      <name val="Arial"/>
      <family val="2"/>
    </font>
    <font>
      <sz val="7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7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u/>
      <sz val="8"/>
      <color indexed="8"/>
      <name val="Arial"/>
      <family val="2"/>
    </font>
    <font>
      <u/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8"/>
      <name val="Arial"/>
      <family val="2"/>
    </font>
    <font>
      <b/>
      <sz val="10"/>
      <color indexed="8"/>
      <name val="Arial"/>
      <family val="2"/>
      <charset val="204"/>
    </font>
    <font>
      <sz val="9.5"/>
      <color indexed="23"/>
      <name val="Helvetica-Black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0"/>
      <name val="Tms Rmn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b/>
      <i/>
      <sz val="10"/>
      <color indexed="11"/>
      <name val="Arial"/>
      <family val="2"/>
    </font>
    <font>
      <b/>
      <i/>
      <sz val="10"/>
      <color indexed="9"/>
      <name val="Arial"/>
      <family val="2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i/>
      <sz val="8"/>
      <name val="Helv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u/>
      <sz val="10"/>
      <color indexed="12"/>
      <name val="Futuris"/>
    </font>
    <font>
      <u/>
      <sz val="10"/>
      <color indexed="12"/>
      <name val="Arial"/>
      <family val="2"/>
      <charset val="204"/>
    </font>
    <font>
      <sz val="8"/>
      <name val="Arial Cyr"/>
    </font>
    <font>
      <sz val="10"/>
      <color indexed="12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sz val="20"/>
      <color indexed="18"/>
      <name val="Impact"/>
      <family val="2"/>
    </font>
    <font>
      <b/>
      <i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µёїт"/>
      <charset val="129"/>
    </font>
    <font>
      <sz val="9"/>
      <name val="Tahoma"/>
      <family val="2"/>
      <charset val="204"/>
    </font>
    <font>
      <sz val="9"/>
      <name val="Times New Roman"/>
      <family val="1"/>
      <charset val="204"/>
    </font>
    <font>
      <sz val="10"/>
      <color indexed="9"/>
      <name val="Arial"/>
      <family val="2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8"/>
      <color indexed="25"/>
      <name val="Times New Roman Cyr"/>
      <family val="1"/>
      <charset val="204"/>
    </font>
    <font>
      <sz val="8"/>
      <name val="Arial"/>
      <family val="2"/>
      <charset val="204"/>
    </font>
    <font>
      <u/>
      <sz val="10"/>
      <name val="Mangal"/>
      <family val="2"/>
      <charset val="204"/>
    </font>
    <font>
      <sz val="12"/>
      <name val="Times New Roman Cyr"/>
      <family val="1"/>
      <charset val="204"/>
    </font>
    <font>
      <sz val="11"/>
      <name val="Times New Roman Cyr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2"/>
      <name val="Modern"/>
      <family val="3"/>
      <charset val="255"/>
    </font>
    <font>
      <sz val="10"/>
      <name val="Arial Narrow"/>
      <family val="2"/>
      <charset val="204"/>
    </font>
    <font>
      <b/>
      <sz val="10"/>
      <color indexed="12"/>
      <name val="Times New Roman Cyr"/>
      <charset val="204"/>
    </font>
    <font>
      <b/>
      <sz val="10"/>
      <name val="Arial Cyr"/>
      <charset val="204"/>
    </font>
    <font>
      <sz val="9"/>
      <name val="Times New Roman Cyr"/>
      <family val="1"/>
      <charset val="204"/>
    </font>
    <font>
      <sz val="9"/>
      <name val="Arial Cy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8"/>
      <name val="Calibri"/>
      <family val="2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0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14"/>
      </patternFill>
    </fill>
    <fill>
      <patternFill patternType="lightGray"/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3144">
    <xf numFmtId="0" fontId="0" fillId="0" borderId="0"/>
    <xf numFmtId="0" fontId="5" fillId="0" borderId="0"/>
    <xf numFmtId="0" fontId="6" fillId="0" borderId="0"/>
    <xf numFmtId="0" fontId="6" fillId="0" borderId="0"/>
    <xf numFmtId="0" fontId="34" fillId="0" borderId="0" applyFont="0" applyFill="0" applyBorder="0" applyAlignment="0"/>
    <xf numFmtId="0" fontId="35" fillId="0" borderId="1">
      <protection locked="0"/>
    </xf>
    <xf numFmtId="0" fontId="5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3" fontId="5" fillId="0" borderId="0">
      <alignment horizontal="center"/>
    </xf>
    <xf numFmtId="3" fontId="5" fillId="0" borderId="0">
      <alignment horizont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>
      <alignment vertical="center"/>
    </xf>
    <xf numFmtId="0" fontId="42" fillId="0" borderId="0"/>
    <xf numFmtId="0" fontId="42" fillId="0" borderId="0"/>
    <xf numFmtId="0" fontId="4" fillId="0" borderId="0"/>
    <xf numFmtId="0" fontId="4" fillId="0" borderId="0"/>
    <xf numFmtId="4" fontId="44" fillId="0" borderId="0">
      <alignment vertical="center"/>
    </xf>
    <xf numFmtId="0" fontId="42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3" fillId="0" borderId="0" applyFont="0" applyFill="0" applyBorder="0" applyAlignment="0" applyProtection="0">
      <alignment vertical="center"/>
    </xf>
    <xf numFmtId="0" fontId="43" fillId="0" borderId="0" applyFont="0" applyFill="0" applyBorder="0" applyAlignment="0" applyProtection="0">
      <alignment vertical="center"/>
    </xf>
    <xf numFmtId="0" fontId="43" fillId="0" borderId="0" applyFont="0" applyFill="0" applyBorder="0" applyAlignment="0" applyProtection="0">
      <alignment vertical="center"/>
    </xf>
    <xf numFmtId="0" fontId="43" fillId="0" borderId="0" applyFont="0" applyFill="0" applyBorder="0" applyAlignment="0" applyProtection="0">
      <alignment vertical="center"/>
    </xf>
    <xf numFmtId="0" fontId="43" fillId="0" borderId="0" applyFont="0" applyFill="0" applyBorder="0" applyAlignment="0" applyProtection="0">
      <alignment vertical="center"/>
    </xf>
    <xf numFmtId="0" fontId="4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170" fontId="46" fillId="7" borderId="0" applyNumberFormat="0" applyFont="0"/>
    <xf numFmtId="0" fontId="5" fillId="0" borderId="0"/>
    <xf numFmtId="0" fontId="4" fillId="0" borderId="0"/>
    <xf numFmtId="0" fontId="42" fillId="0" borderId="0"/>
    <xf numFmtId="0" fontId="36" fillId="0" borderId="0">
      <alignment vertical="center"/>
    </xf>
    <xf numFmtId="0" fontId="36" fillId="0" borderId="0">
      <alignment vertical="center"/>
    </xf>
    <xf numFmtId="0" fontId="32" fillId="0" borderId="0"/>
    <xf numFmtId="0" fontId="32" fillId="0" borderId="0"/>
    <xf numFmtId="0" fontId="3" fillId="0" borderId="0" applyNumberFormat="0" applyFill="0" applyBorder="0" applyAlignment="0" applyProtection="0"/>
    <xf numFmtId="0" fontId="36" fillId="0" borderId="0">
      <alignment vertical="center"/>
    </xf>
    <xf numFmtId="0" fontId="36" fillId="0" borderId="0">
      <alignment vertical="center"/>
    </xf>
    <xf numFmtId="0" fontId="42" fillId="0" borderId="0"/>
    <xf numFmtId="0" fontId="43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37" fillId="2" borderId="0">
      <alignment horizontal="left" vertical="center"/>
    </xf>
    <xf numFmtId="0" fontId="37" fillId="2" borderId="0">
      <alignment horizontal="righ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0" fontId="37" fillId="2" borderId="0">
      <alignment horizontal="center" vertical="center"/>
    </xf>
    <xf numFmtId="0" fontId="37" fillId="2" borderId="0">
      <alignment horizontal="center"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6" fillId="0" borderId="0">
      <alignment vertical="center"/>
    </xf>
    <xf numFmtId="0" fontId="5" fillId="0" borderId="0" applyNumberFormat="0" applyFill="0" applyBorder="0" applyAlignment="0" applyProtection="0"/>
    <xf numFmtId="0" fontId="42" fillId="0" borderId="0"/>
    <xf numFmtId="0" fontId="36" fillId="0" borderId="0">
      <alignment vertical="center"/>
    </xf>
    <xf numFmtId="0" fontId="38" fillId="4" borderId="0">
      <alignment horizontal="left" vertical="center"/>
    </xf>
    <xf numFmtId="0" fontId="38" fillId="4" borderId="0">
      <alignment horizontal="center" vertical="center"/>
    </xf>
    <xf numFmtId="0" fontId="43" fillId="0" borderId="0">
      <alignment vertical="center"/>
    </xf>
    <xf numFmtId="0" fontId="37" fillId="5" borderId="0">
      <alignment horizontal="left" vertical="center"/>
    </xf>
    <xf numFmtId="0" fontId="37" fillId="5" borderId="0">
      <alignment horizontal="right" vertical="center"/>
    </xf>
    <xf numFmtId="0" fontId="37" fillId="5" borderId="0">
      <alignment horizontal="center" vertical="center"/>
    </xf>
    <xf numFmtId="0" fontId="37" fillId="5" borderId="0">
      <alignment horizontal="center" vertical="center"/>
    </xf>
    <xf numFmtId="0" fontId="39" fillId="6" borderId="0">
      <alignment horizontal="center" vertical="center"/>
    </xf>
    <xf numFmtId="0" fontId="40" fillId="2" borderId="0">
      <alignment horizontal="center" vertical="center"/>
    </xf>
    <xf numFmtId="0" fontId="41" fillId="0" borderId="0">
      <alignment horizontal="center" vertical="center"/>
    </xf>
    <xf numFmtId="0" fontId="42" fillId="0" borderId="0"/>
    <xf numFmtId="0" fontId="4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2" fillId="0" borderId="0"/>
    <xf numFmtId="0" fontId="6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2" fillId="0" borderId="0"/>
    <xf numFmtId="0" fontId="42" fillId="0" borderId="0"/>
    <xf numFmtId="0" fontId="43" fillId="0" borderId="0">
      <alignment vertical="center"/>
    </xf>
    <xf numFmtId="3" fontId="5" fillId="0" borderId="0">
      <alignment horizontal="center"/>
    </xf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5" fillId="0" borderId="0"/>
    <xf numFmtId="0" fontId="42" fillId="0" borderId="0"/>
    <xf numFmtId="0" fontId="42" fillId="0" borderId="0"/>
    <xf numFmtId="0" fontId="5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32" fillId="0" borderId="0"/>
    <xf numFmtId="0" fontId="4" fillId="0" borderId="0"/>
    <xf numFmtId="0" fontId="45" fillId="0" borderId="0"/>
    <xf numFmtId="0" fontId="5" fillId="0" borderId="0"/>
    <xf numFmtId="0" fontId="4" fillId="0" borderId="0"/>
    <xf numFmtId="0" fontId="4" fillId="0" borderId="0"/>
    <xf numFmtId="0" fontId="47" fillId="0" borderId="0">
      <alignment vertical="top"/>
    </xf>
    <xf numFmtId="0" fontId="5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4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 applyFont="0" applyFill="0" applyBorder="0" applyAlignment="0" applyProtection="0">
      <alignment vertical="center"/>
    </xf>
    <xf numFmtId="0" fontId="43" fillId="0" borderId="0" applyFont="0" applyFill="0" applyBorder="0" applyAlignment="0" applyProtection="0">
      <alignment vertical="center"/>
    </xf>
    <xf numFmtId="0" fontId="43" fillId="0" borderId="0" applyFont="0" applyFill="0" applyBorder="0" applyAlignment="0" applyProtection="0">
      <alignment vertical="center"/>
    </xf>
    <xf numFmtId="0" fontId="4" fillId="0" borderId="0"/>
    <xf numFmtId="0" fontId="43" fillId="0" borderId="0" applyFont="0" applyFill="0" applyBorder="0" applyAlignment="0" applyProtection="0">
      <alignment vertical="center"/>
    </xf>
    <xf numFmtId="0" fontId="6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" fillId="0" borderId="0"/>
    <xf numFmtId="0" fontId="32" fillId="0" borderId="0"/>
    <xf numFmtId="0" fontId="4" fillId="0" borderId="0"/>
    <xf numFmtId="0" fontId="42" fillId="0" borderId="0"/>
    <xf numFmtId="0" fontId="47" fillId="0" borderId="0">
      <alignment vertical="top"/>
    </xf>
    <xf numFmtId="0" fontId="42" fillId="0" borderId="0"/>
    <xf numFmtId="0" fontId="42" fillId="0" borderId="0"/>
    <xf numFmtId="0" fontId="5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5" fillId="0" borderId="0">
      <alignment horizontal="center"/>
    </xf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8" fillId="0" borderId="0">
      <alignment horizontal="center"/>
      <protection locked="0"/>
    </xf>
    <xf numFmtId="171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38" fontId="35" fillId="0" borderId="0">
      <protection locked="0"/>
    </xf>
    <xf numFmtId="38" fontId="35" fillId="0" borderId="0">
      <protection locked="0"/>
    </xf>
    <xf numFmtId="38" fontId="35" fillId="0" borderId="0">
      <protection locked="0"/>
    </xf>
    <xf numFmtId="38" fontId="35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35" fillId="0" borderId="0">
      <protection locked="0"/>
    </xf>
    <xf numFmtId="0" fontId="35" fillId="0" borderId="1">
      <protection locked="0"/>
    </xf>
    <xf numFmtId="0" fontId="5" fillId="0" borderId="0"/>
    <xf numFmtId="0" fontId="5" fillId="0" borderId="0"/>
    <xf numFmtId="0" fontId="50" fillId="0" borderId="0">
      <protection locked="0"/>
    </xf>
    <xf numFmtId="0" fontId="50" fillId="0" borderId="0">
      <protection locked="0"/>
    </xf>
    <xf numFmtId="0" fontId="51" fillId="0" borderId="0" applyNumberFormat="0" applyFill="0" applyBorder="0" applyAlignment="0" applyProtection="0"/>
    <xf numFmtId="0" fontId="52" fillId="0" borderId="0"/>
    <xf numFmtId="0" fontId="48" fillId="0" borderId="1">
      <protection locked="0"/>
    </xf>
    <xf numFmtId="173" fontId="53" fillId="0" borderId="0">
      <alignment horizontal="center"/>
    </xf>
    <xf numFmtId="174" fontId="54" fillId="0" borderId="0" applyFont="0" applyFill="0" applyBorder="0" applyAlignment="0" applyProtection="0"/>
    <xf numFmtId="175" fontId="55" fillId="0" borderId="0" applyFont="0" applyAlignment="0" applyProtection="0">
      <protection locked="0" hidden="1"/>
    </xf>
    <xf numFmtId="0" fontId="56" fillId="8" borderId="0"/>
    <xf numFmtId="0" fontId="57" fillId="9" borderId="2" applyNumberFormat="0" applyFill="0" applyBorder="0" applyAlignment="0">
      <alignment horizontal="left"/>
    </xf>
    <xf numFmtId="0" fontId="58" fillId="9" borderId="0" applyNumberFormat="0" applyFill="0" applyBorder="0" applyAlignment="0"/>
    <xf numFmtId="0" fontId="59" fillId="10" borderId="2" applyNumberFormat="0" applyFill="0" applyBorder="0" applyAlignment="0">
      <alignment horizontal="left"/>
    </xf>
    <xf numFmtId="0" fontId="60" fillId="11" borderId="0" applyNumberFormat="0" applyFill="0" applyBorder="0" applyAlignment="0"/>
    <xf numFmtId="0" fontId="61" fillId="0" borderId="0" applyNumberFormat="0" applyFill="0" applyBorder="0" applyAlignment="0"/>
    <xf numFmtId="0" fontId="62" fillId="0" borderId="3" applyNumberFormat="0" applyFill="0" applyBorder="0" applyAlignment="0">
      <alignment horizontal="left"/>
    </xf>
    <xf numFmtId="0" fontId="63" fillId="12" borderId="4" applyNumberFormat="0" applyFill="0" applyBorder="0" applyAlignment="0">
      <alignment horizontal="centerContinuous"/>
    </xf>
    <xf numFmtId="0" fontId="64" fillId="0" borderId="0" applyNumberFormat="0" applyFill="0" applyBorder="0" applyAlignment="0"/>
    <xf numFmtId="0" fontId="64" fillId="13" borderId="5" applyNumberFormat="0" applyFill="0" applyBorder="0" applyAlignment="0"/>
    <xf numFmtId="0" fontId="65" fillId="0" borderId="3" applyNumberFormat="0" applyFill="0" applyBorder="0" applyAlignment="0"/>
    <xf numFmtId="0" fontId="64" fillId="0" borderId="0" applyNumberFormat="0" applyFill="0" applyBorder="0" applyAlignment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4" fillId="6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4" fillId="6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4" fillId="6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4" fillId="6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14" fillId="6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4" fillId="68" borderId="0" applyNumberFormat="0" applyBorder="0" applyAlignment="0" applyProtection="0"/>
    <xf numFmtId="176" fontId="55" fillId="0" borderId="0" applyFill="0" applyBorder="0" applyProtection="0">
      <alignment horizontal="right"/>
    </xf>
    <xf numFmtId="0" fontId="66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14" fillId="6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4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4" fillId="7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4" fillId="7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14" fillId="7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4" fillId="74" borderId="0" applyNumberFormat="0" applyBorder="0" applyAlignment="0" applyProtection="0"/>
    <xf numFmtId="0" fontId="16" fillId="21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166" fontId="67" fillId="0" borderId="0" applyFont="0" applyFill="0" applyBorder="0">
      <alignment horizontal="center"/>
    </xf>
    <xf numFmtId="0" fontId="68" fillId="0" borderId="0">
      <alignment horizontal="right"/>
    </xf>
    <xf numFmtId="172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8" borderId="0" applyNumberFormat="0" applyBorder="0" applyAlignment="0" applyProtection="0"/>
    <xf numFmtId="177" fontId="5" fillId="0" borderId="0" applyFont="0" applyFill="0" applyBorder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49" fillId="0" borderId="0"/>
    <xf numFmtId="180" fontId="70" fillId="0" borderId="0">
      <alignment horizontal="left"/>
    </xf>
    <xf numFmtId="0" fontId="4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/>
    <xf numFmtId="0" fontId="74" fillId="0" borderId="0"/>
    <xf numFmtId="170" fontId="46" fillId="7" borderId="0" applyNumberFormat="0" applyFont="0"/>
    <xf numFmtId="0" fontId="27" fillId="15" borderId="0" applyNumberFormat="0" applyBorder="0" applyAlignment="0" applyProtection="0"/>
    <xf numFmtId="0" fontId="43" fillId="29" borderId="0"/>
    <xf numFmtId="0" fontId="75" fillId="29" borderId="0"/>
    <xf numFmtId="0" fontId="76" fillId="0" borderId="0" applyNumberFormat="0" applyFill="0" applyBorder="0" applyAlignment="0" applyProtection="0"/>
    <xf numFmtId="38" fontId="77" fillId="0" borderId="0" applyNumberFormat="0" applyFill="0" applyBorder="0" applyAlignment="0" applyProtection="0">
      <alignment horizontal="right"/>
      <protection locked="0"/>
    </xf>
    <xf numFmtId="0" fontId="78" fillId="0" borderId="0" applyNumberFormat="0" applyFill="0" applyBorder="0" applyAlignment="0" applyProtection="0"/>
    <xf numFmtId="181" fontId="79" fillId="0" borderId="6" applyAlignment="0" applyProtection="0"/>
    <xf numFmtId="182" fontId="80" fillId="0" borderId="0" applyFont="0" applyFill="0" applyBorder="0" applyAlignment="0" applyProtection="0"/>
    <xf numFmtId="0" fontId="81" fillId="0" borderId="0"/>
    <xf numFmtId="0" fontId="66" fillId="0" borderId="0"/>
    <xf numFmtId="0" fontId="82" fillId="0" borderId="0"/>
    <xf numFmtId="0" fontId="5" fillId="0" borderId="0" applyFill="0" applyBorder="0" applyAlignment="0"/>
    <xf numFmtId="183" fontId="49" fillId="0" borderId="0" applyFill="0" applyBorder="0" applyAlignment="0"/>
    <xf numFmtId="184" fontId="5" fillId="0" borderId="0" applyFill="0" applyBorder="0" applyAlignment="0"/>
    <xf numFmtId="0" fontId="19" fillId="2" borderId="7" applyNumberFormat="0" applyAlignment="0" applyProtection="0"/>
    <xf numFmtId="0" fontId="5" fillId="30" borderId="0" applyNumberFormat="0" applyFont="0" applyBorder="0" applyAlignment="0"/>
    <xf numFmtId="0" fontId="83" fillId="0" borderId="5" applyNumberFormat="0" applyFont="0" applyFill="0" applyProtection="0">
      <alignment horizontal="centerContinuous" vertical="center"/>
    </xf>
    <xf numFmtId="185" fontId="49" fillId="0" borderId="0" applyFont="0" applyFill="0" applyBorder="0" applyAlignment="0" applyProtection="0"/>
    <xf numFmtId="0" fontId="24" fillId="31" borderId="8" applyNumberFormat="0" applyAlignment="0" applyProtection="0"/>
    <xf numFmtId="186" fontId="5" fillId="0" borderId="9" applyFont="0" applyFill="0" applyBorder="0" applyProtection="0">
      <alignment horizontal="center"/>
      <protection locked="0"/>
    </xf>
    <xf numFmtId="0" fontId="83" fillId="0" borderId="0" applyNumberFormat="0" applyFill="0" applyBorder="0" applyProtection="0">
      <alignment horizontal="center" vertical="center"/>
    </xf>
    <xf numFmtId="0" fontId="84" fillId="0" borderId="10">
      <alignment horizontal="center"/>
    </xf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>
      <alignment horizontal="right"/>
    </xf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>
      <alignment horizontal="right"/>
    </xf>
    <xf numFmtId="43" fontId="5" fillId="0" borderId="0" applyFont="0" applyFill="0" applyBorder="0" applyAlignment="0" applyProtection="0"/>
    <xf numFmtId="3" fontId="87" fillId="0" borderId="0" applyFont="0" applyFill="0" applyBorder="0" applyAlignment="0" applyProtection="0"/>
    <xf numFmtId="0" fontId="88" fillId="32" borderId="0">
      <alignment vertical="center"/>
    </xf>
    <xf numFmtId="0" fontId="89" fillId="0" borderId="0" applyNumberFormat="0" applyAlignment="0">
      <alignment horizontal="left"/>
    </xf>
    <xf numFmtId="187" fontId="34" fillId="0" borderId="0" applyFont="0" applyFill="0" applyBorder="0" applyAlignment="0" applyProtection="0"/>
    <xf numFmtId="0" fontId="86" fillId="0" borderId="0" applyFont="0" applyFill="0" applyBorder="0" applyAlignment="0" applyProtection="0">
      <alignment horizontal="right"/>
    </xf>
    <xf numFmtId="0" fontId="86" fillId="0" borderId="0" applyFont="0" applyFill="0" applyBorder="0" applyAlignment="0" applyProtection="0">
      <alignment horizontal="right"/>
    </xf>
    <xf numFmtId="37" fontId="47" fillId="0" borderId="11" applyFont="0" applyFill="0" applyBorder="0"/>
    <xf numFmtId="37" fontId="90" fillId="0" borderId="11" applyFont="0" applyFill="0" applyBorder="0">
      <protection locked="0"/>
    </xf>
    <xf numFmtId="37" fontId="91" fillId="33" borderId="12" applyFill="0" applyBorder="0" applyProtection="0"/>
    <xf numFmtId="37" fontId="90" fillId="0" borderId="11" applyFill="0" applyBorder="0">
      <protection locked="0"/>
    </xf>
    <xf numFmtId="188" fontId="74" fillId="0" borderId="0" applyFont="0" applyFill="0" applyAlignment="0"/>
    <xf numFmtId="189" fontId="92" fillId="0" borderId="0" applyFont="0" applyFill="0" applyBorder="0" applyAlignment="0" applyProtection="0"/>
    <xf numFmtId="0" fontId="43" fillId="34" borderId="0"/>
    <xf numFmtId="0" fontId="75" fillId="35" borderId="0"/>
    <xf numFmtId="0" fontId="87" fillId="0" borderId="0" applyFont="0" applyFill="0" applyBorder="0" applyAlignment="0" applyProtection="0"/>
    <xf numFmtId="0" fontId="86" fillId="0" borderId="0" applyFont="0" applyFill="0" applyBorder="0" applyAlignment="0" applyProtection="0"/>
    <xf numFmtId="15" fontId="93" fillId="0" borderId="13" applyFont="0" applyFill="0" applyBorder="0" applyAlignment="0">
      <alignment horizontal="centerContinuous"/>
    </xf>
    <xf numFmtId="190" fontId="93" fillId="0" borderId="13" applyFont="0" applyFill="0" applyBorder="0" applyAlignment="0">
      <alignment horizontal="centerContinuous"/>
    </xf>
    <xf numFmtId="191" fontId="49" fillId="0" borderId="0" applyFont="0" applyFill="0" applyBorder="0" applyAlignment="0" applyProtection="0"/>
    <xf numFmtId="0" fontId="94" fillId="33" borderId="14" applyFont="0" applyFill="0" applyBorder="0" applyProtection="0">
      <alignment horizontal="right" vertical="center"/>
    </xf>
    <xf numFmtId="38" fontId="73" fillId="0" borderId="0" applyFont="0" applyFill="0" applyBorder="0" applyAlignment="0" applyProtection="0"/>
    <xf numFmtId="192" fontId="95" fillId="36" borderId="0" applyNumberFormat="0" applyBorder="0" applyAlignment="0" applyProtection="0"/>
    <xf numFmtId="193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96" fillId="0" borderId="0">
      <alignment horizontal="center"/>
    </xf>
    <xf numFmtId="0" fontId="86" fillId="0" borderId="15" applyNumberFormat="0" applyFont="0" applyFill="0" applyAlignment="0" applyProtection="0"/>
    <xf numFmtId="0" fontId="97" fillId="0" borderId="0" applyFill="0" applyBorder="0" applyAlignment="0" applyProtection="0"/>
    <xf numFmtId="38" fontId="56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5" fillId="0" borderId="0" applyFill="0" applyBorder="0" applyAlignment="0"/>
    <xf numFmtId="0" fontId="99" fillId="0" borderId="0" applyNumberFormat="0" applyAlignment="0">
      <alignment horizontal="left"/>
    </xf>
    <xf numFmtId="197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38" fontId="35" fillId="0" borderId="0">
      <protection locked="0"/>
    </xf>
    <xf numFmtId="38" fontId="35" fillId="0" borderId="0">
      <protection locked="0"/>
    </xf>
    <xf numFmtId="38" fontId="100" fillId="0" borderId="0">
      <protection locked="0"/>
    </xf>
    <xf numFmtId="38" fontId="35" fillId="0" borderId="0">
      <protection locked="0"/>
    </xf>
    <xf numFmtId="38" fontId="35" fillId="0" borderId="0">
      <protection locked="0"/>
    </xf>
    <xf numFmtId="38" fontId="35" fillId="0" borderId="0">
      <protection locked="0"/>
    </xf>
    <xf numFmtId="38" fontId="100" fillId="0" borderId="0">
      <protection locked="0"/>
    </xf>
    <xf numFmtId="200" fontId="49" fillId="0" borderId="0" applyFont="0" applyFill="0" applyBorder="0" applyAlignment="0" applyProtection="0"/>
    <xf numFmtId="2" fontId="92" fillId="0" borderId="0" applyFon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15" fontId="5" fillId="0" borderId="0">
      <alignment vertical="center"/>
    </xf>
    <xf numFmtId="0" fontId="103" fillId="0" borderId="0" applyFill="0" applyBorder="0" applyProtection="0">
      <alignment horizontal="left"/>
    </xf>
    <xf numFmtId="192" fontId="104" fillId="0" borderId="0" applyNumberFormat="0" applyFill="0" applyBorder="0" applyAlignment="0" applyProtection="0"/>
    <xf numFmtId="1" fontId="32" fillId="0" borderId="0" applyNumberFormat="0" applyFont="0" applyBorder="0" applyAlignment="0">
      <alignment horizontal="centerContinuous"/>
    </xf>
    <xf numFmtId="0" fontId="31" fillId="3" borderId="0" applyNumberFormat="0" applyBorder="0" applyAlignment="0" applyProtection="0"/>
    <xf numFmtId="194" fontId="105" fillId="0" borderId="0" applyNumberFormat="0" applyFill="0" applyBorder="0" applyAlignment="0" applyProtection="0">
      <alignment horizontal="center"/>
    </xf>
    <xf numFmtId="38" fontId="106" fillId="33" borderId="0" applyNumberFormat="0" applyBorder="0" applyAlignment="0" applyProtection="0"/>
    <xf numFmtId="0" fontId="86" fillId="0" borderId="0" applyFont="0" applyFill="0" applyBorder="0" applyAlignment="0" applyProtection="0">
      <alignment horizontal="right"/>
    </xf>
    <xf numFmtId="0" fontId="107" fillId="0" borderId="0"/>
    <xf numFmtId="0" fontId="108" fillId="0" borderId="16" applyNumberFormat="0" applyAlignment="0" applyProtection="0">
      <alignment horizontal="left" vertical="center"/>
    </xf>
    <xf numFmtId="0" fontId="108" fillId="0" borderId="2">
      <alignment horizontal="left" vertical="center"/>
    </xf>
    <xf numFmtId="0" fontId="109" fillId="0" borderId="0">
      <alignment horizontal="center"/>
    </xf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110" fillId="0" borderId="20" applyNumberFormat="0" applyFill="0" applyBorder="0" applyAlignment="0" applyProtection="0">
      <alignment horizontal="left"/>
    </xf>
    <xf numFmtId="0" fontId="111" fillId="37" borderId="0"/>
    <xf numFmtId="0" fontId="7" fillId="38" borderId="0"/>
    <xf numFmtId="0" fontId="10" fillId="0" borderId="0"/>
    <xf numFmtId="201" fontId="112" fillId="39" borderId="0" applyNumberFormat="0" applyBorder="0" applyAlignment="0" applyProtection="0"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  <xf numFmtId="0" fontId="17" fillId="17" borderId="7" applyNumberFormat="0" applyAlignment="0" applyProtection="0"/>
    <xf numFmtId="10" fontId="106" fillId="40" borderId="12" applyNumberFormat="0" applyBorder="0" applyAlignment="0" applyProtection="0"/>
    <xf numFmtId="0" fontId="113" fillId="32" borderId="0">
      <alignment vertical="center"/>
    </xf>
    <xf numFmtId="3" fontId="55" fillId="0" borderId="0"/>
    <xf numFmtId="0" fontId="102" fillId="0" borderId="0" applyNumberFormat="0" applyFill="0" applyBorder="0" applyAlignment="0" applyProtection="0">
      <alignment vertical="top"/>
      <protection locked="0"/>
    </xf>
    <xf numFmtId="0" fontId="114" fillId="0" borderId="0">
      <alignment vertical="center"/>
    </xf>
    <xf numFmtId="0" fontId="37" fillId="32" borderId="0">
      <alignment horizontal="left" vertical="center"/>
    </xf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0" fontId="115" fillId="0" borderId="0" applyNumberFormat="0" applyFont="0" applyFill="0" applyBorder="0" applyProtection="0">
      <alignment horizontal="left" vertical="center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5" fillId="0" borderId="0" applyFill="0" applyBorder="0" applyAlignment="0"/>
    <xf numFmtId="0" fontId="29" fillId="0" borderId="21" applyNumberFormat="0" applyFill="0" applyAlignment="0" applyProtection="0"/>
    <xf numFmtId="0" fontId="118" fillId="0" borderId="0"/>
    <xf numFmtId="49" fontId="38" fillId="41" borderId="22">
      <alignment horizontal="left" vertical="top" wrapText="1"/>
    </xf>
    <xf numFmtId="0" fontId="42" fillId="0" borderId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119" fillId="0" borderId="3"/>
    <xf numFmtId="20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206" fontId="34" fillId="0" borderId="0" applyFont="0" applyFill="0" applyBorder="0" applyAlignment="0" applyProtection="0"/>
    <xf numFmtId="207" fontId="34" fillId="0" borderId="0" applyFont="0" applyFill="0" applyBorder="0" applyAlignment="0" applyProtection="0"/>
    <xf numFmtId="208" fontId="34" fillId="0" borderId="0" applyFont="0" applyFill="0" applyBorder="0" applyAlignment="0" applyProtection="0"/>
    <xf numFmtId="195" fontId="46" fillId="0" borderId="0" applyFont="0" applyFill="0" applyBorder="0" applyAlignment="0" applyProtection="0"/>
    <xf numFmtId="0" fontId="26" fillId="42" borderId="0" applyNumberFormat="0" applyBorder="0" applyAlignment="0" applyProtection="0"/>
    <xf numFmtId="37" fontId="120" fillId="0" borderId="0"/>
    <xf numFmtId="0" fontId="93" fillId="33" borderId="12" applyFont="0" applyBorder="0" applyAlignment="0">
      <alignment horizontal="center" vertical="center"/>
    </xf>
    <xf numFmtId="0" fontId="56" fillId="0" borderId="23"/>
    <xf numFmtId="0" fontId="5" fillId="0" borderId="0"/>
    <xf numFmtId="37" fontId="121" fillId="39" borderId="2" applyBorder="0">
      <alignment horizontal="left" vertical="center" indent="2"/>
    </xf>
    <xf numFmtId="0" fontId="5" fillId="0" borderId="0"/>
    <xf numFmtId="0" fontId="122" fillId="0" borderId="0"/>
    <xf numFmtId="0" fontId="49" fillId="0" borderId="0"/>
    <xf numFmtId="0" fontId="68" fillId="0" borderId="0"/>
    <xf numFmtId="0" fontId="123" fillId="0" borderId="0"/>
    <xf numFmtId="0" fontId="124" fillId="0" borderId="0"/>
    <xf numFmtId="0" fontId="125" fillId="0" borderId="0"/>
    <xf numFmtId="0" fontId="42" fillId="0" borderId="0"/>
    <xf numFmtId="0" fontId="5" fillId="5" borderId="24" applyNumberFormat="0" applyFont="0" applyAlignment="0" applyProtection="0"/>
    <xf numFmtId="0" fontId="126" fillId="26" borderId="0">
      <alignment vertical="center"/>
    </xf>
    <xf numFmtId="209" fontId="55" fillId="0" borderId="0" applyBorder="0" applyProtection="0">
      <protection locked="0" hidden="1"/>
    </xf>
    <xf numFmtId="21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9" fontId="127" fillId="0" borderId="0" applyFont="0" applyFill="0" applyBorder="0" applyAlignment="0" applyProtection="0"/>
    <xf numFmtId="210" fontId="128" fillId="0" borderId="0" applyFont="0" applyFill="0" applyBorder="0" applyAlignment="0" applyProtection="0"/>
    <xf numFmtId="211" fontId="128" fillId="0" borderId="0" applyFont="0" applyFill="0" applyBorder="0" applyAlignment="0" applyProtection="0"/>
    <xf numFmtId="212" fontId="49" fillId="0" borderId="0" applyFont="0" applyFill="0" applyBorder="0" applyAlignment="0" applyProtection="0"/>
    <xf numFmtId="213" fontId="49" fillId="0" borderId="0" applyFont="0" applyFill="0" applyBorder="0" applyAlignment="0" applyProtection="0"/>
    <xf numFmtId="0" fontId="49" fillId="0" borderId="0"/>
    <xf numFmtId="169" fontId="12" fillId="0" borderId="12">
      <alignment horizontal="right" vertical="center" wrapText="1"/>
    </xf>
    <xf numFmtId="0" fontId="18" fillId="2" borderId="25" applyNumberFormat="0" applyAlignment="0" applyProtection="0"/>
    <xf numFmtId="40" fontId="126" fillId="32" borderId="0">
      <alignment horizontal="right"/>
    </xf>
    <xf numFmtId="0" fontId="129" fillId="43" borderId="0">
      <alignment horizontal="center"/>
    </xf>
    <xf numFmtId="0" fontId="130" fillId="44" borderId="0"/>
    <xf numFmtId="0" fontId="131" fillId="32" borderId="0" applyBorder="0">
      <alignment horizontal="centerContinuous"/>
    </xf>
    <xf numFmtId="0" fontId="132" fillId="44" borderId="0" applyBorder="0">
      <alignment horizontal="centerContinuous"/>
    </xf>
    <xf numFmtId="0" fontId="108" fillId="0" borderId="0" applyNumberFormat="0" applyFill="0" applyBorder="0" applyAlignment="0" applyProtection="0"/>
    <xf numFmtId="0" fontId="133" fillId="0" borderId="0"/>
    <xf numFmtId="1" fontId="134" fillId="0" borderId="0" applyProtection="0">
      <alignment horizontal="right" vertical="center"/>
    </xf>
    <xf numFmtId="214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49" fillId="0" borderId="0">
      <protection locked="0"/>
    </xf>
    <xf numFmtId="9" fontId="5" fillId="0" borderId="0" applyFont="0" applyFill="0" applyBorder="0" applyAlignment="0" applyProtection="0"/>
    <xf numFmtId="0" fontId="55" fillId="0" borderId="0" applyNumberFormat="0">
      <alignment horizontal="left"/>
    </xf>
    <xf numFmtId="0" fontId="56" fillId="0" borderId="0" applyNumberFormat="0" applyFont="0" applyFill="0" applyBorder="0" applyAlignment="0" applyProtection="0">
      <alignment horizontal="left"/>
    </xf>
    <xf numFmtId="15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79" fillId="0" borderId="3">
      <alignment horizontal="center"/>
    </xf>
    <xf numFmtId="3" fontId="56" fillId="0" borderId="0" applyFont="0" applyFill="0" applyBorder="0" applyAlignment="0" applyProtection="0"/>
    <xf numFmtId="0" fontId="56" fillId="45" borderId="0" applyNumberFormat="0" applyFont="0" applyBorder="0" applyAlignment="0" applyProtection="0"/>
    <xf numFmtId="0" fontId="133" fillId="0" borderId="0"/>
    <xf numFmtId="0" fontId="135" fillId="0" borderId="0" applyNumberFormat="0" applyFill="0" applyBorder="0" applyAlignment="0" applyProtection="0">
      <alignment horizontal="left"/>
      <protection locked="0"/>
    </xf>
    <xf numFmtId="216" fontId="5" fillId="0" borderId="0" applyNumberFormat="0" applyFill="0" applyBorder="0" applyAlignment="0" applyProtection="0">
      <alignment horizontal="left"/>
    </xf>
    <xf numFmtId="0" fontId="136" fillId="32" borderId="0">
      <alignment horizontal="left" vertical="center"/>
    </xf>
    <xf numFmtId="0" fontId="47" fillId="39" borderId="0">
      <alignment horizontal="left" vertical="top"/>
    </xf>
    <xf numFmtId="0" fontId="137" fillId="39" borderId="0">
      <alignment horizontal="left" vertical="top"/>
    </xf>
    <xf numFmtId="0" fontId="47" fillId="39" borderId="0">
      <alignment horizontal="left" vertical="top"/>
    </xf>
    <xf numFmtId="0" fontId="47" fillId="39" borderId="0">
      <alignment horizontal="left" vertical="top"/>
    </xf>
    <xf numFmtId="0" fontId="138" fillId="39" borderId="0">
      <alignment horizontal="left" vertical="center"/>
    </xf>
    <xf numFmtId="0" fontId="137" fillId="39" borderId="0">
      <alignment horizontal="left" vertical="top"/>
    </xf>
    <xf numFmtId="0" fontId="138" fillId="39" borderId="0">
      <alignment horizontal="left" vertical="center"/>
    </xf>
    <xf numFmtId="0" fontId="138" fillId="39" borderId="0">
      <alignment horizontal="left" vertical="center"/>
    </xf>
    <xf numFmtId="0" fontId="138" fillId="39" borderId="0">
      <alignment horizontal="left" vertical="center"/>
    </xf>
    <xf numFmtId="0" fontId="138" fillId="39" borderId="0">
      <alignment horizontal="left" vertical="center"/>
    </xf>
    <xf numFmtId="0" fontId="138" fillId="39" borderId="0">
      <alignment horizontal="left" vertical="center"/>
    </xf>
    <xf numFmtId="0" fontId="47" fillId="39" borderId="0">
      <alignment horizontal="left" vertical="top"/>
    </xf>
    <xf numFmtId="0" fontId="137" fillId="39" borderId="0">
      <alignment horizontal="left" vertical="top"/>
    </xf>
    <xf numFmtId="0" fontId="136" fillId="32" borderId="0">
      <alignment horizontal="right" vertical="center"/>
    </xf>
    <xf numFmtId="0" fontId="137" fillId="39" borderId="0">
      <alignment horizontal="left" vertical="top"/>
    </xf>
    <xf numFmtId="0" fontId="139" fillId="39" borderId="0">
      <alignment horizontal="right" vertical="top"/>
    </xf>
    <xf numFmtId="0" fontId="137" fillId="39" borderId="0">
      <alignment horizontal="left" vertical="top"/>
    </xf>
    <xf numFmtId="0" fontId="137" fillId="39" borderId="0">
      <alignment horizontal="left" vertical="top"/>
    </xf>
    <xf numFmtId="0" fontId="138" fillId="39" borderId="0">
      <alignment horizontal="right" vertical="center"/>
    </xf>
    <xf numFmtId="0" fontId="140" fillId="39" borderId="0">
      <alignment horizontal="right" vertical="top"/>
    </xf>
    <xf numFmtId="0" fontId="138" fillId="39" borderId="0">
      <alignment horizontal="right" vertical="center"/>
    </xf>
    <xf numFmtId="0" fontId="138" fillId="39" borderId="0">
      <alignment horizontal="right" vertical="center"/>
    </xf>
    <xf numFmtId="0" fontId="138" fillId="39" borderId="0">
      <alignment horizontal="right" vertical="center"/>
    </xf>
    <xf numFmtId="0" fontId="138" fillId="39" borderId="0">
      <alignment horizontal="right" vertical="center"/>
    </xf>
    <xf numFmtId="0" fontId="138" fillId="39" borderId="0">
      <alignment horizontal="right" vertical="center"/>
    </xf>
    <xf numFmtId="0" fontId="137" fillId="39" borderId="0">
      <alignment horizontal="left" vertical="top"/>
    </xf>
    <xf numFmtId="0" fontId="140" fillId="39" borderId="0">
      <alignment horizontal="right" vertical="top"/>
    </xf>
    <xf numFmtId="0" fontId="141" fillId="32" borderId="0">
      <alignment horizontal="left" vertical="center"/>
    </xf>
    <xf numFmtId="0" fontId="138" fillId="39" borderId="0">
      <alignment horizontal="left" vertical="center"/>
    </xf>
    <xf numFmtId="0" fontId="138" fillId="39" borderId="0">
      <alignment horizontal="right" vertical="center"/>
    </xf>
    <xf numFmtId="0" fontId="138" fillId="39" borderId="0">
      <alignment horizontal="left" vertical="center"/>
    </xf>
    <xf numFmtId="0" fontId="138" fillId="39" borderId="0">
      <alignment horizontal="left" vertical="center"/>
    </xf>
    <xf numFmtId="0" fontId="142" fillId="39" borderId="0">
      <alignment horizontal="left" vertical="center"/>
    </xf>
    <xf numFmtId="0" fontId="143" fillId="39" borderId="0">
      <alignment horizontal="left" vertical="center"/>
    </xf>
    <xf numFmtId="0" fontId="142" fillId="39" borderId="0">
      <alignment horizontal="left" vertical="center"/>
    </xf>
    <xf numFmtId="0" fontId="142" fillId="39" borderId="0">
      <alignment horizontal="left" vertical="center"/>
    </xf>
    <xf numFmtId="0" fontId="142" fillId="39" borderId="0">
      <alignment horizontal="left" vertical="center"/>
    </xf>
    <xf numFmtId="0" fontId="142" fillId="39" borderId="0">
      <alignment horizontal="left" vertical="center"/>
    </xf>
    <xf numFmtId="0" fontId="142" fillId="39" borderId="0">
      <alignment horizontal="left" vertical="center"/>
    </xf>
    <xf numFmtId="0" fontId="138" fillId="39" borderId="0">
      <alignment horizontal="left" vertical="center"/>
    </xf>
    <xf numFmtId="0" fontId="143" fillId="39" borderId="0">
      <alignment horizontal="left" vertical="center"/>
    </xf>
    <xf numFmtId="0" fontId="126" fillId="32" borderId="0">
      <alignment horizontal="right" vertical="center"/>
    </xf>
    <xf numFmtId="0" fontId="138" fillId="39" borderId="0">
      <alignment horizontal="right" vertical="center"/>
    </xf>
    <xf numFmtId="0" fontId="138" fillId="39" borderId="0">
      <alignment horizontal="left" vertical="center"/>
    </xf>
    <xf numFmtId="0" fontId="138" fillId="39" borderId="0">
      <alignment horizontal="right" vertical="center"/>
    </xf>
    <xf numFmtId="0" fontId="138" fillId="39" borderId="0">
      <alignment horizontal="right" vertical="center"/>
    </xf>
    <xf numFmtId="0" fontId="47" fillId="39" borderId="0">
      <alignment horizontal="right" vertical="center"/>
    </xf>
    <xf numFmtId="0" fontId="138" fillId="39" borderId="0">
      <alignment horizontal="center" vertical="center"/>
    </xf>
    <xf numFmtId="0" fontId="47" fillId="39" borderId="0">
      <alignment horizontal="right" vertical="center"/>
    </xf>
    <xf numFmtId="0" fontId="47" fillId="39" borderId="0">
      <alignment horizontal="right" vertical="center"/>
    </xf>
    <xf numFmtId="0" fontId="47" fillId="39" borderId="0">
      <alignment horizontal="right" vertical="center"/>
    </xf>
    <xf numFmtId="0" fontId="47" fillId="39" borderId="0">
      <alignment horizontal="right" vertical="center"/>
    </xf>
    <xf numFmtId="0" fontId="47" fillId="39" borderId="0">
      <alignment horizontal="right" vertical="center"/>
    </xf>
    <xf numFmtId="0" fontId="138" fillId="39" borderId="0">
      <alignment horizontal="right" vertical="center"/>
    </xf>
    <xf numFmtId="0" fontId="138" fillId="39" borderId="0">
      <alignment horizontal="center" vertical="center"/>
    </xf>
    <xf numFmtId="0" fontId="138" fillId="39" borderId="0">
      <alignment horizontal="center" vertical="center"/>
    </xf>
    <xf numFmtId="0" fontId="138" fillId="39" borderId="0">
      <alignment horizontal="left" vertical="center"/>
    </xf>
    <xf numFmtId="0" fontId="138" fillId="39" borderId="0">
      <alignment horizontal="left" vertical="center"/>
    </xf>
    <xf numFmtId="0" fontId="138" fillId="39" borderId="0">
      <alignment horizontal="left" vertical="top"/>
    </xf>
    <xf numFmtId="0" fontId="138" fillId="39" borderId="0">
      <alignment horizontal="left" vertical="center"/>
    </xf>
    <xf numFmtId="0" fontId="138" fillId="39" borderId="0">
      <alignment horizontal="left" vertical="center"/>
    </xf>
    <xf numFmtId="0" fontId="138" fillId="39" borderId="0">
      <alignment horizontal="center" vertical="center"/>
    </xf>
    <xf numFmtId="0" fontId="138" fillId="39" borderId="0">
      <alignment horizontal="left" vertical="top"/>
    </xf>
    <xf numFmtId="0" fontId="138" fillId="39" borderId="0">
      <alignment horizontal="left" vertical="top"/>
    </xf>
    <xf numFmtId="0" fontId="138" fillId="39" borderId="0">
      <alignment horizontal="left" vertical="top"/>
    </xf>
    <xf numFmtId="0" fontId="138" fillId="39" borderId="0">
      <alignment horizontal="left" vertical="top"/>
    </xf>
    <xf numFmtId="0" fontId="138" fillId="39" borderId="0">
      <alignment horizontal="left" vertical="top"/>
    </xf>
    <xf numFmtId="0" fontId="138" fillId="39" borderId="0">
      <alignment horizontal="center" vertical="center"/>
    </xf>
    <xf numFmtId="0" fontId="138" fillId="39" borderId="0">
      <alignment horizontal="left" vertical="top"/>
    </xf>
    <xf numFmtId="0" fontId="138" fillId="39" borderId="0">
      <alignment horizontal="left" vertical="top"/>
    </xf>
    <xf numFmtId="0" fontId="138" fillId="39" borderId="0">
      <alignment horizontal="left" vertical="top"/>
    </xf>
    <xf numFmtId="0" fontId="138" fillId="39" borderId="0">
      <alignment horizontal="left" vertical="top"/>
    </xf>
    <xf numFmtId="0" fontId="138" fillId="39" borderId="0">
      <alignment horizontal="left" vertical="top"/>
    </xf>
    <xf numFmtId="0" fontId="144" fillId="39" borderId="0">
      <alignment horizontal="center" vertical="top"/>
    </xf>
    <xf numFmtId="0" fontId="138" fillId="39" borderId="0">
      <alignment horizontal="left" vertical="top"/>
    </xf>
    <xf numFmtId="0" fontId="138" fillId="39" borderId="0">
      <alignment horizontal="left" vertical="top"/>
    </xf>
    <xf numFmtId="0" fontId="138" fillId="39" borderId="0">
      <alignment horizontal="right" vertical="top"/>
    </xf>
    <xf numFmtId="0" fontId="138" fillId="39" borderId="0">
      <alignment horizontal="left" vertical="top"/>
    </xf>
    <xf numFmtId="0" fontId="138" fillId="39" borderId="0">
      <alignment horizontal="left" vertical="top"/>
    </xf>
    <xf numFmtId="0" fontId="138" fillId="39" borderId="0">
      <alignment horizontal="right" vertical="top"/>
    </xf>
    <xf numFmtId="0" fontId="138" fillId="39" borderId="0">
      <alignment horizontal="right" vertical="top"/>
    </xf>
    <xf numFmtId="0" fontId="138" fillId="39" borderId="0">
      <alignment horizontal="right" vertical="top"/>
    </xf>
    <xf numFmtId="0" fontId="138" fillId="39" borderId="0">
      <alignment horizontal="left" vertical="top"/>
    </xf>
    <xf numFmtId="0" fontId="138" fillId="39" borderId="0">
      <alignment horizontal="right" vertical="top"/>
    </xf>
    <xf numFmtId="0" fontId="138" fillId="39" borderId="0">
      <alignment horizontal="right" vertical="top"/>
    </xf>
    <xf numFmtId="0" fontId="137" fillId="39" borderId="0">
      <alignment horizontal="left" vertical="top"/>
    </xf>
    <xf numFmtId="0" fontId="138" fillId="39" borderId="0">
      <alignment horizontal="left" vertical="top"/>
    </xf>
    <xf numFmtId="0" fontId="138" fillId="39" borderId="0">
      <alignment horizontal="left" vertical="top"/>
    </xf>
    <xf numFmtId="0" fontId="138" fillId="39" borderId="0">
      <alignment horizontal="left" vertical="top"/>
    </xf>
    <xf numFmtId="0" fontId="138" fillId="39" borderId="0">
      <alignment horizontal="left" vertical="top"/>
    </xf>
    <xf numFmtId="0" fontId="138" fillId="39" borderId="0">
      <alignment horizontal="left" vertical="top"/>
    </xf>
    <xf numFmtId="0" fontId="138" fillId="39" borderId="0">
      <alignment horizontal="left" vertical="top"/>
    </xf>
    <xf numFmtId="0" fontId="138" fillId="39" borderId="0">
      <alignment horizontal="left" vertical="top"/>
    </xf>
    <xf numFmtId="0" fontId="138" fillId="39" borderId="0">
      <alignment horizontal="left" vertical="top"/>
    </xf>
    <xf numFmtId="0" fontId="137" fillId="39" borderId="0">
      <alignment horizontal="center" vertical="center"/>
    </xf>
    <xf numFmtId="0" fontId="138" fillId="39" borderId="0">
      <alignment horizontal="left" vertical="top"/>
    </xf>
    <xf numFmtId="0" fontId="138" fillId="39" borderId="0">
      <alignment horizontal="left" vertical="top"/>
    </xf>
    <xf numFmtId="0" fontId="144" fillId="39" borderId="0">
      <alignment horizontal="left" vertical="top"/>
    </xf>
    <xf numFmtId="0" fontId="137" fillId="39" borderId="0">
      <alignment horizontal="center" vertical="center"/>
    </xf>
    <xf numFmtId="0" fontId="137" fillId="39" borderId="0">
      <alignment horizontal="center" vertical="center"/>
    </xf>
    <xf numFmtId="0" fontId="137" fillId="39" borderId="0">
      <alignment horizontal="center" vertical="center"/>
    </xf>
    <xf numFmtId="0" fontId="137" fillId="39" borderId="0">
      <alignment horizontal="center" vertical="center"/>
    </xf>
    <xf numFmtId="0" fontId="137" fillId="39" borderId="0">
      <alignment horizontal="center" vertical="center"/>
    </xf>
    <xf numFmtId="0" fontId="136" fillId="32" borderId="0">
      <alignment horizontal="center" vertical="center"/>
    </xf>
    <xf numFmtId="0" fontId="139" fillId="39" borderId="0">
      <alignment horizontal="right" vertical="top"/>
    </xf>
    <xf numFmtId="0" fontId="144" fillId="39" borderId="0">
      <alignment horizontal="right" vertical="center"/>
    </xf>
    <xf numFmtId="0" fontId="139" fillId="39" borderId="0">
      <alignment horizontal="right" vertical="top"/>
    </xf>
    <xf numFmtId="0" fontId="139" fillId="39" borderId="0">
      <alignment horizontal="right" vertical="top"/>
    </xf>
    <xf numFmtId="0" fontId="138" fillId="39" borderId="0">
      <alignment horizontal="center" vertical="center"/>
    </xf>
    <xf numFmtId="0" fontId="138" fillId="39" borderId="0">
      <alignment horizontal="left" vertical="top"/>
    </xf>
    <xf numFmtId="0" fontId="138" fillId="39" borderId="0">
      <alignment horizontal="center" vertical="center"/>
    </xf>
    <xf numFmtId="0" fontId="138" fillId="39" borderId="0">
      <alignment horizontal="center" vertical="center"/>
    </xf>
    <xf numFmtId="0" fontId="138" fillId="39" borderId="0">
      <alignment horizontal="center" vertical="center"/>
    </xf>
    <xf numFmtId="0" fontId="138" fillId="39" borderId="0">
      <alignment horizontal="center" vertical="center"/>
    </xf>
    <xf numFmtId="0" fontId="138" fillId="39" borderId="0">
      <alignment horizontal="center" vertical="center"/>
    </xf>
    <xf numFmtId="0" fontId="139" fillId="39" borderId="0">
      <alignment horizontal="right" vertical="top"/>
    </xf>
    <xf numFmtId="0" fontId="138" fillId="39" borderId="0">
      <alignment horizontal="left" vertical="top"/>
    </xf>
    <xf numFmtId="0" fontId="144" fillId="39" borderId="0">
      <alignment horizontal="right" vertical="top"/>
    </xf>
    <xf numFmtId="0" fontId="137" fillId="39" borderId="0">
      <alignment horizontal="center" vertical="center"/>
    </xf>
    <xf numFmtId="0" fontId="137" fillId="39" borderId="0">
      <alignment horizontal="center" vertical="center"/>
    </xf>
    <xf numFmtId="0" fontId="137" fillId="39" borderId="0">
      <alignment horizontal="center" vertical="center"/>
    </xf>
    <xf numFmtId="0" fontId="137" fillId="39" borderId="0">
      <alignment horizontal="center" vertical="center"/>
    </xf>
    <xf numFmtId="0" fontId="137" fillId="39" borderId="0">
      <alignment horizontal="center" vertical="center"/>
    </xf>
    <xf numFmtId="0" fontId="47" fillId="39" borderId="0">
      <alignment horizontal="right" vertical="top"/>
    </xf>
    <xf numFmtId="0" fontId="137" fillId="39" borderId="0">
      <alignment horizontal="center" vertical="center"/>
    </xf>
    <xf numFmtId="0" fontId="137" fillId="39" borderId="0">
      <alignment horizontal="center" vertical="center"/>
    </xf>
    <xf numFmtId="0" fontId="137" fillId="39" borderId="0">
      <alignment horizontal="center" vertical="center"/>
    </xf>
    <xf numFmtId="0" fontId="137" fillId="39" borderId="0">
      <alignment horizontal="center" vertical="center"/>
    </xf>
    <xf numFmtId="0" fontId="137" fillId="39" borderId="0">
      <alignment horizontal="center" vertical="center"/>
    </xf>
    <xf numFmtId="0" fontId="138" fillId="39" borderId="0">
      <alignment horizontal="left" vertical="top"/>
    </xf>
    <xf numFmtId="0" fontId="137" fillId="39" borderId="0">
      <alignment horizontal="center" vertical="center"/>
    </xf>
    <xf numFmtId="0" fontId="137" fillId="39" borderId="0">
      <alignment horizontal="center" vertical="center"/>
    </xf>
    <xf numFmtId="0" fontId="137" fillId="39" borderId="0">
      <alignment horizontal="center" vertical="center"/>
    </xf>
    <xf numFmtId="0" fontId="137" fillId="39" borderId="0">
      <alignment horizontal="center" vertical="center"/>
    </xf>
    <xf numFmtId="0" fontId="137" fillId="39" borderId="0">
      <alignment horizontal="center" vertical="center"/>
    </xf>
    <xf numFmtId="0" fontId="138" fillId="39" borderId="0">
      <alignment horizontal="right" vertical="top"/>
    </xf>
    <xf numFmtId="0" fontId="137" fillId="39" borderId="0">
      <alignment horizontal="center" vertical="center"/>
    </xf>
    <xf numFmtId="0" fontId="137" fillId="39" borderId="0">
      <alignment horizontal="center" vertical="center"/>
    </xf>
    <xf numFmtId="0" fontId="137" fillId="39" borderId="0">
      <alignment horizontal="center" vertical="center"/>
    </xf>
    <xf numFmtId="0" fontId="137" fillId="39" borderId="0">
      <alignment horizontal="center" vertical="center"/>
    </xf>
    <xf numFmtId="0" fontId="137" fillId="39" borderId="0">
      <alignment horizontal="center" vertical="center"/>
    </xf>
    <xf numFmtId="0" fontId="143" fillId="39" borderId="0">
      <alignment horizontal="right"/>
    </xf>
    <xf numFmtId="0" fontId="144" fillId="39" borderId="0">
      <alignment horizontal="left" vertical="top"/>
    </xf>
    <xf numFmtId="0" fontId="137" fillId="39" borderId="0">
      <alignment horizontal="center" vertical="center"/>
    </xf>
    <xf numFmtId="0" fontId="137" fillId="39" borderId="0">
      <alignment horizontal="center" vertical="center"/>
    </xf>
    <xf numFmtId="0" fontId="137" fillId="39" borderId="0">
      <alignment horizontal="center"/>
    </xf>
    <xf numFmtId="0" fontId="137" fillId="39" borderId="0">
      <alignment horizontal="center" vertical="center"/>
    </xf>
    <xf numFmtId="0" fontId="137" fillId="39" borderId="0">
      <alignment horizontal="center" vertical="center"/>
    </xf>
    <xf numFmtId="0" fontId="144" fillId="39" borderId="0">
      <alignment horizontal="left" vertical="top"/>
    </xf>
    <xf numFmtId="0" fontId="143" fillId="39" borderId="0">
      <alignment horizontal="left"/>
    </xf>
    <xf numFmtId="0" fontId="144" fillId="39" borderId="0">
      <alignment horizontal="right" vertical="top"/>
    </xf>
    <xf numFmtId="0" fontId="137" fillId="39" borderId="0">
      <alignment horizontal="center"/>
    </xf>
    <xf numFmtId="0" fontId="137" fillId="39" borderId="0">
      <alignment horizontal="center"/>
    </xf>
    <xf numFmtId="0" fontId="137" fillId="39" borderId="0">
      <alignment horizontal="center"/>
    </xf>
    <xf numFmtId="0" fontId="137" fillId="39" borderId="0">
      <alignment horizontal="center"/>
    </xf>
    <xf numFmtId="0" fontId="137" fillId="39" borderId="0">
      <alignment horizontal="center"/>
    </xf>
    <xf numFmtId="0" fontId="144" fillId="39" borderId="0">
      <alignment horizontal="right" vertical="top"/>
    </xf>
    <xf numFmtId="0" fontId="143" fillId="39" borderId="0">
      <alignment horizontal="left"/>
    </xf>
    <xf numFmtId="0" fontId="143" fillId="39" borderId="0">
      <alignment horizontal="right"/>
    </xf>
    <xf numFmtId="0" fontId="137" fillId="39" borderId="0">
      <alignment horizontal="center"/>
    </xf>
    <xf numFmtId="0" fontId="137" fillId="39" borderId="0">
      <alignment horizontal="center"/>
    </xf>
    <xf numFmtId="0" fontId="137" fillId="39" borderId="0">
      <alignment horizontal="left" vertical="top"/>
    </xf>
    <xf numFmtId="0" fontId="137" fillId="39" borderId="0">
      <alignment horizontal="center"/>
    </xf>
    <xf numFmtId="0" fontId="137" fillId="39" borderId="0">
      <alignment horizontal="center"/>
    </xf>
    <xf numFmtId="0" fontId="143" fillId="39" borderId="0">
      <alignment horizontal="right"/>
    </xf>
    <xf numFmtId="0" fontId="143" fillId="39" borderId="0">
      <alignment horizontal="right"/>
    </xf>
    <xf numFmtId="0" fontId="143" fillId="39" borderId="0">
      <alignment horizontal="left"/>
    </xf>
    <xf numFmtId="0" fontId="137" fillId="39" borderId="0">
      <alignment horizontal="left" vertical="top"/>
    </xf>
    <xf numFmtId="0" fontId="137" fillId="39" borderId="0">
      <alignment horizontal="left" vertical="top"/>
    </xf>
    <xf numFmtId="0" fontId="138" fillId="39" borderId="0">
      <alignment horizontal="center" vertical="center"/>
    </xf>
    <xf numFmtId="0" fontId="137" fillId="39" borderId="0">
      <alignment horizontal="left" vertical="top"/>
    </xf>
    <xf numFmtId="0" fontId="137" fillId="39" borderId="0">
      <alignment horizontal="left" vertical="top"/>
    </xf>
    <xf numFmtId="0" fontId="143" fillId="39" borderId="0">
      <alignment horizontal="left"/>
    </xf>
    <xf numFmtId="0" fontId="143" fillId="39" borderId="0">
      <alignment horizontal="left"/>
    </xf>
    <xf numFmtId="0" fontId="138" fillId="39" borderId="0">
      <alignment horizontal="center" vertical="center"/>
    </xf>
    <xf numFmtId="0" fontId="138" fillId="39" borderId="0">
      <alignment horizontal="center" vertical="center"/>
    </xf>
    <xf numFmtId="0" fontId="138" fillId="39" borderId="0">
      <alignment horizontal="center" vertical="center"/>
    </xf>
    <xf numFmtId="0" fontId="138" fillId="39" borderId="0">
      <alignment horizontal="center" vertical="center"/>
    </xf>
    <xf numFmtId="0" fontId="138" fillId="39" borderId="0">
      <alignment horizontal="center" vertical="center"/>
    </xf>
    <xf numFmtId="0" fontId="143" fillId="39" borderId="0">
      <alignment horizontal="left"/>
    </xf>
    <xf numFmtId="0" fontId="143" fillId="39" borderId="0">
      <alignment horizontal="right"/>
    </xf>
    <xf numFmtId="0" fontId="138" fillId="39" borderId="0">
      <alignment horizontal="center" vertical="center"/>
    </xf>
    <xf numFmtId="0" fontId="138" fillId="39" borderId="0">
      <alignment horizontal="center" vertical="center"/>
    </xf>
    <xf numFmtId="0" fontId="138" fillId="39" borderId="0">
      <alignment horizontal="center" vertical="center"/>
    </xf>
    <xf numFmtId="0" fontId="138" fillId="39" borderId="0">
      <alignment horizontal="center" vertical="center"/>
    </xf>
    <xf numFmtId="0" fontId="138" fillId="39" borderId="0">
      <alignment horizontal="center" vertical="center"/>
    </xf>
    <xf numFmtId="0" fontId="143" fillId="39" borderId="0">
      <alignment horizontal="right"/>
    </xf>
    <xf numFmtId="0" fontId="145" fillId="32" borderId="0">
      <alignment horizontal="center" vertical="center"/>
    </xf>
    <xf numFmtId="0" fontId="144" fillId="39" borderId="0">
      <alignment horizontal="right" vertical="center"/>
    </xf>
    <xf numFmtId="0" fontId="138" fillId="39" borderId="0">
      <alignment horizontal="left" vertical="center"/>
    </xf>
    <xf numFmtId="0" fontId="144" fillId="39" borderId="0">
      <alignment horizontal="right" vertical="center"/>
    </xf>
    <xf numFmtId="0" fontId="144" fillId="39" borderId="0">
      <alignment horizontal="right" vertical="center"/>
    </xf>
    <xf numFmtId="0" fontId="144" fillId="39" borderId="0">
      <alignment horizontal="center" vertical="center"/>
    </xf>
    <xf numFmtId="0" fontId="138" fillId="39" borderId="0">
      <alignment horizontal="left"/>
    </xf>
    <xf numFmtId="0" fontId="144" fillId="39" borderId="0">
      <alignment horizontal="center" vertical="center"/>
    </xf>
    <xf numFmtId="0" fontId="144" fillId="39" borderId="0">
      <alignment horizontal="center" vertical="center"/>
    </xf>
    <xf numFmtId="0" fontId="144" fillId="39" borderId="0">
      <alignment horizontal="center" vertical="center"/>
    </xf>
    <xf numFmtId="0" fontId="144" fillId="39" borderId="0">
      <alignment horizontal="center" vertical="center"/>
    </xf>
    <xf numFmtId="0" fontId="144" fillId="39" borderId="0">
      <alignment horizontal="center" vertical="center"/>
    </xf>
    <xf numFmtId="0" fontId="144" fillId="39" borderId="0">
      <alignment horizontal="right" vertical="center"/>
    </xf>
    <xf numFmtId="0" fontId="138" fillId="39" borderId="0">
      <alignment horizontal="left"/>
    </xf>
    <xf numFmtId="0" fontId="138" fillId="39" borderId="0">
      <alignment horizontal="right" vertical="top"/>
    </xf>
    <xf numFmtId="0" fontId="143" fillId="39" borderId="0">
      <alignment horizontal="left"/>
    </xf>
    <xf numFmtId="0" fontId="138" fillId="39" borderId="0">
      <alignment horizontal="center" vertical="center"/>
    </xf>
    <xf numFmtId="0" fontId="138" fillId="39" borderId="0">
      <alignment horizontal="center" vertical="center"/>
    </xf>
    <xf numFmtId="0" fontId="138" fillId="39" borderId="0">
      <alignment horizontal="center" vertical="center"/>
    </xf>
    <xf numFmtId="0" fontId="138" fillId="39" borderId="0">
      <alignment horizontal="center" vertical="center"/>
    </xf>
    <xf numFmtId="0" fontId="138" fillId="39" borderId="0">
      <alignment horizontal="center" vertical="center"/>
    </xf>
    <xf numFmtId="0" fontId="143" fillId="39" borderId="0">
      <alignment horizontal="left"/>
    </xf>
    <xf numFmtId="0" fontId="143" fillId="39" borderId="0">
      <alignment horizontal="left"/>
    </xf>
    <xf numFmtId="0" fontId="138" fillId="39" borderId="0">
      <alignment horizontal="center" vertical="center"/>
    </xf>
    <xf numFmtId="0" fontId="138" fillId="39" borderId="0">
      <alignment horizontal="center" vertical="center"/>
    </xf>
    <xf numFmtId="0" fontId="144" fillId="39" borderId="0">
      <alignment horizontal="center" vertical="center"/>
    </xf>
    <xf numFmtId="0" fontId="138" fillId="39" borderId="0">
      <alignment horizontal="center" vertical="center"/>
    </xf>
    <xf numFmtId="0" fontId="138" fillId="39" borderId="0">
      <alignment horizontal="center" vertical="center"/>
    </xf>
    <xf numFmtId="0" fontId="138" fillId="39" borderId="0">
      <alignment horizontal="right" vertical="top"/>
    </xf>
    <xf numFmtId="0" fontId="144" fillId="39" borderId="0">
      <alignment horizontal="center" vertical="center"/>
    </xf>
    <xf numFmtId="0" fontId="144" fillId="39" borderId="0">
      <alignment horizontal="center" vertical="center"/>
    </xf>
    <xf numFmtId="0" fontId="137" fillId="39" borderId="0">
      <alignment horizontal="left" vertical="top"/>
    </xf>
    <xf numFmtId="0" fontId="144" fillId="39" borderId="0">
      <alignment horizontal="center" vertical="center"/>
    </xf>
    <xf numFmtId="0" fontId="144" fillId="39" borderId="0">
      <alignment horizontal="center" vertical="center"/>
    </xf>
    <xf numFmtId="0" fontId="137" fillId="39" borderId="0">
      <alignment horizontal="left" vertical="top"/>
    </xf>
    <xf numFmtId="0" fontId="137" fillId="39" borderId="0">
      <alignment horizontal="right" vertical="top"/>
    </xf>
    <xf numFmtId="0" fontId="137" fillId="39" borderId="0">
      <alignment horizontal="right" vertical="top"/>
    </xf>
    <xf numFmtId="0" fontId="144" fillId="39" borderId="0">
      <alignment horizontal="left" vertical="top"/>
    </xf>
    <xf numFmtId="0" fontId="144" fillId="39" borderId="0">
      <alignment horizontal="left" vertical="top"/>
    </xf>
    <xf numFmtId="0" fontId="144" fillId="39" borderId="0">
      <alignment horizontal="right" vertical="top"/>
    </xf>
    <xf numFmtId="0" fontId="144" fillId="39" borderId="0">
      <alignment horizontal="right" vertical="top"/>
    </xf>
    <xf numFmtId="0" fontId="144" fillId="39" borderId="0">
      <alignment horizontal="right" vertical="top"/>
    </xf>
    <xf numFmtId="0" fontId="144" fillId="39" borderId="0">
      <alignment horizontal="right" vertical="top"/>
    </xf>
    <xf numFmtId="0" fontId="144" fillId="39" borderId="0">
      <alignment horizontal="right" vertical="top"/>
    </xf>
    <xf numFmtId="0" fontId="75" fillId="32" borderId="0">
      <alignment horizontal="center" vertical="center"/>
    </xf>
    <xf numFmtId="0" fontId="138" fillId="39" borderId="0">
      <alignment horizontal="left" vertical="center"/>
    </xf>
    <xf numFmtId="0" fontId="47" fillId="39" borderId="0">
      <alignment horizontal="left" vertical="top"/>
    </xf>
    <xf numFmtId="0" fontId="138" fillId="39" borderId="0">
      <alignment horizontal="left" vertical="center"/>
    </xf>
    <xf numFmtId="0" fontId="138" fillId="39" borderId="0">
      <alignment horizontal="left" vertical="center"/>
    </xf>
    <xf numFmtId="0" fontId="146" fillId="39" borderId="0">
      <alignment horizontal="center" vertical="center"/>
    </xf>
    <xf numFmtId="0" fontId="138" fillId="39" borderId="0">
      <alignment horizontal="left"/>
    </xf>
    <xf numFmtId="0" fontId="146" fillId="39" borderId="0">
      <alignment horizontal="center" vertical="center"/>
    </xf>
    <xf numFmtId="0" fontId="146" fillId="39" borderId="0">
      <alignment horizontal="center" vertical="center"/>
    </xf>
    <xf numFmtId="0" fontId="146" fillId="39" borderId="0">
      <alignment horizontal="center" vertical="center"/>
    </xf>
    <xf numFmtId="0" fontId="146" fillId="39" borderId="0">
      <alignment horizontal="center" vertical="center"/>
    </xf>
    <xf numFmtId="0" fontId="146" fillId="39" borderId="0">
      <alignment horizontal="center" vertical="center"/>
    </xf>
    <xf numFmtId="0" fontId="138" fillId="39" borderId="0">
      <alignment horizontal="left" vertical="center"/>
    </xf>
    <xf numFmtId="0" fontId="138" fillId="39" borderId="0">
      <alignment horizontal="left"/>
    </xf>
    <xf numFmtId="0" fontId="144" fillId="39" borderId="0">
      <alignment horizontal="right" vertical="top"/>
    </xf>
    <xf numFmtId="0" fontId="138" fillId="39" borderId="0">
      <alignment horizontal="left" vertical="top"/>
    </xf>
    <xf numFmtId="0" fontId="138" fillId="39" borderId="0">
      <alignment horizontal="left" vertical="top"/>
    </xf>
    <xf numFmtId="0" fontId="138" fillId="39" borderId="0">
      <alignment horizontal="right" vertical="top"/>
    </xf>
    <xf numFmtId="0" fontId="138" fillId="39" borderId="0">
      <alignment horizontal="right" vertical="top"/>
    </xf>
    <xf numFmtId="0" fontId="47" fillId="39" borderId="0">
      <alignment horizontal="right" vertical="center"/>
    </xf>
    <xf numFmtId="0" fontId="47" fillId="39" borderId="0">
      <alignment horizontal="right" vertical="center"/>
    </xf>
    <xf numFmtId="0" fontId="47" fillId="39" borderId="0">
      <alignment horizontal="left" vertical="center"/>
    </xf>
    <xf numFmtId="0" fontId="47" fillId="39" borderId="0">
      <alignment horizontal="left" vertical="center"/>
    </xf>
    <xf numFmtId="0" fontId="145" fillId="32" borderId="0">
      <alignment horizontal="left" vertical="center"/>
    </xf>
    <xf numFmtId="0" fontId="47" fillId="39" borderId="0">
      <alignment horizontal="left" vertical="top"/>
    </xf>
    <xf numFmtId="0" fontId="143" fillId="39" borderId="0">
      <alignment horizontal="left" vertical="center"/>
    </xf>
    <xf numFmtId="0" fontId="47" fillId="39" borderId="0">
      <alignment horizontal="left" vertical="top"/>
    </xf>
    <xf numFmtId="0" fontId="47" fillId="39" borderId="0">
      <alignment horizontal="left" vertical="top"/>
    </xf>
    <xf numFmtId="0" fontId="144" fillId="39" borderId="0">
      <alignment horizontal="left" vertical="center"/>
    </xf>
    <xf numFmtId="0" fontId="144" fillId="39" borderId="0">
      <alignment horizontal="left" vertical="top"/>
    </xf>
    <xf numFmtId="0" fontId="144" fillId="39" borderId="0">
      <alignment horizontal="left" vertical="center"/>
    </xf>
    <xf numFmtId="0" fontId="144" fillId="39" borderId="0">
      <alignment horizontal="left" vertical="center"/>
    </xf>
    <xf numFmtId="0" fontId="144" fillId="39" borderId="0">
      <alignment horizontal="left" vertical="center"/>
    </xf>
    <xf numFmtId="0" fontId="144" fillId="39" borderId="0">
      <alignment horizontal="left" vertical="center"/>
    </xf>
    <xf numFmtId="0" fontId="144" fillId="39" borderId="0">
      <alignment horizontal="left" vertical="center"/>
    </xf>
    <xf numFmtId="0" fontId="47" fillId="39" borderId="0">
      <alignment horizontal="left" vertical="top"/>
    </xf>
    <xf numFmtId="0" fontId="144" fillId="39" borderId="0">
      <alignment horizontal="left" vertical="top"/>
    </xf>
    <xf numFmtId="0" fontId="136" fillId="32" borderId="0">
      <alignment horizontal="center" vertical="center"/>
    </xf>
    <xf numFmtId="0" fontId="143" fillId="39" borderId="0">
      <alignment horizontal="left" vertical="center"/>
    </xf>
    <xf numFmtId="0" fontId="47" fillId="39" borderId="0">
      <alignment horizontal="left" vertical="top"/>
    </xf>
    <xf numFmtId="0" fontId="143" fillId="39" borderId="0">
      <alignment horizontal="left" vertical="center"/>
    </xf>
    <xf numFmtId="0" fontId="143" fillId="39" borderId="0">
      <alignment horizontal="left" vertical="center"/>
    </xf>
    <xf numFmtId="0" fontId="138" fillId="39" borderId="0">
      <alignment horizontal="center" vertical="center"/>
    </xf>
    <xf numFmtId="0" fontId="143" fillId="39" borderId="0">
      <alignment horizontal="left" vertical="top"/>
    </xf>
    <xf numFmtId="0" fontId="138" fillId="39" borderId="0">
      <alignment horizontal="center" vertical="center"/>
    </xf>
    <xf numFmtId="0" fontId="138" fillId="39" borderId="0">
      <alignment horizontal="center" vertical="center"/>
    </xf>
    <xf numFmtId="0" fontId="138" fillId="39" borderId="0">
      <alignment horizontal="center" vertical="center"/>
    </xf>
    <xf numFmtId="0" fontId="138" fillId="39" borderId="0">
      <alignment horizontal="center" vertical="center"/>
    </xf>
    <xf numFmtId="0" fontId="138" fillId="39" borderId="0">
      <alignment horizontal="center" vertical="center"/>
    </xf>
    <xf numFmtId="0" fontId="143" fillId="39" borderId="0">
      <alignment horizontal="left" vertical="center"/>
    </xf>
    <xf numFmtId="0" fontId="143" fillId="39" borderId="0">
      <alignment horizontal="left" vertical="top"/>
    </xf>
    <xf numFmtId="0" fontId="136" fillId="32" borderId="0">
      <alignment horizontal="left" vertical="center"/>
    </xf>
    <xf numFmtId="0" fontId="47" fillId="39" borderId="0">
      <alignment horizontal="left" vertical="top"/>
    </xf>
    <xf numFmtId="0" fontId="9" fillId="39" borderId="0">
      <alignment horizontal="center" vertical="center"/>
    </xf>
    <xf numFmtId="0" fontId="47" fillId="39" borderId="0">
      <alignment horizontal="left" vertical="top"/>
    </xf>
    <xf numFmtId="0" fontId="47" fillId="39" borderId="0">
      <alignment horizontal="left" vertical="top"/>
    </xf>
    <xf numFmtId="0" fontId="138" fillId="39" borderId="0">
      <alignment horizontal="left" vertical="center"/>
    </xf>
    <xf numFmtId="0" fontId="9" fillId="39" borderId="0">
      <alignment horizontal="center" vertical="center"/>
    </xf>
    <xf numFmtId="0" fontId="138" fillId="39" borderId="0">
      <alignment horizontal="left" vertical="center"/>
    </xf>
    <xf numFmtId="0" fontId="138" fillId="39" borderId="0">
      <alignment horizontal="left" vertical="center"/>
    </xf>
    <xf numFmtId="0" fontId="138" fillId="39" borderId="0">
      <alignment horizontal="left" vertical="center"/>
    </xf>
    <xf numFmtId="0" fontId="138" fillId="39" borderId="0">
      <alignment horizontal="left" vertical="center"/>
    </xf>
    <xf numFmtId="0" fontId="138" fillId="39" borderId="0">
      <alignment horizontal="left" vertical="center"/>
    </xf>
    <xf numFmtId="0" fontId="47" fillId="39" borderId="0">
      <alignment horizontal="left" vertical="top"/>
    </xf>
    <xf numFmtId="0" fontId="9" fillId="39" borderId="0">
      <alignment horizontal="center" vertical="center"/>
    </xf>
    <xf numFmtId="0" fontId="136" fillId="32" borderId="0">
      <alignment horizontal="left" vertical="center"/>
    </xf>
    <xf numFmtId="0" fontId="9" fillId="39" borderId="0">
      <alignment horizontal="center" vertical="center"/>
    </xf>
    <xf numFmtId="0" fontId="143" fillId="39" borderId="0">
      <alignment horizontal="center" vertical="center"/>
    </xf>
    <xf numFmtId="0" fontId="9" fillId="39" borderId="0">
      <alignment horizontal="center" vertical="center"/>
    </xf>
    <xf numFmtId="0" fontId="9" fillId="39" borderId="0">
      <alignment horizontal="center" vertical="center"/>
    </xf>
    <xf numFmtId="0" fontId="138" fillId="39" borderId="0">
      <alignment horizontal="left" vertical="center"/>
    </xf>
    <xf numFmtId="0" fontId="143" fillId="39" borderId="0">
      <alignment horizontal="right" vertical="top"/>
    </xf>
    <xf numFmtId="0" fontId="138" fillId="39" borderId="0">
      <alignment horizontal="left" vertical="center"/>
    </xf>
    <xf numFmtId="0" fontId="138" fillId="39" borderId="0">
      <alignment horizontal="left" vertical="center"/>
    </xf>
    <xf numFmtId="0" fontId="138" fillId="39" borderId="0">
      <alignment horizontal="left" vertical="center"/>
    </xf>
    <xf numFmtId="0" fontId="138" fillId="39" borderId="0">
      <alignment horizontal="left" vertical="center"/>
    </xf>
    <xf numFmtId="0" fontId="138" fillId="39" borderId="0">
      <alignment horizontal="left" vertical="center"/>
    </xf>
    <xf numFmtId="0" fontId="9" fillId="39" borderId="0">
      <alignment horizontal="center" vertical="center"/>
    </xf>
    <xf numFmtId="0" fontId="143" fillId="39" borderId="0">
      <alignment horizontal="right" vertical="top"/>
    </xf>
    <xf numFmtId="0" fontId="136" fillId="32" borderId="0">
      <alignment horizontal="center" vertical="center"/>
    </xf>
    <xf numFmtId="0" fontId="143" fillId="39" borderId="0">
      <alignment horizontal="center" vertical="center"/>
    </xf>
    <xf numFmtId="0" fontId="138" fillId="39" borderId="0">
      <alignment horizontal="left" vertical="center"/>
    </xf>
    <xf numFmtId="0" fontId="143" fillId="39" borderId="0">
      <alignment horizontal="center" vertical="center"/>
    </xf>
    <xf numFmtId="0" fontId="143" fillId="39" borderId="0">
      <alignment horizontal="center" vertical="center"/>
    </xf>
    <xf numFmtId="0" fontId="138" fillId="39" borderId="0">
      <alignment horizontal="center" vertical="center"/>
    </xf>
    <xf numFmtId="0" fontId="143" fillId="39" borderId="0">
      <alignment horizontal="left" vertical="top"/>
    </xf>
    <xf numFmtId="0" fontId="138" fillId="39" borderId="0">
      <alignment horizontal="center" vertical="center"/>
    </xf>
    <xf numFmtId="0" fontId="138" fillId="39" borderId="0">
      <alignment horizontal="center" vertical="center"/>
    </xf>
    <xf numFmtId="0" fontId="138" fillId="39" borderId="0">
      <alignment horizontal="center" vertical="center"/>
    </xf>
    <xf numFmtId="0" fontId="138" fillId="39" borderId="0">
      <alignment horizontal="center" vertical="center"/>
    </xf>
    <xf numFmtId="0" fontId="138" fillId="39" borderId="0">
      <alignment horizontal="center" vertical="center"/>
    </xf>
    <xf numFmtId="0" fontId="143" fillId="39" borderId="0">
      <alignment horizontal="center" vertical="center"/>
    </xf>
    <xf numFmtId="0" fontId="143" fillId="39" borderId="0">
      <alignment horizontal="left" vertical="top"/>
    </xf>
    <xf numFmtId="0" fontId="147" fillId="0" borderId="26">
      <alignment vertical="center"/>
    </xf>
    <xf numFmtId="4" fontId="75" fillId="42" borderId="27" applyNumberFormat="0" applyProtection="0">
      <alignment vertical="center"/>
    </xf>
    <xf numFmtId="4" fontId="148" fillId="46" borderId="27" applyNumberFormat="0" applyProtection="0">
      <alignment vertical="center"/>
    </xf>
    <xf numFmtId="4" fontId="75" fillId="46" borderId="27" applyNumberFormat="0" applyProtection="0">
      <alignment horizontal="left" vertical="center" indent="1"/>
    </xf>
    <xf numFmtId="0" fontId="75" fillId="46" borderId="27" applyNumberFormat="0" applyProtection="0">
      <alignment horizontal="left" vertical="top" indent="1"/>
    </xf>
    <xf numFmtId="4" fontId="75" fillId="47" borderId="0" applyNumberFormat="0" applyProtection="0">
      <alignment horizontal="left" vertical="center" indent="1"/>
    </xf>
    <xf numFmtId="4" fontId="126" fillId="15" borderId="27" applyNumberFormat="0" applyProtection="0">
      <alignment horizontal="right" vertical="center"/>
    </xf>
    <xf numFmtId="4" fontId="126" fillId="18" borderId="27" applyNumberFormat="0" applyProtection="0">
      <alignment horizontal="right" vertical="center"/>
    </xf>
    <xf numFmtId="4" fontId="126" fillId="26" borderId="27" applyNumberFormat="0" applyProtection="0">
      <alignment horizontal="right" vertical="center"/>
    </xf>
    <xf numFmtId="4" fontId="126" fillId="20" borderId="27" applyNumberFormat="0" applyProtection="0">
      <alignment horizontal="right" vertical="center"/>
    </xf>
    <xf numFmtId="4" fontId="126" fillId="24" borderId="27" applyNumberFormat="0" applyProtection="0">
      <alignment horizontal="right" vertical="center"/>
    </xf>
    <xf numFmtId="4" fontId="126" fillId="28" borderId="27" applyNumberFormat="0" applyProtection="0">
      <alignment horizontal="right" vertical="center"/>
    </xf>
    <xf numFmtId="4" fontId="126" fillId="27" borderId="27" applyNumberFormat="0" applyProtection="0">
      <alignment horizontal="right" vertical="center"/>
    </xf>
    <xf numFmtId="4" fontId="126" fillId="48" borderId="27" applyNumberFormat="0" applyProtection="0">
      <alignment horizontal="right" vertical="center"/>
    </xf>
    <xf numFmtId="4" fontId="126" fillId="19" borderId="27" applyNumberFormat="0" applyProtection="0">
      <alignment horizontal="right" vertical="center"/>
    </xf>
    <xf numFmtId="4" fontId="75" fillId="49" borderId="28" applyNumberFormat="0" applyProtection="0">
      <alignment horizontal="left" vertical="center" indent="1"/>
    </xf>
    <xf numFmtId="4" fontId="126" fillId="50" borderId="0" applyNumberFormat="0" applyProtection="0">
      <alignment horizontal="left" vertical="center" indent="1"/>
    </xf>
    <xf numFmtId="4" fontId="149" fillId="11" borderId="0" applyNumberFormat="0" applyProtection="0">
      <alignment horizontal="left" vertical="center" indent="1"/>
    </xf>
    <xf numFmtId="4" fontId="126" fillId="51" borderId="27" applyNumberFormat="0" applyProtection="0">
      <alignment horizontal="right" vertical="center"/>
    </xf>
    <xf numFmtId="4" fontId="47" fillId="50" borderId="0" applyNumberFormat="0" applyProtection="0">
      <alignment horizontal="left" vertical="center" indent="1"/>
    </xf>
    <xf numFmtId="4" fontId="47" fillId="47" borderId="0" applyNumberFormat="0" applyProtection="0">
      <alignment horizontal="left" vertical="center" indent="1"/>
    </xf>
    <xf numFmtId="0" fontId="5" fillId="11" borderId="27" applyNumberFormat="0" applyProtection="0">
      <alignment horizontal="left" vertical="center" indent="1"/>
    </xf>
    <xf numFmtId="0" fontId="5" fillId="11" borderId="27" applyNumberFormat="0" applyProtection="0">
      <alignment horizontal="left" vertical="top" indent="1"/>
    </xf>
    <xf numFmtId="0" fontId="5" fillId="47" borderId="27" applyNumberFormat="0" applyProtection="0">
      <alignment horizontal="left" vertical="center" indent="1"/>
    </xf>
    <xf numFmtId="0" fontId="5" fillId="47" borderId="27" applyNumberFormat="0" applyProtection="0">
      <alignment horizontal="left" vertical="top" indent="1"/>
    </xf>
    <xf numFmtId="0" fontId="5" fillId="52" borderId="27" applyNumberFormat="0" applyProtection="0">
      <alignment horizontal="left" vertical="center" indent="1"/>
    </xf>
    <xf numFmtId="0" fontId="5" fillId="52" borderId="27" applyNumberFormat="0" applyProtection="0">
      <alignment horizontal="left" vertical="top" indent="1"/>
    </xf>
    <xf numFmtId="0" fontId="5" fillId="53" borderId="27" applyNumberFormat="0" applyProtection="0">
      <alignment horizontal="left" vertical="center" indent="1"/>
    </xf>
    <xf numFmtId="0" fontId="5" fillId="53" borderId="27" applyNumberFormat="0" applyProtection="0">
      <alignment horizontal="left" vertical="top" indent="1"/>
    </xf>
    <xf numFmtId="4" fontId="126" fillId="40" borderId="27" applyNumberFormat="0" applyProtection="0">
      <alignment vertical="center"/>
    </xf>
    <xf numFmtId="4" fontId="150" fillId="40" borderId="27" applyNumberFormat="0" applyProtection="0">
      <alignment vertical="center"/>
    </xf>
    <xf numFmtId="4" fontId="126" fillId="40" borderId="27" applyNumberFormat="0" applyProtection="0">
      <alignment horizontal="left" vertical="center" indent="1"/>
    </xf>
    <xf numFmtId="0" fontId="126" fillId="40" borderId="27" applyNumberFormat="0" applyProtection="0">
      <alignment horizontal="left" vertical="top" indent="1"/>
    </xf>
    <xf numFmtId="4" fontId="126" fillId="50" borderId="27" applyNumberFormat="0" applyProtection="0">
      <alignment horizontal="right" vertical="center"/>
    </xf>
    <xf numFmtId="4" fontId="150" fillId="50" borderId="27" applyNumberFormat="0" applyProtection="0">
      <alignment horizontal="right" vertical="center"/>
    </xf>
    <xf numFmtId="4" fontId="126" fillId="51" borderId="27" applyNumberFormat="0" applyProtection="0">
      <alignment horizontal="left" vertical="center" indent="1"/>
    </xf>
    <xf numFmtId="0" fontId="126" fillId="47" borderId="27" applyNumberFormat="0" applyProtection="0">
      <alignment horizontal="left" vertical="top" indent="1"/>
    </xf>
    <xf numFmtId="4" fontId="151" fillId="54" borderId="0" applyNumberFormat="0" applyProtection="0">
      <alignment horizontal="left" vertical="center" indent="1"/>
    </xf>
    <xf numFmtId="4" fontId="152" fillId="50" borderId="27" applyNumberFormat="0" applyProtection="0">
      <alignment horizontal="right" vertical="center"/>
    </xf>
    <xf numFmtId="0" fontId="5" fillId="0" borderId="0" applyNumberFormat="0" applyFont="0" applyFill="0" applyBorder="0" applyAlignment="0" applyProtection="0"/>
    <xf numFmtId="0" fontId="153" fillId="0" borderId="29"/>
    <xf numFmtId="0" fontId="38" fillId="4" borderId="0">
      <alignment horizontal="left" vertical="center"/>
    </xf>
    <xf numFmtId="0" fontId="154" fillId="55" borderId="0"/>
    <xf numFmtId="49" fontId="155" fillId="55" borderId="0"/>
    <xf numFmtId="49" fontId="156" fillId="55" borderId="30"/>
    <xf numFmtId="49" fontId="156" fillId="55" borderId="0"/>
    <xf numFmtId="0" fontId="154" fillId="39" borderId="30">
      <protection locked="0"/>
    </xf>
    <xf numFmtId="0" fontId="154" fillId="55" borderId="0"/>
    <xf numFmtId="0" fontId="156" fillId="56" borderId="0"/>
    <xf numFmtId="0" fontId="156" fillId="57" borderId="0"/>
    <xf numFmtId="0" fontId="156" fillId="58" borderId="0"/>
    <xf numFmtId="0" fontId="80" fillId="0" borderId="0" applyFill="0" applyBorder="0" applyAlignment="0" applyProtection="0"/>
    <xf numFmtId="0" fontId="68" fillId="0" borderId="0" applyNumberFormat="0" applyFill="0" applyBorder="0" applyAlignment="0" applyProtection="0">
      <alignment horizontal="center"/>
    </xf>
    <xf numFmtId="0" fontId="42" fillId="0" borderId="0"/>
    <xf numFmtId="0" fontId="42" fillId="0" borderId="0"/>
    <xf numFmtId="0" fontId="43" fillId="0" borderId="0"/>
    <xf numFmtId="0" fontId="37" fillId="5" borderId="0">
      <alignment horizontal="left" vertical="center"/>
    </xf>
    <xf numFmtId="0" fontId="111" fillId="0" borderId="0"/>
    <xf numFmtId="0" fontId="39" fillId="6" borderId="0">
      <alignment horizontal="center" vertical="center"/>
    </xf>
    <xf numFmtId="40" fontId="157" fillId="0" borderId="0" applyBorder="0">
      <alignment horizontal="right"/>
    </xf>
    <xf numFmtId="0" fontId="158" fillId="0" borderId="0" applyBorder="0" applyProtection="0">
      <alignment vertical="center"/>
    </xf>
    <xf numFmtId="0" fontId="158" fillId="0" borderId="5" applyBorder="0" applyProtection="0">
      <alignment horizontal="right" vertical="center"/>
    </xf>
    <xf numFmtId="0" fontId="159" fillId="59" borderId="0" applyBorder="0" applyProtection="0">
      <alignment horizontal="centerContinuous" vertical="center"/>
    </xf>
    <xf numFmtId="0" fontId="159" fillId="60" borderId="5" applyBorder="0" applyProtection="0">
      <alignment horizontal="centerContinuous" vertical="center"/>
    </xf>
    <xf numFmtId="0" fontId="107" fillId="0" borderId="0"/>
    <xf numFmtId="0" fontId="123" fillId="0" borderId="0"/>
    <xf numFmtId="0" fontId="160" fillId="0" borderId="0" applyFill="0" applyBorder="0" applyProtection="0">
      <alignment horizontal="left"/>
    </xf>
    <xf numFmtId="0" fontId="103" fillId="0" borderId="31" applyFill="0" applyBorder="0" applyProtection="0">
      <alignment horizontal="left" vertical="top"/>
    </xf>
    <xf numFmtId="0" fontId="161" fillId="0" borderId="0">
      <alignment horizontal="centerContinuous"/>
    </xf>
    <xf numFmtId="3" fontId="5" fillId="0" borderId="0"/>
    <xf numFmtId="0" fontId="162" fillId="0" borderId="0"/>
    <xf numFmtId="0" fontId="163" fillId="0" borderId="0"/>
    <xf numFmtId="0" fontId="1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32" borderId="0">
      <alignment vertical="center"/>
    </xf>
    <xf numFmtId="192" fontId="152" fillId="0" borderId="0" applyNumberFormat="0" applyFill="0" applyBorder="0" applyAlignment="0" applyProtection="0"/>
    <xf numFmtId="0" fontId="41" fillId="0" borderId="0">
      <alignment horizontal="center" vertical="center"/>
    </xf>
    <xf numFmtId="0" fontId="23" fillId="0" borderId="32" applyNumberFormat="0" applyFill="0" applyAlignment="0" applyProtection="0"/>
    <xf numFmtId="0" fontId="75" fillId="26" borderId="0">
      <alignment vertical="center"/>
    </xf>
    <xf numFmtId="0" fontId="164" fillId="26" borderId="0"/>
    <xf numFmtId="0" fontId="165" fillId="26" borderId="0">
      <alignment horizontal="right" vertical="center"/>
    </xf>
    <xf numFmtId="43" fontId="5" fillId="0" borderId="0" applyFont="0" applyFill="0" applyBorder="0" applyAlignment="0" applyProtection="0"/>
    <xf numFmtId="0" fontId="166" fillId="0" borderId="0"/>
    <xf numFmtId="0" fontId="58" fillId="0" borderId="0" applyAlignment="0"/>
    <xf numFmtId="0" fontId="167" fillId="0" borderId="0"/>
    <xf numFmtId="0" fontId="141" fillId="0" borderId="0">
      <alignment horizontal="fill"/>
    </xf>
    <xf numFmtId="0" fontId="49" fillId="0" borderId="0"/>
    <xf numFmtId="0" fontId="7" fillId="0" borderId="0"/>
    <xf numFmtId="217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7" fillId="0" borderId="0"/>
    <xf numFmtId="172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219" fontId="56" fillId="0" borderId="0" applyFont="0" applyFill="0" applyBorder="0" applyAlignment="0" applyProtection="0"/>
    <xf numFmtId="220" fontId="5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66" fillId="0" borderId="0" applyNumberFormat="0" applyFont="0" applyFill="0" applyBorder="0" applyProtection="0">
      <alignment horizontal="center" vertical="center" wrapText="1"/>
    </xf>
    <xf numFmtId="221" fontId="5" fillId="0" borderId="0" applyFont="0" applyFill="0" applyBorder="0" applyAlignment="0" applyProtection="0"/>
    <xf numFmtId="222" fontId="66" fillId="0" borderId="0" applyFont="0" applyFill="0" applyBorder="0" applyAlignment="0" applyProtection="0"/>
    <xf numFmtId="0" fontId="168" fillId="0" borderId="5" applyBorder="0" applyProtection="0">
      <alignment horizontal="right"/>
    </xf>
    <xf numFmtId="223" fontId="93" fillId="0" borderId="13" applyFont="0" applyFill="0" applyBorder="0" applyAlignment="0">
      <alignment horizontal="centerContinuous"/>
    </xf>
    <xf numFmtId="224" fontId="169" fillId="0" borderId="13" applyFont="0" applyFill="0" applyBorder="0" applyAlignment="0">
      <alignment horizontal="centerContinuous"/>
    </xf>
    <xf numFmtId="225" fontId="80" fillId="0" borderId="0" applyFont="0" applyFill="0" applyBorder="0" applyAlignment="0" applyProtection="0"/>
    <xf numFmtId="226" fontId="49" fillId="0" borderId="0" applyFont="0" applyFill="0" applyBorder="0" applyAlignment="0" applyProtection="0"/>
    <xf numFmtId="0" fontId="215" fillId="7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15" fillId="7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215" fillId="7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215" fillId="78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15" fillId="79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15" fillId="8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196" fontId="32" fillId="0" borderId="33">
      <protection locked="0"/>
    </xf>
    <xf numFmtId="0" fontId="216" fillId="81" borderId="42" applyNumberFormat="0" applyAlignment="0" applyProtection="0"/>
    <xf numFmtId="0" fontId="17" fillId="17" borderId="7" applyNumberFormat="0" applyAlignment="0" applyProtection="0"/>
    <xf numFmtId="0" fontId="17" fillId="17" borderId="7" applyNumberFormat="0" applyAlignment="0" applyProtection="0"/>
    <xf numFmtId="3" fontId="170" fillId="0" borderId="0">
      <alignment horizontal="center" vertical="center" textRotation="90" wrapText="1"/>
    </xf>
    <xf numFmtId="0" fontId="217" fillId="82" borderId="43" applyNumberFormat="0" applyAlignment="0" applyProtection="0"/>
    <xf numFmtId="0" fontId="18" fillId="2" borderId="25" applyNumberFormat="0" applyAlignment="0" applyProtection="0"/>
    <xf numFmtId="0" fontId="18" fillId="2" borderId="25" applyNumberFormat="0" applyAlignment="0" applyProtection="0"/>
    <xf numFmtId="0" fontId="218" fillId="82" borderId="42" applyNumberFormat="0" applyAlignment="0" applyProtection="0"/>
    <xf numFmtId="0" fontId="19" fillId="2" borderId="7" applyNumberFormat="0" applyAlignment="0" applyProtection="0"/>
    <xf numFmtId="0" fontId="19" fillId="2" borderId="7" applyNumberFormat="0" applyAlignment="0" applyProtection="0"/>
    <xf numFmtId="0" fontId="219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220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3" fillId="0" borderId="34" applyNumberFormat="0" applyFill="0" applyBorder="0" applyProtection="0">
      <alignment horizontal="right" vertical="center"/>
    </xf>
    <xf numFmtId="14" fontId="173" fillId="0" borderId="0"/>
    <xf numFmtId="227" fontId="174" fillId="33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28" fontId="175" fillId="0" borderId="35">
      <alignment horizontal="center" vertical="center" wrapText="1"/>
    </xf>
    <xf numFmtId="0" fontId="221" fillId="0" borderId="44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22" fillId="0" borderId="45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23" fillId="0" borderId="46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6" fillId="0" borderId="0">
      <alignment vertical="top"/>
    </xf>
    <xf numFmtId="3" fontId="177" fillId="61" borderId="36">
      <alignment horizontal="left"/>
    </xf>
    <xf numFmtId="3" fontId="178" fillId="61" borderId="36">
      <alignment horizontal="left"/>
    </xf>
    <xf numFmtId="0" fontId="179" fillId="0" borderId="37" applyBorder="0">
      <alignment horizontal="center" vertical="center" wrapText="1"/>
    </xf>
    <xf numFmtId="196" fontId="180" fillId="62" borderId="33"/>
    <xf numFmtId="0" fontId="181" fillId="0" borderId="0"/>
    <xf numFmtId="4" fontId="182" fillId="46" borderId="12" applyBorder="0">
      <alignment horizontal="right"/>
    </xf>
    <xf numFmtId="0" fontId="224" fillId="0" borderId="47" applyNumberFormat="0" applyFill="0" applyAlignment="0" applyProtection="0"/>
    <xf numFmtId="0" fontId="23" fillId="0" borderId="32" applyNumberFormat="0" applyFill="0" applyAlignment="0" applyProtection="0"/>
    <xf numFmtId="0" fontId="23" fillId="0" borderId="32" applyNumberFormat="0" applyFill="0" applyAlignment="0" applyProtection="0"/>
    <xf numFmtId="0" fontId="183" fillId="0" borderId="12">
      <alignment horizontal="left" vertical="top" indent="1"/>
    </xf>
    <xf numFmtId="0" fontId="12" fillId="0" borderId="12">
      <alignment horizontal="left" wrapText="1" indent="4"/>
    </xf>
    <xf numFmtId="0" fontId="225" fillId="83" borderId="4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4" fillId="0" borderId="0">
      <alignment vertical="top"/>
    </xf>
    <xf numFmtId="229" fontId="185" fillId="0" borderId="0"/>
    <xf numFmtId="0" fontId="186" fillId="39" borderId="0" applyFill="0"/>
    <xf numFmtId="0" fontId="227" fillId="8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5" fillId="0" borderId="0"/>
    <xf numFmtId="0" fontId="5" fillId="0" borderId="0"/>
    <xf numFmtId="0" fontId="6" fillId="0" borderId="0"/>
    <xf numFmtId="0" fontId="214" fillId="0" borderId="0"/>
    <xf numFmtId="0" fontId="214" fillId="0" borderId="0"/>
    <xf numFmtId="0" fontId="1" fillId="0" borderId="0"/>
    <xf numFmtId="0" fontId="214" fillId="0" borderId="0"/>
    <xf numFmtId="0" fontId="214" fillId="0" borderId="0"/>
    <xf numFmtId="0" fontId="1" fillId="0" borderId="0"/>
    <xf numFmtId="0" fontId="6" fillId="0" borderId="0"/>
    <xf numFmtId="0" fontId="214" fillId="0" borderId="0"/>
    <xf numFmtId="0" fontId="6" fillId="0" borderId="0"/>
    <xf numFmtId="0" fontId="6" fillId="0" borderId="0"/>
    <xf numFmtId="0" fontId="214" fillId="0" borderId="0"/>
    <xf numFmtId="0" fontId="213" fillId="0" borderId="0"/>
    <xf numFmtId="0" fontId="213" fillId="0" borderId="0"/>
    <xf numFmtId="0" fontId="214" fillId="0" borderId="0"/>
    <xf numFmtId="0" fontId="5" fillId="0" borderId="0"/>
    <xf numFmtId="0" fontId="213" fillId="0" borderId="0"/>
    <xf numFmtId="0" fontId="32" fillId="0" borderId="0"/>
    <xf numFmtId="0" fontId="1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5" fillId="0" borderId="0" applyNumberFormat="0" applyFont="0" applyFill="0" applyBorder="0" applyAlignment="0" applyProtection="0"/>
    <xf numFmtId="0" fontId="6" fillId="0" borderId="0"/>
    <xf numFmtId="0" fontId="32" fillId="0" borderId="0"/>
    <xf numFmtId="0" fontId="32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13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3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214" fillId="0" borderId="0"/>
    <xf numFmtId="0" fontId="214" fillId="0" borderId="0"/>
    <xf numFmtId="0" fontId="214" fillId="0" borderId="0"/>
    <xf numFmtId="0" fontId="1" fillId="0" borderId="0"/>
    <xf numFmtId="0" fontId="5" fillId="0" borderId="0"/>
    <xf numFmtId="0" fontId="214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3" fillId="0" borderId="0">
      <alignment vertical="center" wrapText="1"/>
    </xf>
    <xf numFmtId="0" fontId="228" fillId="8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5" borderId="24" applyNumberFormat="0" applyFont="0" applyAlignment="0" applyProtection="0"/>
    <xf numFmtId="0" fontId="5" fillId="5" borderId="24" applyNumberFormat="0" applyFont="0" applyAlignment="0" applyProtection="0"/>
    <xf numFmtId="0" fontId="200" fillId="86" borderId="49" applyNumberFormat="0" applyFont="0" applyAlignment="0" applyProtection="0"/>
    <xf numFmtId="0" fontId="207" fillId="86" borderId="49" applyNumberFormat="0" applyFont="0" applyAlignment="0" applyProtection="0"/>
    <xf numFmtId="0" fontId="208" fillId="86" borderId="49" applyNumberFormat="0" applyFont="0" applyAlignment="0" applyProtection="0"/>
    <xf numFmtId="0" fontId="200" fillId="86" borderId="49" applyNumberFormat="0" applyFont="0" applyAlignment="0" applyProtection="0"/>
    <xf numFmtId="0" fontId="207" fillId="86" borderId="49" applyNumberFormat="0" applyFont="0" applyAlignment="0" applyProtection="0"/>
    <xf numFmtId="0" fontId="208" fillId="86" borderId="49" applyNumberFormat="0" applyFont="0" applyAlignment="0" applyProtection="0"/>
    <xf numFmtId="230" fontId="187" fillId="46" borderId="0" applyFont="0" applyFill="0" applyBorder="0" applyAlignment="0" applyProtection="0">
      <alignment horizontal="right"/>
    </xf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8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38" applyNumberFormat="0" applyFont="0" applyAlignment="0">
      <alignment horizontal="center" vertical="center"/>
    </xf>
    <xf numFmtId="0" fontId="230" fillId="0" borderId="50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191" fillId="0" borderId="0" applyNumberFormat="0" applyFont="0" applyBorder="0" applyAlignment="0">
      <alignment horizontal="center"/>
    </xf>
    <xf numFmtId="0" fontId="4" fillId="0" borderId="0"/>
    <xf numFmtId="0" fontId="4" fillId="0" borderId="0"/>
    <xf numFmtId="0" fontId="42" fillId="0" borderId="0"/>
    <xf numFmtId="0" fontId="56" fillId="0" borderId="0" applyNumberFormat="0" applyFont="0" applyFill="0" applyBorder="0" applyAlignment="0" applyProtection="0">
      <alignment vertical="top"/>
    </xf>
    <xf numFmtId="0" fontId="56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49" fontId="192" fillId="0" borderId="0"/>
    <xf numFmtId="49" fontId="193" fillId="0" borderId="0">
      <alignment vertical="top"/>
    </xf>
    <xf numFmtId="0" fontId="32" fillId="0" borderId="34" applyBorder="0" applyAlignment="0">
      <alignment horizontal="left" wrapText="1"/>
    </xf>
    <xf numFmtId="0" fontId="194" fillId="0" borderId="0"/>
    <xf numFmtId="0" fontId="2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31" fontId="195" fillId="0" borderId="0"/>
    <xf numFmtId="232" fontId="128" fillId="0" borderId="0"/>
    <xf numFmtId="233" fontId="196" fillId="33" borderId="12" applyFont="0" applyFill="0" applyBorder="0" applyAlignment="0" applyProtection="0"/>
    <xf numFmtId="228" fontId="197" fillId="0" borderId="39" applyFont="0" applyFill="0" applyBorder="0" applyAlignment="0" applyProtection="0">
      <alignment horizontal="center"/>
    </xf>
    <xf numFmtId="234" fontId="93" fillId="0" borderId="12" applyFont="0" applyFill="0" applyBorder="0" applyAlignment="0" applyProtection="0">
      <alignment wrapText="1"/>
    </xf>
    <xf numFmtId="235" fontId="198" fillId="0" borderId="34" applyFont="0" applyFill="0" applyBorder="0" applyAlignment="0" applyProtection="0">
      <alignment wrapText="1"/>
    </xf>
    <xf numFmtId="236" fontId="53" fillId="0" borderId="0" applyFont="0" applyFill="0" applyBorder="0" applyAlignment="0" applyProtection="0"/>
    <xf numFmtId="3" fontId="199" fillId="0" borderId="34" applyFont="0" applyBorder="0">
      <alignment horizontal="right"/>
      <protection locked="0"/>
    </xf>
    <xf numFmtId="237" fontId="5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83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3" fontId="13" fillId="0" borderId="0" applyFont="0" applyFill="0" applyBorder="0" applyAlignment="0" applyProtection="0"/>
    <xf numFmtId="4" fontId="182" fillId="61" borderId="0" applyBorder="0">
      <alignment horizontal="right"/>
    </xf>
    <xf numFmtId="4" fontId="182" fillId="61" borderId="12" applyFont="0" applyBorder="0">
      <alignment horizontal="right"/>
    </xf>
    <xf numFmtId="0" fontId="232" fillId="8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8" fillId="0" borderId="0">
      <protection locked="0"/>
    </xf>
    <xf numFmtId="0" fontId="12" fillId="0" borderId="12">
      <alignment horizontal="center" vertical="center" wrapText="1"/>
    </xf>
    <xf numFmtId="49" fontId="72" fillId="0" borderId="12" applyNumberFormat="0" applyFill="0" applyAlignment="0" applyProtection="0"/>
  </cellStyleXfs>
  <cellXfs count="196">
    <xf numFmtId="0" fontId="0" fillId="0" borderId="0" xfId="0"/>
    <xf numFmtId="4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" fontId="201" fillId="0" borderId="0" xfId="0" applyNumberFormat="1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02" fillId="0" borderId="12" xfId="0" applyFont="1" applyFill="1" applyBorder="1" applyAlignment="1">
      <alignment horizontal="center" vertical="center" wrapText="1"/>
    </xf>
    <xf numFmtId="0" fontId="20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2" fontId="7" fillId="0" borderId="0" xfId="0" applyNumberFormat="1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2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2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06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204" fillId="0" borderId="0" xfId="0" applyFont="1" applyFill="1" applyAlignment="1">
      <alignment vertical="center"/>
    </xf>
    <xf numFmtId="0" fontId="201" fillId="0" borderId="0" xfId="0" applyFont="1" applyFill="1" applyAlignment="1">
      <alignment vertical="center"/>
    </xf>
    <xf numFmtId="0" fontId="201" fillId="0" borderId="0" xfId="0" applyFont="1" applyFill="1" applyAlignment="1">
      <alignment vertical="center" wrapText="1"/>
    </xf>
    <xf numFmtId="4" fontId="201" fillId="0" borderId="0" xfId="0" applyNumberFormat="1" applyFont="1" applyFill="1" applyAlignment="1">
      <alignment horizontal="right" vertical="center"/>
    </xf>
    <xf numFmtId="4" fontId="201" fillId="0" borderId="0" xfId="0" applyNumberFormat="1" applyFont="1" applyFill="1" applyAlignment="1">
      <alignment vertical="center"/>
    </xf>
    <xf numFmtId="0" fontId="201" fillId="0" borderId="0" xfId="0" applyFont="1" applyFill="1" applyAlignment="1">
      <alignment horizontal="center" vertical="center"/>
    </xf>
    <xf numFmtId="0" fontId="20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3024" applyFont="1" applyFill="1" applyBorder="1" applyAlignment="1">
      <alignment vertical="center" wrapText="1"/>
    </xf>
    <xf numFmtId="0" fontId="201" fillId="0" borderId="0" xfId="0" applyFont="1" applyFill="1" applyAlignment="1">
      <alignment horizontal="left" vertical="center"/>
    </xf>
    <xf numFmtId="2" fontId="1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0" fontId="3" fillId="0" borderId="40" xfId="3057" applyNumberFormat="1" applyFont="1" applyFill="1" applyBorder="1" applyAlignment="1">
      <alignment horizontal="center" wrapText="1"/>
    </xf>
    <xf numFmtId="4" fontId="3" fillId="0" borderId="40" xfId="3057" applyNumberFormat="1" applyFont="1" applyFill="1" applyBorder="1" applyAlignment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1" fontId="3" fillId="0" borderId="12" xfId="3057" applyNumberFormat="1" applyFont="1" applyFill="1" applyBorder="1" applyAlignment="1">
      <alignment horizontal="center" wrapText="1"/>
    </xf>
    <xf numFmtId="0" fontId="0" fillId="0" borderId="0" xfId="0" applyFill="1" applyAlignment="1">
      <alignment vertical="center" wrapText="1"/>
    </xf>
    <xf numFmtId="0" fontId="205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4" fontId="11" fillId="0" borderId="12" xfId="0" applyNumberFormat="1" applyFont="1" applyFill="1" applyBorder="1" applyAlignment="1"/>
    <xf numFmtId="0" fontId="3" fillId="0" borderId="12" xfId="3058" applyFont="1" applyFill="1" applyBorder="1" applyAlignment="1">
      <alignment horizontal="left" wrapText="1"/>
    </xf>
    <xf numFmtId="0" fontId="3" fillId="0" borderId="12" xfId="3052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center" wrapText="1"/>
    </xf>
    <xf numFmtId="0" fontId="233" fillId="0" borderId="0" xfId="0" applyFont="1" applyAlignment="1">
      <alignment horizontal="center" vertical="center"/>
    </xf>
    <xf numFmtId="0" fontId="234" fillId="0" borderId="12" xfId="0" applyFont="1" applyFill="1" applyBorder="1" applyAlignment="1">
      <alignment horizontal="center" vertical="center" wrapText="1"/>
    </xf>
    <xf numFmtId="0" fontId="0" fillId="88" borderId="0" xfId="0" applyFill="1" applyAlignment="1">
      <alignment vertical="center"/>
    </xf>
    <xf numFmtId="4" fontId="0" fillId="88" borderId="0" xfId="0" applyNumberFormat="1" applyFill="1" applyAlignment="1">
      <alignment vertical="center"/>
    </xf>
    <xf numFmtId="0" fontId="9" fillId="88" borderId="12" xfId="0" applyFont="1" applyFill="1" applyBorder="1" applyAlignment="1">
      <alignment horizontal="center" vertical="center" wrapText="1"/>
    </xf>
    <xf numFmtId="4" fontId="9" fillId="88" borderId="12" xfId="0" applyNumberFormat="1" applyFont="1" applyFill="1" applyBorder="1" applyAlignment="1">
      <alignment horizontal="right"/>
    </xf>
    <xf numFmtId="0" fontId="15" fillId="0" borderId="12" xfId="0" applyFont="1" applyFill="1" applyBorder="1" applyAlignment="1">
      <alignment horizontal="center" vertical="center" wrapText="1"/>
    </xf>
    <xf numFmtId="0" fontId="233" fillId="0" borderId="12" xfId="0" applyFont="1" applyFill="1" applyBorder="1" applyAlignment="1">
      <alignment horizontal="center"/>
    </xf>
    <xf numFmtId="0" fontId="233" fillId="0" borderId="12" xfId="0" applyFont="1" applyFill="1" applyBorder="1"/>
    <xf numFmtId="0" fontId="233" fillId="0" borderId="12" xfId="0" applyFont="1" applyFill="1" applyBorder="1" applyAlignment="1">
      <alignment horizontal="left" wrapText="1"/>
    </xf>
    <xf numFmtId="4" fontId="233" fillId="0" borderId="12" xfId="0" applyNumberFormat="1" applyFont="1" applyFill="1" applyBorder="1"/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4" fontId="234" fillId="0" borderId="12" xfId="0" applyNumberFormat="1" applyFont="1" applyFill="1" applyBorder="1" applyAlignment="1">
      <alignment horizontal="right" vertical="center"/>
    </xf>
    <xf numFmtId="0" fontId="233" fillId="0" borderId="12" xfId="0" applyFont="1" applyFill="1" applyBorder="1" applyAlignment="1">
      <alignment horizontal="center" wrapText="1"/>
    </xf>
    <xf numFmtId="4" fontId="233" fillId="0" borderId="12" xfId="0" applyNumberFormat="1" applyFont="1" applyFill="1" applyBorder="1" applyAlignment="1" applyProtection="1">
      <alignment horizontal="center" vertical="center"/>
    </xf>
    <xf numFmtId="0" fontId="233" fillId="0" borderId="12" xfId="0" applyFont="1" applyFill="1" applyBorder="1" applyAlignment="1" applyProtection="1">
      <alignment horizontal="center" vertical="center"/>
    </xf>
    <xf numFmtId="0" fontId="233" fillId="0" borderId="12" xfId="0" applyFont="1" applyFill="1" applyBorder="1" applyAlignment="1" applyProtection="1">
      <alignment horizontal="center"/>
    </xf>
    <xf numFmtId="4" fontId="233" fillId="0" borderId="12" xfId="0" applyNumberFormat="1" applyFont="1" applyFill="1" applyBorder="1" applyAlignment="1" applyProtection="1">
      <alignment horizontal="center"/>
    </xf>
    <xf numFmtId="0" fontId="0" fillId="0" borderId="0" xfId="0" applyAlignment="1"/>
    <xf numFmtId="0" fontId="233" fillId="0" borderId="12" xfId="0" applyFont="1" applyFill="1" applyBorder="1" applyAlignment="1" applyProtection="1">
      <alignment horizontal="left" vertical="center" wrapText="1"/>
    </xf>
    <xf numFmtId="0" fontId="233" fillId="0" borderId="12" xfId="0" applyFont="1" applyFill="1" applyBorder="1" applyAlignment="1" applyProtection="1">
      <alignment horizontal="left" wrapText="1"/>
    </xf>
    <xf numFmtId="3" fontId="233" fillId="0" borderId="12" xfId="0" applyNumberFormat="1" applyFont="1" applyFill="1" applyBorder="1" applyAlignment="1" applyProtection="1">
      <alignment horizontal="center" vertical="center"/>
    </xf>
    <xf numFmtId="4" fontId="233" fillId="0" borderId="12" xfId="0" applyNumberFormat="1" applyFont="1" applyBorder="1"/>
    <xf numFmtId="3" fontId="233" fillId="0" borderId="12" xfId="0" applyNumberFormat="1" applyFont="1" applyFill="1" applyBorder="1" applyAlignment="1" applyProtection="1">
      <alignment horizontal="center"/>
    </xf>
    <xf numFmtId="4" fontId="233" fillId="0" borderId="12" xfId="0" applyNumberFormat="1" applyFont="1" applyBorder="1" applyAlignment="1"/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left" vertical="center" wrapText="1"/>
    </xf>
    <xf numFmtId="3" fontId="11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4" fontId="233" fillId="0" borderId="10" xfId="0" applyNumberFormat="1" applyFont="1" applyBorder="1"/>
    <xf numFmtId="4" fontId="3" fillId="0" borderId="34" xfId="3057" applyNumberFormat="1" applyFont="1" applyFill="1" applyBorder="1" applyAlignment="1"/>
    <xf numFmtId="0" fontId="233" fillId="0" borderId="10" xfId="0" applyFont="1" applyFill="1" applyBorder="1" applyAlignment="1">
      <alignment horizontal="center" wrapText="1"/>
    </xf>
    <xf numFmtId="0" fontId="0" fillId="0" borderId="12" xfId="0" applyBorder="1"/>
    <xf numFmtId="4" fontId="234" fillId="0" borderId="12" xfId="0" applyNumberFormat="1" applyFont="1" applyBorder="1"/>
    <xf numFmtId="0" fontId="0" fillId="0" borderId="0" xfId="0" applyAlignment="1">
      <alignment horizontal="center"/>
    </xf>
    <xf numFmtId="0" fontId="233" fillId="0" borderId="12" xfId="0" applyFont="1" applyBorder="1" applyAlignment="1">
      <alignment horizontal="center"/>
    </xf>
    <xf numFmtId="0" fontId="0" fillId="0" borderId="0" xfId="0" applyFill="1"/>
    <xf numFmtId="0" fontId="233" fillId="0" borderId="10" xfId="0" applyFont="1" applyFill="1" applyBorder="1" applyAlignment="1">
      <alignment horizontal="center"/>
    </xf>
    <xf numFmtId="0" fontId="11" fillId="0" borderId="12" xfId="3054" applyFont="1" applyFill="1" applyBorder="1" applyAlignment="1">
      <alignment horizontal="center" vertical="center" wrapText="1"/>
    </xf>
    <xf numFmtId="0" fontId="3" fillId="0" borderId="12" xfId="3056" applyFont="1" applyFill="1" applyBorder="1" applyAlignment="1">
      <alignment horizontal="center"/>
    </xf>
    <xf numFmtId="0" fontId="233" fillId="0" borderId="10" xfId="0" applyFont="1" applyFill="1" applyBorder="1" applyAlignment="1" applyProtection="1">
      <alignment horizontal="center" vertical="center"/>
    </xf>
    <xf numFmtId="0" fontId="3" fillId="0" borderId="10" xfId="3056" applyFont="1" applyFill="1" applyBorder="1" applyAlignment="1">
      <alignment horizontal="center"/>
    </xf>
    <xf numFmtId="4" fontId="233" fillId="0" borderId="10" xfId="0" applyNumberFormat="1" applyFont="1" applyFill="1" applyBorder="1" applyAlignment="1" applyProtection="1">
      <alignment horizontal="center" vertical="center"/>
    </xf>
    <xf numFmtId="0" fontId="233" fillId="0" borderId="10" xfId="0" applyFont="1" applyFill="1" applyBorder="1" applyAlignment="1" applyProtection="1">
      <alignment horizontal="left" vertical="center" wrapText="1"/>
    </xf>
    <xf numFmtId="3" fontId="233" fillId="0" borderId="10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2" xfId="3054" applyFont="1" applyBorder="1" applyAlignment="1">
      <alignment horizontal="center" vertical="center"/>
    </xf>
    <xf numFmtId="0" fontId="3" fillId="0" borderId="12" xfId="3054" applyFont="1" applyBorder="1" applyAlignment="1">
      <alignment horizontal="center"/>
    </xf>
    <xf numFmtId="0" fontId="3" fillId="0" borderId="12" xfId="3054" applyFont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2" xfId="3054" applyFont="1" applyBorder="1" applyAlignment="1">
      <alignment vertical="center"/>
    </xf>
    <xf numFmtId="4" fontId="235" fillId="0" borderId="12" xfId="0" applyNumberFormat="1" applyFont="1" applyBorder="1"/>
    <xf numFmtId="0" fontId="0" fillId="0" borderId="12" xfId="0" applyBorder="1" applyAlignment="1">
      <alignment horizontal="center"/>
    </xf>
    <xf numFmtId="1" fontId="13" fillId="0" borderId="12" xfId="3057" applyNumberFormat="1" applyFont="1" applyFill="1" applyBorder="1" applyAlignment="1">
      <alignment horizontal="center"/>
    </xf>
    <xf numFmtId="0" fontId="13" fillId="0" borderId="12" xfId="3057" applyFont="1" applyFill="1" applyBorder="1" applyAlignment="1">
      <alignment wrapText="1"/>
    </xf>
    <xf numFmtId="4" fontId="236" fillId="0" borderId="12" xfId="0" applyNumberFormat="1" applyFont="1" applyFill="1" applyBorder="1" applyAlignment="1">
      <alignment horizontal="center" wrapText="1"/>
    </xf>
    <xf numFmtId="4" fontId="3" fillId="0" borderId="12" xfId="3057" applyNumberFormat="1" applyFont="1" applyFill="1" applyBorder="1" applyAlignment="1"/>
    <xf numFmtId="0" fontId="3" fillId="0" borderId="12" xfId="3054" applyFont="1" applyFill="1" applyBorder="1" applyAlignment="1">
      <alignment horizontal="center"/>
    </xf>
    <xf numFmtId="0" fontId="3" fillId="0" borderId="12" xfId="3054" applyFont="1" applyFill="1" applyBorder="1" applyAlignment="1"/>
    <xf numFmtId="0" fontId="3" fillId="0" borderId="12" xfId="3054" applyFont="1" applyFill="1" applyBorder="1" applyAlignment="1">
      <alignment wrapText="1"/>
    </xf>
    <xf numFmtId="0" fontId="3" fillId="0" borderId="12" xfId="3054" applyFont="1" applyFill="1" applyBorder="1" applyAlignment="1">
      <alignment horizontal="left" wrapText="1"/>
    </xf>
    <xf numFmtId="0" fontId="3" fillId="0" borderId="12" xfId="3054" applyFont="1" applyBorder="1" applyAlignment="1"/>
    <xf numFmtId="0" fontId="3" fillId="0" borderId="10" xfId="3054" applyFont="1" applyFill="1" applyBorder="1" applyAlignment="1">
      <alignment horizontal="center"/>
    </xf>
    <xf numFmtId="0" fontId="3" fillId="0" borderId="10" xfId="3054" applyFont="1" applyFill="1" applyBorder="1" applyAlignment="1">
      <alignment wrapText="1"/>
    </xf>
    <xf numFmtId="4" fontId="233" fillId="0" borderId="10" xfId="0" applyNumberFormat="1" applyFont="1" applyBorder="1" applyAlignment="1"/>
    <xf numFmtId="0" fontId="3" fillId="0" borderId="12" xfId="3055" applyFont="1" applyBorder="1"/>
    <xf numFmtId="238" fontId="3" fillId="0" borderId="12" xfId="3055" applyNumberFormat="1" applyFont="1" applyBorder="1" applyAlignment="1">
      <alignment horizontal="right"/>
    </xf>
    <xf numFmtId="0" fontId="3" fillId="0" borderId="12" xfId="3055" applyFont="1" applyBorder="1" applyAlignment="1">
      <alignment horizontal="center"/>
    </xf>
    <xf numFmtId="4" fontId="0" fillId="0" borderId="0" xfId="0" applyNumberFormat="1"/>
    <xf numFmtId="4" fontId="0" fillId="0" borderId="0" xfId="0" applyNumberFormat="1" applyAlignment="1"/>
    <xf numFmtId="0" fontId="3" fillId="0" borderId="12" xfId="3055" applyFont="1" applyFill="1" applyBorder="1" applyAlignment="1">
      <alignment horizontal="center"/>
    </xf>
    <xf numFmtId="4" fontId="3" fillId="0" borderId="12" xfId="3057" applyNumberFormat="1" applyFont="1" applyFill="1" applyBorder="1" applyAlignment="1">
      <alignment vertical="center" wrapText="1"/>
    </xf>
    <xf numFmtId="1" fontId="3" fillId="0" borderId="12" xfId="3057" applyNumberFormat="1" applyFont="1" applyFill="1" applyBorder="1" applyAlignment="1">
      <alignment horizontal="center"/>
    </xf>
    <xf numFmtId="0" fontId="3" fillId="0" borderId="12" xfId="3057" applyFont="1" applyFill="1" applyBorder="1" applyAlignment="1">
      <alignment wrapText="1"/>
    </xf>
    <xf numFmtId="0" fontId="233" fillId="0" borderId="12" xfId="0" applyFont="1" applyBorder="1"/>
    <xf numFmtId="0" fontId="233" fillId="0" borderId="12" xfId="0" applyFont="1" applyBorder="1" applyAlignment="1">
      <alignment horizontal="center" wrapText="1"/>
    </xf>
    <xf numFmtId="238" fontId="3" fillId="0" borderId="12" xfId="3102" applyNumberFormat="1" applyFont="1" applyFill="1" applyBorder="1" applyAlignment="1">
      <alignment horizontal="center" vertical="center" wrapText="1"/>
    </xf>
    <xf numFmtId="0" fontId="3" fillId="0" borderId="10" xfId="3054" applyFont="1" applyBorder="1" applyAlignment="1">
      <alignment horizontal="center" vertical="center"/>
    </xf>
    <xf numFmtId="0" fontId="233" fillId="0" borderId="10" xfId="0" applyFont="1" applyBorder="1" applyAlignment="1">
      <alignment horizontal="center"/>
    </xf>
    <xf numFmtId="0" fontId="3" fillId="0" borderId="10" xfId="3054" applyFont="1" applyBorder="1" applyAlignment="1">
      <alignment vertical="center"/>
    </xf>
    <xf numFmtId="0" fontId="233" fillId="0" borderId="10" xfId="0" applyFont="1" applyBorder="1"/>
    <xf numFmtId="0" fontId="233" fillId="0" borderId="0" xfId="0" applyFont="1"/>
    <xf numFmtId="4" fontId="233" fillId="0" borderId="12" xfId="0" applyNumberFormat="1" applyFont="1" applyFill="1" applyBorder="1" applyAlignment="1">
      <alignment horizontal="center" wrapText="1"/>
    </xf>
    <xf numFmtId="4" fontId="3" fillId="0" borderId="12" xfId="3060" applyNumberFormat="1" applyFont="1" applyFill="1" applyBorder="1" applyAlignment="1">
      <alignment horizontal="right"/>
    </xf>
    <xf numFmtId="4" fontId="3" fillId="0" borderId="12" xfId="3059" applyNumberFormat="1" applyFont="1" applyBorder="1" applyAlignment="1">
      <alignment horizontal="right"/>
    </xf>
    <xf numFmtId="0" fontId="3" fillId="0" borderId="12" xfId="3059" applyFont="1" applyBorder="1"/>
    <xf numFmtId="0" fontId="3" fillId="0" borderId="12" xfId="3057" applyFont="1" applyBorder="1"/>
    <xf numFmtId="0" fontId="3" fillId="0" borderId="12" xfId="3057" applyFont="1" applyBorder="1" applyAlignment="1">
      <alignment horizontal="center"/>
    </xf>
    <xf numFmtId="238" fontId="3" fillId="0" borderId="12" xfId="3057" applyNumberFormat="1" applyFont="1" applyBorder="1" applyAlignment="1">
      <alignment horizontal="right"/>
    </xf>
    <xf numFmtId="0" fontId="3" fillId="0" borderId="41" xfId="3053" applyFont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/>
    </xf>
    <xf numFmtId="0" fontId="233" fillId="0" borderId="0" xfId="0" applyFont="1" applyAlignment="1"/>
    <xf numFmtId="1" fontId="3" fillId="0" borderId="10" xfId="3057" applyNumberFormat="1" applyFont="1" applyFill="1" applyBorder="1" applyAlignment="1">
      <alignment horizontal="center"/>
    </xf>
    <xf numFmtId="0" fontId="3" fillId="0" borderId="10" xfId="3057" applyFont="1" applyFill="1" applyBorder="1" applyAlignment="1">
      <alignment wrapText="1"/>
    </xf>
    <xf numFmtId="4" fontId="233" fillId="0" borderId="10" xfId="0" applyNumberFormat="1" applyFont="1" applyFill="1" applyBorder="1" applyAlignment="1">
      <alignment horizontal="center" wrapText="1"/>
    </xf>
    <xf numFmtId="4" fontId="3" fillId="0" borderId="12" xfId="3057" applyNumberFormat="1" applyFont="1" applyFill="1" applyBorder="1" applyAlignment="1">
      <alignment horizontal="center" vertical="center" wrapText="1"/>
    </xf>
    <xf numFmtId="0" fontId="3" fillId="0" borderId="12" xfId="3054" applyFont="1" applyBorder="1" applyAlignment="1">
      <alignment vertical="center" wrapText="1"/>
    </xf>
    <xf numFmtId="0" fontId="209" fillId="0" borderId="0" xfId="0" applyFont="1" applyFill="1" applyAlignment="1">
      <alignment horizontal="left" vertical="center"/>
    </xf>
    <xf numFmtId="0" fontId="210" fillId="0" borderId="0" xfId="0" applyFont="1" applyFill="1" applyAlignment="1"/>
    <xf numFmtId="0" fontId="211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09" fillId="0" borderId="0" xfId="0" applyFont="1" applyFill="1" applyAlignment="1">
      <alignment vertical="center"/>
    </xf>
    <xf numFmtId="0" fontId="212" fillId="0" borderId="0" xfId="0" applyFont="1" applyFill="1" applyAlignment="1">
      <alignment vertical="center"/>
    </xf>
    <xf numFmtId="0" fontId="211" fillId="0" borderId="0" xfId="0" applyFont="1" applyFill="1" applyAlignment="1">
      <alignment horizontal="left" vertical="center"/>
    </xf>
    <xf numFmtId="0" fontId="2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33" fillId="88" borderId="12" xfId="0" applyFont="1" applyFill="1" applyBorder="1" applyAlignment="1">
      <alignment horizontal="center" vertical="center"/>
    </xf>
    <xf numFmtId="0" fontId="11" fillId="88" borderId="12" xfId="0" applyFont="1" applyFill="1" applyBorder="1" applyAlignment="1">
      <alignment horizontal="center"/>
    </xf>
    <xf numFmtId="0" fontId="9" fillId="88" borderId="12" xfId="0" applyFont="1" applyFill="1" applyBorder="1" applyAlignment="1">
      <alignment horizontal="center" wrapText="1"/>
    </xf>
    <xf numFmtId="0" fontId="2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209" fillId="0" borderId="0" xfId="0" applyFont="1" applyFill="1" applyAlignment="1">
      <alignment horizontal="center" vertical="center"/>
    </xf>
    <xf numFmtId="0" fontId="211" fillId="0" borderId="0" xfId="0" applyFont="1" applyFill="1" applyAlignment="1">
      <alignment horizontal="center" vertical="center"/>
    </xf>
    <xf numFmtId="4" fontId="3" fillId="0" borderId="34" xfId="3057" applyNumberFormat="1" applyFont="1" applyFill="1" applyBorder="1" applyAlignment="1">
      <alignment horizontal="center" vertical="center" wrapText="1"/>
    </xf>
    <xf numFmtId="4" fontId="3" fillId="0" borderId="40" xfId="3057" applyNumberFormat="1" applyFont="1" applyFill="1" applyBorder="1" applyAlignment="1">
      <alignment horizontal="center" wrapText="1"/>
    </xf>
    <xf numFmtId="4" fontId="3" fillId="0" borderId="12" xfId="3057" applyNumberFormat="1" applyFont="1" applyFill="1" applyBorder="1" applyAlignment="1">
      <alignment horizontal="center" wrapText="1"/>
    </xf>
    <xf numFmtId="4" fontId="233" fillId="0" borderId="12" xfId="0" applyNumberFormat="1" applyFont="1" applyFill="1" applyBorder="1" applyAlignment="1">
      <alignment horizontal="right" wrapText="1"/>
    </xf>
    <xf numFmtId="0" fontId="233" fillId="0" borderId="12" xfId="0" applyFont="1" applyFill="1" applyBorder="1" applyAlignment="1">
      <alignment horizontal="center" vertical="center"/>
    </xf>
    <xf numFmtId="0" fontId="0" fillId="0" borderId="12" xfId="0" applyBorder="1" applyAlignment="1"/>
    <xf numFmtId="0" fontId="234" fillId="0" borderId="12" xfId="0" applyFont="1" applyBorder="1" applyAlignment="1">
      <alignment horizontal="center" vertical="center" wrapText="1"/>
    </xf>
    <xf numFmtId="238" fontId="233" fillId="0" borderId="12" xfId="0" applyNumberFormat="1" applyFont="1" applyFill="1" applyBorder="1" applyAlignment="1">
      <alignment horizontal="center"/>
    </xf>
    <xf numFmtId="0" fontId="233" fillId="0" borderId="12" xfId="0" applyFont="1" applyBorder="1" applyAlignment="1"/>
    <xf numFmtId="0" fontId="209" fillId="0" borderId="0" xfId="0" applyFont="1" applyFill="1" applyAlignment="1">
      <alignment horizontal="left" vertical="center"/>
    </xf>
    <xf numFmtId="0" fontId="209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/>
    </xf>
    <xf numFmtId="2" fontId="7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20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" fontId="3" fillId="0" borderId="10" xfId="3057" applyNumberFormat="1" applyFont="1" applyFill="1" applyBorder="1" applyAlignment="1">
      <alignment horizontal="center" vertical="center" wrapText="1"/>
    </xf>
    <xf numFmtId="4" fontId="3" fillId="0" borderId="34" xfId="3057" applyNumberFormat="1" applyFont="1" applyFill="1" applyBorder="1" applyAlignment="1">
      <alignment horizontal="center" vertical="center" wrapText="1"/>
    </xf>
    <xf numFmtId="4" fontId="3" fillId="0" borderId="40" xfId="3057" applyNumberFormat="1" applyFont="1" applyFill="1" applyBorder="1" applyAlignment="1">
      <alignment horizontal="center" vertical="center" wrapText="1"/>
    </xf>
    <xf numFmtId="0" fontId="233" fillId="0" borderId="34" xfId="0" applyFont="1" applyBorder="1" applyAlignment="1">
      <alignment horizontal="center" vertical="center" wrapText="1"/>
    </xf>
    <xf numFmtId="0" fontId="233" fillId="0" borderId="40" xfId="0" applyFont="1" applyBorder="1" applyAlignment="1">
      <alignment horizontal="center" vertical="center" wrapText="1"/>
    </xf>
    <xf numFmtId="4" fontId="3" fillId="0" borderId="12" xfId="3057" applyNumberFormat="1" applyFont="1" applyFill="1" applyBorder="1" applyAlignment="1">
      <alignment horizontal="center" vertical="center" wrapText="1"/>
    </xf>
  </cellXfs>
  <cellStyles count="3144">
    <cellStyle name="%" xfId="1"/>
    <cellStyle name="% 2" xfId="2"/>
    <cellStyle name="%_Книга1" xfId="3"/>
    <cellStyle name=";;;" xfId="4"/>
    <cellStyle name="?’ћѓћ‚›‰" xfId="5"/>
    <cellStyle name="]_x000d__x000a_Zoomed=1_x000d__x000a_Row=0_x000d__x000a_Column=0_x000d__x000a_Height=0_x000d__x000a_Width=0_x000d__x000a_FontName=FoxFont_x000d__x000a_FontStyle=0_x000d__x000a_FontSize=9_x000d__x000a_PrtFontName=FoxPrin" xfId="6"/>
    <cellStyle name="__________________________________________________________________________________Comma" xfId="7"/>
    <cellStyle name="__________________________________________________________________________________Comma [0]" xfId="8"/>
    <cellStyle name="__________________________________________________________________________________Currency" xfId="9"/>
    <cellStyle name="__________________________________________________________________________________Currency [0]" xfId="10"/>
    <cellStyle name="__________________________________________________________________________________ITEM" xfId="11"/>
    <cellStyle name="__________________________________________________________________________________ITEM_DATA" xfId="12"/>
    <cellStyle name="__________________________________________________________________________________ITEM_EMPTY" xfId="13"/>
    <cellStyle name="__________________________________________________________________________________ITEM_EMPTY_DATA" xfId="14"/>
    <cellStyle name="__________________________________________________________________________________ITEM_EMPTY_MEASURE" xfId="15"/>
    <cellStyle name="__________________________________________________________________________________ITEM_ITERATOR" xfId="16"/>
    <cellStyle name="__________________________________________________________________________________ITEM_MEASURE" xfId="17"/>
    <cellStyle name="__________________________________________________________________________________Normal" xfId="18"/>
    <cellStyle name="__________________________________________________________________________________Percent" xfId="19"/>
    <cellStyle name="__________________________________________________________________________________SECTION" xfId="20"/>
    <cellStyle name="__________________________________________________________________________________SECTION_ITERATOR" xfId="21"/>
    <cellStyle name="__________________________________________________________________________________SUBSECTION" xfId="22"/>
    <cellStyle name="__________________________________________________________________________________SUBSECTION_DATA" xfId="23"/>
    <cellStyle name="__________________________________________________________________________________SUBSECTION_ITERATOR" xfId="24"/>
    <cellStyle name="__________________________________________________________________________________SUBSECTION_MEASURE" xfId="25"/>
    <cellStyle name="__________________________________________________________________________________SUBTITLES" xfId="26"/>
    <cellStyle name="__________________________________________________________________________________TITLE_NUMBERATOR" xfId="27"/>
    <cellStyle name="__________________________________________________________________________________TOP_LEVEL_TITLE" xfId="28"/>
    <cellStyle name="_________________________________________________________________________________Comma" xfId="29"/>
    <cellStyle name="_________________________________________________________________________________Comma [0]" xfId="30"/>
    <cellStyle name="_________________________________________________________________________________Currency" xfId="31"/>
    <cellStyle name="_________________________________________________________________________________Currency [0]" xfId="32"/>
    <cellStyle name="_________________________________________________________________________________ITEM" xfId="33"/>
    <cellStyle name="_________________________________________________________________________________ITEM_DATA" xfId="34"/>
    <cellStyle name="_________________________________________________________________________________ITEM_EMPTY" xfId="35"/>
    <cellStyle name="_________________________________________________________________________________ITEM_EMPTY_DATA" xfId="36"/>
    <cellStyle name="_________________________________________________________________________________ITEM_EMPTY_MEASURE" xfId="37"/>
    <cellStyle name="_________________________________________________________________________________ITEM_ITERATOR" xfId="38"/>
    <cellStyle name="_________________________________________________________________________________ITEM_MEASURE" xfId="39"/>
    <cellStyle name="_________________________________________________________________________________Normal" xfId="40"/>
    <cellStyle name="_________________________________________________________________________________Percent" xfId="41"/>
    <cellStyle name="_________________________________________________________________________________SECTION" xfId="42"/>
    <cellStyle name="_________________________________________________________________________________SECTION_ITERATOR" xfId="43"/>
    <cellStyle name="_________________________________________________________________________________SUBSECTION" xfId="44"/>
    <cellStyle name="_________________________________________________________________________________SUBSECTION_DATA" xfId="45"/>
    <cellStyle name="_________________________________________________________________________________SUBSECTION_ITERATOR" xfId="46"/>
    <cellStyle name="_________________________________________________________________________________SUBSECTION_MEASURE" xfId="47"/>
    <cellStyle name="_________________________________________________________________________________SUBTITLES" xfId="48"/>
    <cellStyle name="_________________________________________________________________________________TITLE_NUMBERATOR" xfId="49"/>
    <cellStyle name="_________________________________________________________________________________TOP_LEVEL_TITLE" xfId="50"/>
    <cellStyle name="________________________________________________________________________________Comma" xfId="51"/>
    <cellStyle name="________________________________________________________________________________Comma [0]" xfId="52"/>
    <cellStyle name="________________________________________________________________________________Currency" xfId="53"/>
    <cellStyle name="________________________________________________________________________________Currency [0]" xfId="54"/>
    <cellStyle name="________________________________________________________________________________ITEM" xfId="55"/>
    <cellStyle name="________________________________________________________________________________ITEM_DATA" xfId="56"/>
    <cellStyle name="________________________________________________________________________________ITEM_EMPTY" xfId="57"/>
    <cellStyle name="________________________________________________________________________________ITEM_EMPTY_DATA" xfId="58"/>
    <cellStyle name="________________________________________________________________________________ITEM_EMPTY_MEASURE" xfId="59"/>
    <cellStyle name="________________________________________________________________________________ITEM_ITERATOR" xfId="60"/>
    <cellStyle name="________________________________________________________________________________ITEM_MEASURE" xfId="61"/>
    <cellStyle name="________________________________________________________________________________Normal" xfId="62"/>
    <cellStyle name="________________________________________________________________________________Percent" xfId="63"/>
    <cellStyle name="________________________________________________________________________________SECTION" xfId="64"/>
    <cellStyle name="________________________________________________________________________________SECTION_ITERATOR" xfId="65"/>
    <cellStyle name="________________________________________________________________________________SUBSECTION" xfId="66"/>
    <cellStyle name="________________________________________________________________________________SUBSECTION_DATA" xfId="67"/>
    <cellStyle name="________________________________________________________________________________SUBSECTION_ITERATOR" xfId="68"/>
    <cellStyle name="________________________________________________________________________________SUBSECTION_MEASURE" xfId="69"/>
    <cellStyle name="________________________________________________________________________________SUBTITLES" xfId="70"/>
    <cellStyle name="________________________________________________________________________________TITLE_NUMBERATOR" xfId="71"/>
    <cellStyle name="________________________________________________________________________________TOP_LEVEL_TITLE" xfId="72"/>
    <cellStyle name="_______________________________________________________________________________Comma" xfId="73"/>
    <cellStyle name="_______________________________________________________________________________Comma [0]" xfId="74"/>
    <cellStyle name="_______________________________________________________________________________Currency" xfId="75"/>
    <cellStyle name="_______________________________________________________________________________Currency [0]" xfId="76"/>
    <cellStyle name="_______________________________________________________________________________ITEM" xfId="77"/>
    <cellStyle name="_______________________________________________________________________________ITEM_DATA" xfId="78"/>
    <cellStyle name="_______________________________________________________________________________ITEM_EMPTY" xfId="79"/>
    <cellStyle name="_______________________________________________________________________________ITEM_EMPTY_DATA" xfId="80"/>
    <cellStyle name="_______________________________________________________________________________ITEM_EMPTY_MEASURE" xfId="81"/>
    <cellStyle name="_______________________________________________________________________________ITEM_ITERATOR" xfId="82"/>
    <cellStyle name="_______________________________________________________________________________ITEM_MEASURE" xfId="83"/>
    <cellStyle name="_______________________________________________________________________________Normal" xfId="84"/>
    <cellStyle name="_______________________________________________________________________________Percent" xfId="85"/>
    <cellStyle name="_______________________________________________________________________________SECTION" xfId="86"/>
    <cellStyle name="_______________________________________________________________________________SECTION_ITERATOR" xfId="87"/>
    <cellStyle name="_______________________________________________________________________________SUBSECTION" xfId="88"/>
    <cellStyle name="_______________________________________________________________________________SUBSECTION_DATA" xfId="89"/>
    <cellStyle name="_______________________________________________________________________________SUBSECTION_ITERATOR" xfId="90"/>
    <cellStyle name="_______________________________________________________________________________SUBSECTION_MEASURE" xfId="91"/>
    <cellStyle name="_______________________________________________________________________________SUBTITLES" xfId="92"/>
    <cellStyle name="_______________________________________________________________________________TITLE_NUMBERATOR" xfId="93"/>
    <cellStyle name="_______________________________________________________________________________TOP_LEVEL_TITLE" xfId="94"/>
    <cellStyle name="______________________________________________________________________________Comma" xfId="95"/>
    <cellStyle name="______________________________________________________________________________Comma [0]" xfId="96"/>
    <cellStyle name="______________________________________________________________________________Currency" xfId="97"/>
    <cellStyle name="______________________________________________________________________________Currency [0]" xfId="98"/>
    <cellStyle name="______________________________________________________________________________ITEM" xfId="99"/>
    <cellStyle name="______________________________________________________________________________ITEM_DATA" xfId="100"/>
    <cellStyle name="______________________________________________________________________________ITEM_EMPTY" xfId="101"/>
    <cellStyle name="______________________________________________________________________________ITEM_EMPTY_DATA" xfId="102"/>
    <cellStyle name="______________________________________________________________________________ITEM_EMPTY_MEASURE" xfId="103"/>
    <cellStyle name="______________________________________________________________________________ITEM_ITERATOR" xfId="104"/>
    <cellStyle name="______________________________________________________________________________ITEM_MEASURE" xfId="105"/>
    <cellStyle name="______________________________________________________________________________Normal" xfId="106"/>
    <cellStyle name="______________________________________________________________________________Percent" xfId="107"/>
    <cellStyle name="______________________________________________________________________________SECTION" xfId="108"/>
    <cellStyle name="______________________________________________________________________________SECTION_ITERATOR" xfId="109"/>
    <cellStyle name="______________________________________________________________________________SUBSECTION" xfId="110"/>
    <cellStyle name="______________________________________________________________________________SUBSECTION_DATA" xfId="111"/>
    <cellStyle name="______________________________________________________________________________SUBSECTION_ITERATOR" xfId="112"/>
    <cellStyle name="______________________________________________________________________________SUBSECTION_MEASURE" xfId="113"/>
    <cellStyle name="______________________________________________________________________________SUBTITLES" xfId="114"/>
    <cellStyle name="______________________________________________________________________________TITLE_NUMBERATOR" xfId="115"/>
    <cellStyle name="______________________________________________________________________________TOP_LEVEL_TITLE" xfId="116"/>
    <cellStyle name="_____________________________________________________________________________Comma" xfId="117"/>
    <cellStyle name="_____________________________________________________________________________Comma [0]" xfId="118"/>
    <cellStyle name="_____________________________________________________________________________Currency" xfId="119"/>
    <cellStyle name="_____________________________________________________________________________Currency [0]" xfId="120"/>
    <cellStyle name="_____________________________________________________________________________ITEM" xfId="121"/>
    <cellStyle name="_____________________________________________________________________________ITEM_DATA" xfId="122"/>
    <cellStyle name="_____________________________________________________________________________ITEM_EMPTY" xfId="123"/>
    <cellStyle name="_____________________________________________________________________________ITEM_EMPTY_DATA" xfId="124"/>
    <cellStyle name="_____________________________________________________________________________ITEM_EMPTY_MEASURE" xfId="125"/>
    <cellStyle name="_____________________________________________________________________________ITEM_ITERATOR" xfId="126"/>
    <cellStyle name="_____________________________________________________________________________ITEM_MEASURE" xfId="127"/>
    <cellStyle name="_____________________________________________________________________________Normal" xfId="128"/>
    <cellStyle name="_____________________________________________________________________________Percent" xfId="129"/>
    <cellStyle name="_____________________________________________________________________________SECTION" xfId="130"/>
    <cellStyle name="_____________________________________________________________________________SECTION_ITERATOR" xfId="131"/>
    <cellStyle name="_____________________________________________________________________________SUBSECTION" xfId="132"/>
    <cellStyle name="_____________________________________________________________________________SUBSECTION_DATA" xfId="133"/>
    <cellStyle name="_____________________________________________________________________________SUBSECTION_ITERATOR" xfId="134"/>
    <cellStyle name="_____________________________________________________________________________SUBSECTION_MEASURE" xfId="135"/>
    <cellStyle name="_____________________________________________________________________________SUBTITLES" xfId="136"/>
    <cellStyle name="_____________________________________________________________________________TITLE_NUMBERATOR" xfId="137"/>
    <cellStyle name="_____________________________________________________________________________TOP_LEVEL_TITLE" xfId="138"/>
    <cellStyle name="____________________________________________________________________________Comma" xfId="139"/>
    <cellStyle name="____________________________________________________________________________Comma [0]" xfId="140"/>
    <cellStyle name="____________________________________________________________________________Currency" xfId="141"/>
    <cellStyle name="____________________________________________________________________________Currency [0]" xfId="142"/>
    <cellStyle name="____________________________________________________________________________ITEM" xfId="143"/>
    <cellStyle name="____________________________________________________________________________ITEM_DATA" xfId="144"/>
    <cellStyle name="____________________________________________________________________________ITEM_EMPTY" xfId="145"/>
    <cellStyle name="____________________________________________________________________________ITEM_EMPTY_DATA" xfId="146"/>
    <cellStyle name="____________________________________________________________________________ITEM_EMPTY_MEASURE" xfId="147"/>
    <cellStyle name="____________________________________________________________________________ITEM_ITERATOR" xfId="148"/>
    <cellStyle name="____________________________________________________________________________ITEM_MEASURE" xfId="149"/>
    <cellStyle name="____________________________________________________________________________Normal" xfId="150"/>
    <cellStyle name="____________________________________________________________________________Percent" xfId="151"/>
    <cellStyle name="____________________________________________________________________________SECTION" xfId="152"/>
    <cellStyle name="____________________________________________________________________________SECTION_ITERATOR" xfId="153"/>
    <cellStyle name="____________________________________________________________________________SUBSECTION" xfId="154"/>
    <cellStyle name="____________________________________________________________________________SUBSECTION_DATA" xfId="155"/>
    <cellStyle name="____________________________________________________________________________SUBSECTION_ITERATOR" xfId="156"/>
    <cellStyle name="____________________________________________________________________________SUBSECTION_MEASURE" xfId="157"/>
    <cellStyle name="____________________________________________________________________________SUBTITLES" xfId="158"/>
    <cellStyle name="____________________________________________________________________________TITLE_NUMBERATOR" xfId="159"/>
    <cellStyle name="____________________________________________________________________________TOP_LEVEL_TITLE" xfId="160"/>
    <cellStyle name="___________________________________________________________________________Comma" xfId="161"/>
    <cellStyle name="___________________________________________________________________________Comma [0]" xfId="162"/>
    <cellStyle name="___________________________________________________________________________Currency" xfId="163"/>
    <cellStyle name="___________________________________________________________________________Currency [0]" xfId="164"/>
    <cellStyle name="___________________________________________________________________________ITEM" xfId="165"/>
    <cellStyle name="___________________________________________________________________________ITEM_DATA" xfId="166"/>
    <cellStyle name="___________________________________________________________________________ITEM_EMPTY" xfId="167"/>
    <cellStyle name="___________________________________________________________________________ITEM_EMPTY_DATA" xfId="168"/>
    <cellStyle name="___________________________________________________________________________ITEM_EMPTY_MEASURE" xfId="169"/>
    <cellStyle name="___________________________________________________________________________ITEM_ITERATOR" xfId="170"/>
    <cellStyle name="___________________________________________________________________________ITEM_MEASURE" xfId="171"/>
    <cellStyle name="___________________________________________________________________________Normal" xfId="172"/>
    <cellStyle name="___________________________________________________________________________Percent" xfId="173"/>
    <cellStyle name="___________________________________________________________________________SECTION" xfId="174"/>
    <cellStyle name="___________________________________________________________________________SECTION_ITERATOR" xfId="175"/>
    <cellStyle name="___________________________________________________________________________SUBSECTION" xfId="176"/>
    <cellStyle name="___________________________________________________________________________SUBSECTION_DATA" xfId="177"/>
    <cellStyle name="___________________________________________________________________________SUBSECTION_ITERATOR" xfId="178"/>
    <cellStyle name="___________________________________________________________________________SUBSECTION_MEASURE" xfId="179"/>
    <cellStyle name="___________________________________________________________________________SUBTITLES" xfId="180"/>
    <cellStyle name="___________________________________________________________________________TITLE_NUMBERATOR" xfId="181"/>
    <cellStyle name="___________________________________________________________________________TOP_LEVEL_TITLE" xfId="182"/>
    <cellStyle name="__________________________________________________________________________Comma" xfId="183"/>
    <cellStyle name="__________________________________________________________________________Comma [0]" xfId="184"/>
    <cellStyle name="__________________________________________________________________________Currency" xfId="185"/>
    <cellStyle name="__________________________________________________________________________Currency [0]" xfId="186"/>
    <cellStyle name="__________________________________________________________________________ITEM" xfId="187"/>
    <cellStyle name="__________________________________________________________________________ITEM_DATA" xfId="188"/>
    <cellStyle name="__________________________________________________________________________ITEM_EMPTY" xfId="189"/>
    <cellStyle name="__________________________________________________________________________ITEM_EMPTY_DATA" xfId="190"/>
    <cellStyle name="__________________________________________________________________________ITEM_EMPTY_MEASURE" xfId="191"/>
    <cellStyle name="__________________________________________________________________________ITEM_ITERATOR" xfId="192"/>
    <cellStyle name="__________________________________________________________________________ITEM_MEASURE" xfId="193"/>
    <cellStyle name="__________________________________________________________________________Normal" xfId="194"/>
    <cellStyle name="__________________________________________________________________________Percent" xfId="195"/>
    <cellStyle name="__________________________________________________________________________SECTION" xfId="196"/>
    <cellStyle name="__________________________________________________________________________SECTION_ITERATOR" xfId="197"/>
    <cellStyle name="__________________________________________________________________________SUBSECTION" xfId="198"/>
    <cellStyle name="__________________________________________________________________________SUBSECTION_DATA" xfId="199"/>
    <cellStyle name="__________________________________________________________________________SUBSECTION_ITERATOR" xfId="200"/>
    <cellStyle name="__________________________________________________________________________SUBSECTION_MEASURE" xfId="201"/>
    <cellStyle name="__________________________________________________________________________SUBTITLES" xfId="202"/>
    <cellStyle name="__________________________________________________________________________TITLE_NUMBERATOR" xfId="203"/>
    <cellStyle name="__________________________________________________________________________TOP_LEVEL_TITLE" xfId="204"/>
    <cellStyle name="_________________________________________________________________________Comma" xfId="205"/>
    <cellStyle name="_________________________________________________________________________Comma [0]" xfId="206"/>
    <cellStyle name="_________________________________________________________________________Currency" xfId="207"/>
    <cellStyle name="_________________________________________________________________________Currency [0]" xfId="208"/>
    <cellStyle name="_________________________________________________________________________ITEM" xfId="209"/>
    <cellStyle name="_________________________________________________________________________ITEM_DATA" xfId="210"/>
    <cellStyle name="_________________________________________________________________________ITEM_EMPTY" xfId="211"/>
    <cellStyle name="_________________________________________________________________________ITEM_EMPTY_DATA" xfId="212"/>
    <cellStyle name="_________________________________________________________________________ITEM_EMPTY_MEASURE" xfId="213"/>
    <cellStyle name="_________________________________________________________________________ITEM_ITERATOR" xfId="214"/>
    <cellStyle name="_________________________________________________________________________ITEM_MEASURE" xfId="215"/>
    <cellStyle name="_________________________________________________________________________Normal" xfId="216"/>
    <cellStyle name="_________________________________________________________________________Percent" xfId="217"/>
    <cellStyle name="_________________________________________________________________________SECTION" xfId="218"/>
    <cellStyle name="_________________________________________________________________________SECTION_ITERATOR" xfId="219"/>
    <cellStyle name="_________________________________________________________________________SUBSECTION" xfId="220"/>
    <cellStyle name="_________________________________________________________________________SUBSECTION_DATA" xfId="221"/>
    <cellStyle name="_________________________________________________________________________SUBSECTION_ITERATOR" xfId="222"/>
    <cellStyle name="_________________________________________________________________________SUBSECTION_MEASURE" xfId="223"/>
    <cellStyle name="_________________________________________________________________________SUBTITLES" xfId="224"/>
    <cellStyle name="_________________________________________________________________________TITLE_NUMBERATOR" xfId="225"/>
    <cellStyle name="_________________________________________________________________________TOP_LEVEL_TITLE" xfId="226"/>
    <cellStyle name="________________________________________________________________________Comma" xfId="227"/>
    <cellStyle name="________________________________________________________________________Comma [0]" xfId="228"/>
    <cellStyle name="________________________________________________________________________Currency" xfId="229"/>
    <cellStyle name="________________________________________________________________________Currency [0]" xfId="230"/>
    <cellStyle name="________________________________________________________________________ITEM" xfId="231"/>
    <cellStyle name="________________________________________________________________________ITEM_DATA" xfId="232"/>
    <cellStyle name="________________________________________________________________________ITEM_EMPTY" xfId="233"/>
    <cellStyle name="________________________________________________________________________ITEM_EMPTY_DATA" xfId="234"/>
    <cellStyle name="________________________________________________________________________ITEM_EMPTY_MEASURE" xfId="235"/>
    <cellStyle name="________________________________________________________________________ITEM_ITERATOR" xfId="236"/>
    <cellStyle name="________________________________________________________________________ITEM_MEASURE" xfId="237"/>
    <cellStyle name="________________________________________________________________________Normal" xfId="238"/>
    <cellStyle name="________________________________________________________________________Percent" xfId="239"/>
    <cellStyle name="________________________________________________________________________SECTION" xfId="240"/>
    <cellStyle name="________________________________________________________________________SECTION_ITERATOR" xfId="241"/>
    <cellStyle name="________________________________________________________________________SUBSECTION" xfId="242"/>
    <cellStyle name="________________________________________________________________________SUBSECTION_DATA" xfId="243"/>
    <cellStyle name="________________________________________________________________________SUBSECTION_ITERATOR" xfId="244"/>
    <cellStyle name="________________________________________________________________________SUBSECTION_MEASURE" xfId="245"/>
    <cellStyle name="________________________________________________________________________SUBTITLES" xfId="246"/>
    <cellStyle name="________________________________________________________________________TITLE_NUMBERATOR" xfId="247"/>
    <cellStyle name="________________________________________________________________________TOP_LEVEL_TITLE" xfId="248"/>
    <cellStyle name="_______________________________________________________________________Comma" xfId="249"/>
    <cellStyle name="_______________________________________________________________________Comma [0]" xfId="250"/>
    <cellStyle name="_______________________________________________________________________Currency" xfId="251"/>
    <cellStyle name="_______________________________________________________________________Currency [0]" xfId="252"/>
    <cellStyle name="_______________________________________________________________________ITEM" xfId="253"/>
    <cellStyle name="_______________________________________________________________________ITEM_DATA" xfId="254"/>
    <cellStyle name="_______________________________________________________________________ITEM_EMPTY" xfId="255"/>
    <cellStyle name="_______________________________________________________________________ITEM_EMPTY_DATA" xfId="256"/>
    <cellStyle name="_______________________________________________________________________ITEM_EMPTY_MEASURE" xfId="257"/>
    <cellStyle name="_______________________________________________________________________ITEM_ITERATOR" xfId="258"/>
    <cellStyle name="_______________________________________________________________________ITEM_MEASURE" xfId="259"/>
    <cellStyle name="_______________________________________________________________________Normal" xfId="260"/>
    <cellStyle name="_______________________________________________________________________Percent" xfId="261"/>
    <cellStyle name="_______________________________________________________________________SECTION" xfId="262"/>
    <cellStyle name="_______________________________________________________________________SECTION_ITERATOR" xfId="263"/>
    <cellStyle name="_______________________________________________________________________SUBSECTION" xfId="264"/>
    <cellStyle name="_______________________________________________________________________SUBSECTION_DATA" xfId="265"/>
    <cellStyle name="_______________________________________________________________________SUBSECTION_ITERATOR" xfId="266"/>
    <cellStyle name="_______________________________________________________________________SUBSECTION_MEASURE" xfId="267"/>
    <cellStyle name="_______________________________________________________________________SUBTITLES" xfId="268"/>
    <cellStyle name="_______________________________________________________________________TITLE_NUMBERATOR" xfId="269"/>
    <cellStyle name="_______________________________________________________________________TOP_LEVEL_TITLE" xfId="270"/>
    <cellStyle name="______________________________________________________________________Comma" xfId="271"/>
    <cellStyle name="______________________________________________________________________Comma [0]" xfId="272"/>
    <cellStyle name="______________________________________________________________________Currency" xfId="273"/>
    <cellStyle name="______________________________________________________________________Currency [0]" xfId="274"/>
    <cellStyle name="______________________________________________________________________ITEM" xfId="275"/>
    <cellStyle name="______________________________________________________________________ITEM_DATA" xfId="276"/>
    <cellStyle name="______________________________________________________________________ITEM_EMPTY" xfId="277"/>
    <cellStyle name="______________________________________________________________________ITEM_EMPTY_DATA" xfId="278"/>
    <cellStyle name="______________________________________________________________________ITEM_EMPTY_MEASURE" xfId="279"/>
    <cellStyle name="______________________________________________________________________ITEM_ITERATOR" xfId="280"/>
    <cellStyle name="______________________________________________________________________ITEM_MEASURE" xfId="281"/>
    <cellStyle name="______________________________________________________________________Normal" xfId="282"/>
    <cellStyle name="______________________________________________________________________Percent" xfId="283"/>
    <cellStyle name="______________________________________________________________________SECTION" xfId="284"/>
    <cellStyle name="______________________________________________________________________SECTION_ITERATOR" xfId="285"/>
    <cellStyle name="______________________________________________________________________SUBSECTION" xfId="286"/>
    <cellStyle name="______________________________________________________________________SUBSECTION_DATA" xfId="287"/>
    <cellStyle name="______________________________________________________________________SUBSECTION_ITERATOR" xfId="288"/>
    <cellStyle name="______________________________________________________________________SUBSECTION_MEASURE" xfId="289"/>
    <cellStyle name="______________________________________________________________________SUBTITLES" xfId="290"/>
    <cellStyle name="______________________________________________________________________TITLE_NUMBERATOR" xfId="291"/>
    <cellStyle name="______________________________________________________________________TOP_LEVEL_TITLE" xfId="292"/>
    <cellStyle name="_____________________________________________________________________Comma" xfId="293"/>
    <cellStyle name="_____________________________________________________________________Comma [0]" xfId="294"/>
    <cellStyle name="_____________________________________________________________________Currency" xfId="295"/>
    <cellStyle name="_____________________________________________________________________Currency [0]" xfId="296"/>
    <cellStyle name="_____________________________________________________________________ITEM" xfId="297"/>
    <cellStyle name="_____________________________________________________________________ITEM_DATA" xfId="298"/>
    <cellStyle name="_____________________________________________________________________ITEM_EMPTY" xfId="299"/>
    <cellStyle name="_____________________________________________________________________ITEM_EMPTY_DATA" xfId="300"/>
    <cellStyle name="_____________________________________________________________________ITEM_EMPTY_MEASURE" xfId="301"/>
    <cellStyle name="_____________________________________________________________________ITEM_ITERATOR" xfId="302"/>
    <cellStyle name="_____________________________________________________________________ITEM_MEASURE" xfId="303"/>
    <cellStyle name="_____________________________________________________________________Normal" xfId="304"/>
    <cellStyle name="_____________________________________________________________________Percent" xfId="305"/>
    <cellStyle name="_____________________________________________________________________SECTION" xfId="306"/>
    <cellStyle name="_____________________________________________________________________SECTION_ITERATOR" xfId="307"/>
    <cellStyle name="_____________________________________________________________________SUBSECTION" xfId="308"/>
    <cellStyle name="_____________________________________________________________________SUBSECTION_DATA" xfId="309"/>
    <cellStyle name="_____________________________________________________________________SUBSECTION_ITERATOR" xfId="310"/>
    <cellStyle name="_____________________________________________________________________SUBSECTION_MEASURE" xfId="311"/>
    <cellStyle name="_____________________________________________________________________SUBTITLES" xfId="312"/>
    <cellStyle name="_____________________________________________________________________TITLE_NUMBERATOR" xfId="313"/>
    <cellStyle name="_____________________________________________________________________TOP_LEVEL_TITLE" xfId="314"/>
    <cellStyle name="____________________________________________________________________Comma" xfId="315"/>
    <cellStyle name="____________________________________________________________________Comma [0]" xfId="316"/>
    <cellStyle name="____________________________________________________________________Currency" xfId="317"/>
    <cellStyle name="____________________________________________________________________Currency [0]" xfId="318"/>
    <cellStyle name="____________________________________________________________________ITEM" xfId="319"/>
    <cellStyle name="____________________________________________________________________ITEM_DATA" xfId="320"/>
    <cellStyle name="____________________________________________________________________ITEM_EMPTY" xfId="321"/>
    <cellStyle name="____________________________________________________________________ITEM_EMPTY_DATA" xfId="322"/>
    <cellStyle name="____________________________________________________________________ITEM_EMPTY_MEASURE" xfId="323"/>
    <cellStyle name="____________________________________________________________________ITEM_ITERATOR" xfId="324"/>
    <cellStyle name="____________________________________________________________________ITEM_MEASURE" xfId="325"/>
    <cellStyle name="____________________________________________________________________Normal" xfId="326"/>
    <cellStyle name="____________________________________________________________________Percent" xfId="327"/>
    <cellStyle name="____________________________________________________________________SECTION" xfId="328"/>
    <cellStyle name="____________________________________________________________________SECTION_ITERATOR" xfId="329"/>
    <cellStyle name="____________________________________________________________________SUBSECTION" xfId="330"/>
    <cellStyle name="____________________________________________________________________SUBSECTION_DATA" xfId="331"/>
    <cellStyle name="____________________________________________________________________SUBSECTION_ITERATOR" xfId="332"/>
    <cellStyle name="____________________________________________________________________SUBSECTION_MEASURE" xfId="333"/>
    <cellStyle name="____________________________________________________________________SUBTITLES" xfId="334"/>
    <cellStyle name="____________________________________________________________________TITLE_NUMBERATOR" xfId="335"/>
    <cellStyle name="____________________________________________________________________TOP_LEVEL_TITLE" xfId="336"/>
    <cellStyle name="___________________________________________________________________Comma" xfId="337"/>
    <cellStyle name="___________________________________________________________________Comma [0]" xfId="338"/>
    <cellStyle name="___________________________________________________________________Currency" xfId="339"/>
    <cellStyle name="___________________________________________________________________Currency [0]" xfId="340"/>
    <cellStyle name="___________________________________________________________________ITEM" xfId="341"/>
    <cellStyle name="___________________________________________________________________ITEM_DATA" xfId="342"/>
    <cellStyle name="___________________________________________________________________ITEM_EMPTY" xfId="343"/>
    <cellStyle name="___________________________________________________________________ITEM_EMPTY_DATA" xfId="344"/>
    <cellStyle name="___________________________________________________________________ITEM_EMPTY_MEASURE" xfId="345"/>
    <cellStyle name="___________________________________________________________________ITEM_ITERATOR" xfId="346"/>
    <cellStyle name="___________________________________________________________________ITEM_MEASURE" xfId="347"/>
    <cellStyle name="___________________________________________________________________Normal" xfId="348"/>
    <cellStyle name="___________________________________________________________________Percent" xfId="349"/>
    <cellStyle name="___________________________________________________________________SECTION" xfId="350"/>
    <cellStyle name="___________________________________________________________________SECTION_ITERATOR" xfId="351"/>
    <cellStyle name="___________________________________________________________________SUBSECTION" xfId="352"/>
    <cellStyle name="___________________________________________________________________SUBSECTION_DATA" xfId="353"/>
    <cellStyle name="___________________________________________________________________SUBSECTION_ITERATOR" xfId="354"/>
    <cellStyle name="___________________________________________________________________SUBSECTION_MEASURE" xfId="355"/>
    <cellStyle name="___________________________________________________________________SUBTITLES" xfId="356"/>
    <cellStyle name="___________________________________________________________________TITLE_NUMBERATOR" xfId="357"/>
    <cellStyle name="___________________________________________________________________TOP_LEVEL_TITLE" xfId="358"/>
    <cellStyle name="__________________________________________________________________Comma" xfId="359"/>
    <cellStyle name="__________________________________________________________________Comma [0]" xfId="360"/>
    <cellStyle name="__________________________________________________________________Currency" xfId="361"/>
    <cellStyle name="__________________________________________________________________Currency [0]" xfId="362"/>
    <cellStyle name="__________________________________________________________________ITEM" xfId="363"/>
    <cellStyle name="__________________________________________________________________ITEM_DATA" xfId="364"/>
    <cellStyle name="__________________________________________________________________ITEM_EMPTY" xfId="365"/>
    <cellStyle name="__________________________________________________________________ITEM_EMPTY_DATA" xfId="366"/>
    <cellStyle name="__________________________________________________________________ITEM_EMPTY_MEASURE" xfId="367"/>
    <cellStyle name="__________________________________________________________________ITEM_ITERATOR" xfId="368"/>
    <cellStyle name="__________________________________________________________________ITEM_MEASURE" xfId="369"/>
    <cellStyle name="__________________________________________________________________Normal" xfId="370"/>
    <cellStyle name="__________________________________________________________________Percent" xfId="371"/>
    <cellStyle name="__________________________________________________________________SECTION" xfId="372"/>
    <cellStyle name="__________________________________________________________________SECTION_ITERATOR" xfId="373"/>
    <cellStyle name="__________________________________________________________________SUBSECTION" xfId="374"/>
    <cellStyle name="__________________________________________________________________SUBSECTION_DATA" xfId="375"/>
    <cellStyle name="__________________________________________________________________SUBSECTION_ITERATOR" xfId="376"/>
    <cellStyle name="__________________________________________________________________SUBSECTION_MEASURE" xfId="377"/>
    <cellStyle name="__________________________________________________________________SUBTITLES" xfId="378"/>
    <cellStyle name="__________________________________________________________________TITLE_NUMBERATOR" xfId="379"/>
    <cellStyle name="__________________________________________________________________TOP_LEVEL_TITLE" xfId="380"/>
    <cellStyle name="_________________________________________________________________Comma" xfId="381"/>
    <cellStyle name="_________________________________________________________________Comma [0]" xfId="382"/>
    <cellStyle name="_________________________________________________________________Currency" xfId="383"/>
    <cellStyle name="_________________________________________________________________Currency [0]" xfId="384"/>
    <cellStyle name="_________________________________________________________________ITEM" xfId="385"/>
    <cellStyle name="_________________________________________________________________ITEM_DATA" xfId="386"/>
    <cellStyle name="_________________________________________________________________ITEM_EMPTY" xfId="387"/>
    <cellStyle name="_________________________________________________________________ITEM_EMPTY_DATA" xfId="388"/>
    <cellStyle name="_________________________________________________________________ITEM_EMPTY_MEASURE" xfId="389"/>
    <cellStyle name="_________________________________________________________________ITEM_ITERATOR" xfId="390"/>
    <cellStyle name="_________________________________________________________________ITEM_MEASURE" xfId="391"/>
    <cellStyle name="_________________________________________________________________Normal" xfId="392"/>
    <cellStyle name="_________________________________________________________________Percent" xfId="393"/>
    <cellStyle name="_________________________________________________________________SECTION" xfId="394"/>
    <cellStyle name="_________________________________________________________________SECTION_ITERATOR" xfId="395"/>
    <cellStyle name="_________________________________________________________________SUBSECTION" xfId="396"/>
    <cellStyle name="_________________________________________________________________SUBSECTION_DATA" xfId="397"/>
    <cellStyle name="_________________________________________________________________SUBSECTION_ITERATOR" xfId="398"/>
    <cellStyle name="_________________________________________________________________SUBSECTION_MEASURE" xfId="399"/>
    <cellStyle name="_________________________________________________________________SUBTITLES" xfId="400"/>
    <cellStyle name="_________________________________________________________________TITLE_NUMBERATOR" xfId="401"/>
    <cellStyle name="_________________________________________________________________TOP_LEVEL_TITLE" xfId="402"/>
    <cellStyle name="________________________________________________________________Comma" xfId="403"/>
    <cellStyle name="________________________________________________________________Comma [0]" xfId="404"/>
    <cellStyle name="________________________________________________________________Currency" xfId="405"/>
    <cellStyle name="________________________________________________________________Currency [0]" xfId="406"/>
    <cellStyle name="________________________________________________________________ITEM" xfId="407"/>
    <cellStyle name="________________________________________________________________ITEM_DATA" xfId="408"/>
    <cellStyle name="________________________________________________________________ITEM_EMPTY" xfId="409"/>
    <cellStyle name="________________________________________________________________ITEM_EMPTY_DATA" xfId="410"/>
    <cellStyle name="________________________________________________________________ITEM_EMPTY_MEASURE" xfId="411"/>
    <cellStyle name="________________________________________________________________ITEM_ITERATOR" xfId="412"/>
    <cellStyle name="________________________________________________________________ITEM_MEASURE" xfId="413"/>
    <cellStyle name="________________________________________________________________Normal" xfId="414"/>
    <cellStyle name="________________________________________________________________Percent" xfId="415"/>
    <cellStyle name="________________________________________________________________SECTION" xfId="416"/>
    <cellStyle name="________________________________________________________________SECTION_ITERATOR" xfId="417"/>
    <cellStyle name="________________________________________________________________SUBSECTION" xfId="418"/>
    <cellStyle name="________________________________________________________________SUBSECTION_DATA" xfId="419"/>
    <cellStyle name="________________________________________________________________SUBSECTION_ITERATOR" xfId="420"/>
    <cellStyle name="________________________________________________________________SUBSECTION_MEASURE" xfId="421"/>
    <cellStyle name="________________________________________________________________SUBTITLES" xfId="422"/>
    <cellStyle name="________________________________________________________________TITLE_NUMBERATOR" xfId="423"/>
    <cellStyle name="________________________________________________________________TOP_LEVEL_TITLE" xfId="424"/>
    <cellStyle name="_______________________________________________________________Comma" xfId="425"/>
    <cellStyle name="_______________________________________________________________Comma [0]" xfId="426"/>
    <cellStyle name="_______________________________________________________________Currency" xfId="427"/>
    <cellStyle name="_______________________________________________________________Currency [0]" xfId="428"/>
    <cellStyle name="_______________________________________________________________ITEM" xfId="429"/>
    <cellStyle name="_______________________________________________________________ITEM_DATA" xfId="430"/>
    <cellStyle name="_______________________________________________________________ITEM_EMPTY" xfId="431"/>
    <cellStyle name="_______________________________________________________________ITEM_EMPTY_DATA" xfId="432"/>
    <cellStyle name="_______________________________________________________________ITEM_EMPTY_MEASURE" xfId="433"/>
    <cellStyle name="_______________________________________________________________ITEM_ITERATOR" xfId="434"/>
    <cellStyle name="_______________________________________________________________ITEM_MEASURE" xfId="435"/>
    <cellStyle name="_______________________________________________________________Normal" xfId="436"/>
    <cellStyle name="_______________________________________________________________Percent" xfId="437"/>
    <cellStyle name="_______________________________________________________________SECTION" xfId="438"/>
    <cellStyle name="_______________________________________________________________SECTION_ITERATOR" xfId="439"/>
    <cellStyle name="_______________________________________________________________SUBSECTION" xfId="440"/>
    <cellStyle name="_______________________________________________________________SUBSECTION_DATA" xfId="441"/>
    <cellStyle name="_______________________________________________________________SUBSECTION_ITERATOR" xfId="442"/>
    <cellStyle name="_______________________________________________________________SUBSECTION_MEASURE" xfId="443"/>
    <cellStyle name="_______________________________________________________________SUBTITLES" xfId="444"/>
    <cellStyle name="_______________________________________________________________TITLE_NUMBERATOR" xfId="445"/>
    <cellStyle name="_______________________________________________________________TOP_LEVEL_TITLE" xfId="446"/>
    <cellStyle name="______________________________________________________________Comma" xfId="447"/>
    <cellStyle name="______________________________________________________________Comma [0]" xfId="448"/>
    <cellStyle name="______________________________________________________________Currency" xfId="449"/>
    <cellStyle name="______________________________________________________________Currency [0]" xfId="450"/>
    <cellStyle name="______________________________________________________________ITEM" xfId="451"/>
    <cellStyle name="______________________________________________________________ITEM_DATA" xfId="452"/>
    <cellStyle name="______________________________________________________________ITEM_EMPTY" xfId="453"/>
    <cellStyle name="______________________________________________________________ITEM_EMPTY_DATA" xfId="454"/>
    <cellStyle name="______________________________________________________________ITEM_EMPTY_MEASURE" xfId="455"/>
    <cellStyle name="______________________________________________________________ITEM_ITERATOR" xfId="456"/>
    <cellStyle name="______________________________________________________________ITEM_MEASURE" xfId="457"/>
    <cellStyle name="______________________________________________________________Normal" xfId="458"/>
    <cellStyle name="______________________________________________________________Percent" xfId="459"/>
    <cellStyle name="______________________________________________________________SECTION" xfId="460"/>
    <cellStyle name="______________________________________________________________SECTION_ITERATOR" xfId="461"/>
    <cellStyle name="______________________________________________________________SUBSECTION" xfId="462"/>
    <cellStyle name="______________________________________________________________SUBSECTION_DATA" xfId="463"/>
    <cellStyle name="______________________________________________________________SUBSECTION_ITERATOR" xfId="464"/>
    <cellStyle name="______________________________________________________________SUBSECTION_MEASURE" xfId="465"/>
    <cellStyle name="______________________________________________________________SUBTITLES" xfId="466"/>
    <cellStyle name="______________________________________________________________TITLE_NUMBERATOR" xfId="467"/>
    <cellStyle name="______________________________________________________________TOP_LEVEL_TITLE" xfId="468"/>
    <cellStyle name="_____________________________________________________________Comma" xfId="469"/>
    <cellStyle name="_____________________________________________________________Comma [0]" xfId="470"/>
    <cellStyle name="_____________________________________________________________Currency" xfId="471"/>
    <cellStyle name="_____________________________________________________________Currency [0]" xfId="472"/>
    <cellStyle name="_____________________________________________________________ITEM" xfId="473"/>
    <cellStyle name="_____________________________________________________________ITEM_DATA" xfId="474"/>
    <cellStyle name="_____________________________________________________________ITEM_EMPTY" xfId="475"/>
    <cellStyle name="_____________________________________________________________ITEM_EMPTY_DATA" xfId="476"/>
    <cellStyle name="_____________________________________________________________ITEM_EMPTY_MEASURE" xfId="477"/>
    <cellStyle name="_____________________________________________________________ITEM_ITERATOR" xfId="478"/>
    <cellStyle name="_____________________________________________________________ITEM_MEASURE" xfId="479"/>
    <cellStyle name="_____________________________________________________________Normal" xfId="480"/>
    <cellStyle name="_____________________________________________________________Percent" xfId="481"/>
    <cellStyle name="_____________________________________________________________SECTION" xfId="482"/>
    <cellStyle name="_____________________________________________________________SECTION_ITERATOR" xfId="483"/>
    <cellStyle name="_____________________________________________________________SUBSECTION" xfId="484"/>
    <cellStyle name="_____________________________________________________________SUBSECTION_DATA" xfId="485"/>
    <cellStyle name="_____________________________________________________________SUBSECTION_ITERATOR" xfId="486"/>
    <cellStyle name="_____________________________________________________________SUBSECTION_MEASURE" xfId="487"/>
    <cellStyle name="_____________________________________________________________SUBTITLES" xfId="488"/>
    <cellStyle name="_____________________________________________________________TITLE_NUMBERATOR" xfId="489"/>
    <cellStyle name="_____________________________________________________________TOP_LEVEL_TITLE" xfId="490"/>
    <cellStyle name="____________________________________________________________Comma" xfId="491"/>
    <cellStyle name="____________________________________________________________Comma [0]" xfId="492"/>
    <cellStyle name="____________________________________________________________Currency" xfId="493"/>
    <cellStyle name="____________________________________________________________Currency [0]" xfId="494"/>
    <cellStyle name="____________________________________________________________ITEM" xfId="495"/>
    <cellStyle name="____________________________________________________________ITEM_DATA" xfId="496"/>
    <cellStyle name="____________________________________________________________ITEM_EMPTY" xfId="497"/>
    <cellStyle name="____________________________________________________________ITEM_EMPTY_DATA" xfId="498"/>
    <cellStyle name="____________________________________________________________ITEM_EMPTY_MEASURE" xfId="499"/>
    <cellStyle name="____________________________________________________________ITEM_ITERATOR" xfId="500"/>
    <cellStyle name="____________________________________________________________ITEM_MEASURE" xfId="501"/>
    <cellStyle name="____________________________________________________________Normal" xfId="502"/>
    <cellStyle name="____________________________________________________________Percent" xfId="503"/>
    <cellStyle name="____________________________________________________________SECTION" xfId="504"/>
    <cellStyle name="____________________________________________________________SECTION_ITERATOR" xfId="505"/>
    <cellStyle name="____________________________________________________________SUBSECTION" xfId="506"/>
    <cellStyle name="____________________________________________________________SUBSECTION_DATA" xfId="507"/>
    <cellStyle name="____________________________________________________________SUBSECTION_ITERATOR" xfId="508"/>
    <cellStyle name="____________________________________________________________SUBSECTION_MEASURE" xfId="509"/>
    <cellStyle name="____________________________________________________________SUBTITLES" xfId="510"/>
    <cellStyle name="____________________________________________________________TITLE_NUMBERATOR" xfId="511"/>
    <cellStyle name="____________________________________________________________TOP_LEVEL_TITLE" xfId="512"/>
    <cellStyle name="___________________________________________________________Comma" xfId="513"/>
    <cellStyle name="___________________________________________________________Comma [0]" xfId="514"/>
    <cellStyle name="___________________________________________________________Currency" xfId="515"/>
    <cellStyle name="___________________________________________________________Currency [0]" xfId="516"/>
    <cellStyle name="___________________________________________________________ITEM" xfId="517"/>
    <cellStyle name="___________________________________________________________ITEM_DATA" xfId="518"/>
    <cellStyle name="___________________________________________________________ITEM_EMPTY" xfId="519"/>
    <cellStyle name="___________________________________________________________ITEM_EMPTY_DATA" xfId="520"/>
    <cellStyle name="___________________________________________________________ITEM_EMPTY_MEASURE" xfId="521"/>
    <cellStyle name="___________________________________________________________ITEM_ITERATOR" xfId="522"/>
    <cellStyle name="___________________________________________________________ITEM_MEASURE" xfId="523"/>
    <cellStyle name="___________________________________________________________Normal" xfId="524"/>
    <cellStyle name="___________________________________________________________Percent" xfId="525"/>
    <cellStyle name="___________________________________________________________SECTION" xfId="526"/>
    <cellStyle name="___________________________________________________________SECTION_ITERATOR" xfId="527"/>
    <cellStyle name="___________________________________________________________SUBSECTION" xfId="528"/>
    <cellStyle name="___________________________________________________________SUBSECTION_DATA" xfId="529"/>
    <cellStyle name="___________________________________________________________SUBSECTION_ITERATOR" xfId="530"/>
    <cellStyle name="___________________________________________________________SUBSECTION_MEASURE" xfId="531"/>
    <cellStyle name="___________________________________________________________SUBTITLES" xfId="532"/>
    <cellStyle name="___________________________________________________________TITLE_NUMBERATOR" xfId="533"/>
    <cellStyle name="___________________________________________________________TOP_LEVEL_TITLE" xfId="534"/>
    <cellStyle name="__________________________________________________________Comma" xfId="535"/>
    <cellStyle name="__________________________________________________________Comma [0]" xfId="536"/>
    <cellStyle name="__________________________________________________________Currency" xfId="537"/>
    <cellStyle name="__________________________________________________________Currency [0]" xfId="538"/>
    <cellStyle name="__________________________________________________________ITEM" xfId="539"/>
    <cellStyle name="__________________________________________________________ITEM_DATA" xfId="540"/>
    <cellStyle name="__________________________________________________________ITEM_EMPTY" xfId="541"/>
    <cellStyle name="__________________________________________________________ITEM_EMPTY_DATA" xfId="542"/>
    <cellStyle name="__________________________________________________________ITEM_EMPTY_MEASURE" xfId="543"/>
    <cellStyle name="__________________________________________________________ITEM_ITERATOR" xfId="544"/>
    <cellStyle name="__________________________________________________________ITEM_MEASURE" xfId="545"/>
    <cellStyle name="__________________________________________________________Normal" xfId="546"/>
    <cellStyle name="__________________________________________________________Percent" xfId="547"/>
    <cellStyle name="__________________________________________________________SECTION" xfId="548"/>
    <cellStyle name="__________________________________________________________SECTION_ITERATOR" xfId="549"/>
    <cellStyle name="__________________________________________________________SUBSECTION" xfId="550"/>
    <cellStyle name="__________________________________________________________SUBSECTION_DATA" xfId="551"/>
    <cellStyle name="__________________________________________________________SUBSECTION_ITERATOR" xfId="552"/>
    <cellStyle name="__________________________________________________________SUBSECTION_MEASURE" xfId="553"/>
    <cellStyle name="__________________________________________________________SUBTITLES" xfId="554"/>
    <cellStyle name="__________________________________________________________TITLE_NUMBERATOR" xfId="555"/>
    <cellStyle name="__________________________________________________________TOP_LEVEL_TITLE" xfId="556"/>
    <cellStyle name="_________________________________________________________Comma" xfId="557"/>
    <cellStyle name="_________________________________________________________Comma [0]" xfId="558"/>
    <cellStyle name="_________________________________________________________Currency" xfId="559"/>
    <cellStyle name="_________________________________________________________Currency [0]" xfId="560"/>
    <cellStyle name="_________________________________________________________ITEM" xfId="561"/>
    <cellStyle name="_________________________________________________________ITEM_DATA" xfId="562"/>
    <cellStyle name="_________________________________________________________ITEM_EMPTY" xfId="563"/>
    <cellStyle name="_________________________________________________________ITEM_EMPTY_DATA" xfId="564"/>
    <cellStyle name="_________________________________________________________ITEM_EMPTY_MEASURE" xfId="565"/>
    <cellStyle name="_________________________________________________________ITEM_ITERATOR" xfId="566"/>
    <cellStyle name="_________________________________________________________ITEM_MEASURE" xfId="567"/>
    <cellStyle name="_________________________________________________________Normal" xfId="568"/>
    <cellStyle name="_________________________________________________________Percent" xfId="569"/>
    <cellStyle name="_________________________________________________________SECTION" xfId="570"/>
    <cellStyle name="_________________________________________________________SECTION_ITERATOR" xfId="571"/>
    <cellStyle name="_________________________________________________________SUBSECTION" xfId="572"/>
    <cellStyle name="_________________________________________________________SUBSECTION_DATA" xfId="573"/>
    <cellStyle name="_________________________________________________________SUBSECTION_ITERATOR" xfId="574"/>
    <cellStyle name="_________________________________________________________SUBSECTION_MEASURE" xfId="575"/>
    <cellStyle name="_________________________________________________________SUBTITLES" xfId="576"/>
    <cellStyle name="_________________________________________________________TITLE_NUMBERATOR" xfId="577"/>
    <cellStyle name="_________________________________________________________TOP_LEVEL_TITLE" xfId="578"/>
    <cellStyle name="________________________________________________________Comma" xfId="579"/>
    <cellStyle name="________________________________________________________Comma [0]" xfId="580"/>
    <cellStyle name="________________________________________________________Currency" xfId="581"/>
    <cellStyle name="________________________________________________________Currency [0]" xfId="582"/>
    <cellStyle name="________________________________________________________ITEM" xfId="583"/>
    <cellStyle name="________________________________________________________ITEM_DATA" xfId="584"/>
    <cellStyle name="________________________________________________________ITEM_EMPTY" xfId="585"/>
    <cellStyle name="________________________________________________________ITEM_EMPTY_DATA" xfId="586"/>
    <cellStyle name="________________________________________________________ITEM_EMPTY_MEASURE" xfId="587"/>
    <cellStyle name="________________________________________________________ITEM_ITERATOR" xfId="588"/>
    <cellStyle name="________________________________________________________ITEM_MEASURE" xfId="589"/>
    <cellStyle name="________________________________________________________Normal" xfId="590"/>
    <cellStyle name="________________________________________________________Percent" xfId="591"/>
    <cellStyle name="________________________________________________________SECTION" xfId="592"/>
    <cellStyle name="________________________________________________________SECTION_ITERATOR" xfId="593"/>
    <cellStyle name="________________________________________________________SUBSECTION" xfId="594"/>
    <cellStyle name="________________________________________________________SUBSECTION_DATA" xfId="595"/>
    <cellStyle name="________________________________________________________SUBSECTION_ITERATOR" xfId="596"/>
    <cellStyle name="________________________________________________________SUBSECTION_MEASURE" xfId="597"/>
    <cellStyle name="________________________________________________________SUBTITLES" xfId="598"/>
    <cellStyle name="________________________________________________________TITLE_NUMBERATOR" xfId="599"/>
    <cellStyle name="________________________________________________________TOP_LEVEL_TITLE" xfId="600"/>
    <cellStyle name="_______________________________________________________Comma" xfId="601"/>
    <cellStyle name="_______________________________________________________Comma [0]" xfId="602"/>
    <cellStyle name="_______________________________________________________Currency" xfId="603"/>
    <cellStyle name="_______________________________________________________Currency [0]" xfId="604"/>
    <cellStyle name="_______________________________________________________ITEM" xfId="605"/>
    <cellStyle name="_______________________________________________________ITEM_DATA" xfId="606"/>
    <cellStyle name="_______________________________________________________ITEM_EMPTY" xfId="607"/>
    <cellStyle name="_______________________________________________________ITEM_EMPTY_DATA" xfId="608"/>
    <cellStyle name="_______________________________________________________ITEM_EMPTY_MEASURE" xfId="609"/>
    <cellStyle name="_______________________________________________________ITEM_ITERATOR" xfId="610"/>
    <cellStyle name="_______________________________________________________ITEM_MEASURE" xfId="611"/>
    <cellStyle name="_______________________________________________________Normal" xfId="612"/>
    <cellStyle name="_______________________________________________________Percent" xfId="613"/>
    <cellStyle name="_______________________________________________________SECTION" xfId="614"/>
    <cellStyle name="_______________________________________________________SECTION_ITERATOR" xfId="615"/>
    <cellStyle name="_______________________________________________________SUBSECTION" xfId="616"/>
    <cellStyle name="_______________________________________________________SUBSECTION_DATA" xfId="617"/>
    <cellStyle name="_______________________________________________________SUBSECTION_ITERATOR" xfId="618"/>
    <cellStyle name="_______________________________________________________SUBSECTION_MEASURE" xfId="619"/>
    <cellStyle name="_______________________________________________________SUBTITLES" xfId="620"/>
    <cellStyle name="_______________________________________________________TITLE_NUMBERATOR" xfId="621"/>
    <cellStyle name="_______________________________________________________TOP_LEVEL_TITLE" xfId="622"/>
    <cellStyle name="______________________________________________________Comma" xfId="623"/>
    <cellStyle name="______________________________________________________Comma [0]" xfId="624"/>
    <cellStyle name="______________________________________________________Currency" xfId="625"/>
    <cellStyle name="______________________________________________________Currency [0]" xfId="626"/>
    <cellStyle name="______________________________________________________ITEM" xfId="627"/>
    <cellStyle name="______________________________________________________ITEM_DATA" xfId="628"/>
    <cellStyle name="______________________________________________________ITEM_EMPTY" xfId="629"/>
    <cellStyle name="______________________________________________________ITEM_EMPTY_DATA" xfId="630"/>
    <cellStyle name="______________________________________________________ITEM_EMPTY_MEASURE" xfId="631"/>
    <cellStyle name="______________________________________________________ITEM_ITERATOR" xfId="632"/>
    <cellStyle name="______________________________________________________ITEM_MEASURE" xfId="633"/>
    <cellStyle name="______________________________________________________Normal" xfId="634"/>
    <cellStyle name="______________________________________________________Percent" xfId="635"/>
    <cellStyle name="______________________________________________________SECTION" xfId="636"/>
    <cellStyle name="______________________________________________________SECTION_ITERATOR" xfId="637"/>
    <cellStyle name="______________________________________________________SUBSECTION" xfId="638"/>
    <cellStyle name="______________________________________________________SUBSECTION_DATA" xfId="639"/>
    <cellStyle name="______________________________________________________SUBSECTION_ITERATOR" xfId="640"/>
    <cellStyle name="______________________________________________________SUBSECTION_MEASURE" xfId="641"/>
    <cellStyle name="______________________________________________________SUBTITLES" xfId="642"/>
    <cellStyle name="______________________________________________________TITLE_NUMBERATOR" xfId="643"/>
    <cellStyle name="______________________________________________________TOP_LEVEL_TITLE" xfId="644"/>
    <cellStyle name="_____________________________________________________Comma" xfId="645"/>
    <cellStyle name="_____________________________________________________Comma [0]" xfId="646"/>
    <cellStyle name="_____________________________________________________Currency" xfId="647"/>
    <cellStyle name="_____________________________________________________Currency [0]" xfId="648"/>
    <cellStyle name="_____________________________________________________ITEM" xfId="649"/>
    <cellStyle name="_____________________________________________________ITEM_DATA" xfId="650"/>
    <cellStyle name="_____________________________________________________ITEM_EMPTY" xfId="651"/>
    <cellStyle name="_____________________________________________________ITEM_EMPTY_DATA" xfId="652"/>
    <cellStyle name="_____________________________________________________ITEM_EMPTY_MEASURE" xfId="653"/>
    <cellStyle name="_____________________________________________________ITEM_ITERATOR" xfId="654"/>
    <cellStyle name="_____________________________________________________ITEM_MEASURE" xfId="655"/>
    <cellStyle name="_____________________________________________________Normal" xfId="656"/>
    <cellStyle name="_____________________________________________________Percent" xfId="657"/>
    <cellStyle name="_____________________________________________________SECTION" xfId="658"/>
    <cellStyle name="_____________________________________________________SECTION_ITERATOR" xfId="659"/>
    <cellStyle name="_____________________________________________________SUBSECTION" xfId="660"/>
    <cellStyle name="_____________________________________________________SUBSECTION_DATA" xfId="661"/>
    <cellStyle name="_____________________________________________________SUBSECTION_ITERATOR" xfId="662"/>
    <cellStyle name="_____________________________________________________SUBSECTION_MEASURE" xfId="663"/>
    <cellStyle name="_____________________________________________________SUBTITLES" xfId="664"/>
    <cellStyle name="_____________________________________________________TITLE_NUMBERATOR" xfId="665"/>
    <cellStyle name="_____________________________________________________TOP_LEVEL_TITLE" xfId="666"/>
    <cellStyle name="____________________________________________________Comma" xfId="667"/>
    <cellStyle name="____________________________________________________Comma [0]" xfId="668"/>
    <cellStyle name="____________________________________________________Currency" xfId="669"/>
    <cellStyle name="____________________________________________________Currency [0]" xfId="670"/>
    <cellStyle name="____________________________________________________ITEM" xfId="671"/>
    <cellStyle name="____________________________________________________ITEM_DATA" xfId="672"/>
    <cellStyle name="____________________________________________________ITEM_EMPTY" xfId="673"/>
    <cellStyle name="____________________________________________________ITEM_EMPTY_DATA" xfId="674"/>
    <cellStyle name="____________________________________________________ITEM_EMPTY_MEASURE" xfId="675"/>
    <cellStyle name="____________________________________________________ITEM_ITERATOR" xfId="676"/>
    <cellStyle name="____________________________________________________ITEM_MEASURE" xfId="677"/>
    <cellStyle name="____________________________________________________Normal" xfId="678"/>
    <cellStyle name="____________________________________________________Percent" xfId="679"/>
    <cellStyle name="____________________________________________________SECTION" xfId="680"/>
    <cellStyle name="____________________________________________________SECTION_ITERATOR" xfId="681"/>
    <cellStyle name="____________________________________________________SUBSECTION" xfId="682"/>
    <cellStyle name="____________________________________________________SUBSECTION_DATA" xfId="683"/>
    <cellStyle name="____________________________________________________SUBSECTION_ITERATOR" xfId="684"/>
    <cellStyle name="____________________________________________________SUBSECTION_MEASURE" xfId="685"/>
    <cellStyle name="____________________________________________________SUBTITLES" xfId="686"/>
    <cellStyle name="____________________________________________________TITLE_NUMBERATOR" xfId="687"/>
    <cellStyle name="____________________________________________________TOP_LEVEL_TITLE" xfId="688"/>
    <cellStyle name="___________________________________________________Comma" xfId="689"/>
    <cellStyle name="___________________________________________________Comma [0]" xfId="690"/>
    <cellStyle name="___________________________________________________Currency" xfId="691"/>
    <cellStyle name="___________________________________________________Currency [0]" xfId="692"/>
    <cellStyle name="___________________________________________________ITEM" xfId="693"/>
    <cellStyle name="___________________________________________________ITEM_DATA" xfId="694"/>
    <cellStyle name="___________________________________________________ITEM_EMPTY" xfId="695"/>
    <cellStyle name="___________________________________________________ITEM_EMPTY_DATA" xfId="696"/>
    <cellStyle name="___________________________________________________ITEM_EMPTY_MEASURE" xfId="697"/>
    <cellStyle name="___________________________________________________ITEM_ITERATOR" xfId="698"/>
    <cellStyle name="___________________________________________________ITEM_MEASURE" xfId="699"/>
    <cellStyle name="___________________________________________________Normal" xfId="700"/>
    <cellStyle name="___________________________________________________Percent" xfId="701"/>
    <cellStyle name="___________________________________________________SECTION" xfId="702"/>
    <cellStyle name="___________________________________________________SECTION_ITERATOR" xfId="703"/>
    <cellStyle name="___________________________________________________SUBSECTION" xfId="704"/>
    <cellStyle name="___________________________________________________SUBSECTION_DATA" xfId="705"/>
    <cellStyle name="___________________________________________________SUBSECTION_ITERATOR" xfId="706"/>
    <cellStyle name="___________________________________________________SUBSECTION_MEASURE" xfId="707"/>
    <cellStyle name="___________________________________________________SUBTITLES" xfId="708"/>
    <cellStyle name="___________________________________________________TITLE_NUMBERATOR" xfId="709"/>
    <cellStyle name="___________________________________________________TOP_LEVEL_TITLE" xfId="710"/>
    <cellStyle name="__________________________________________________Comma" xfId="711"/>
    <cellStyle name="__________________________________________________Comma [0]" xfId="712"/>
    <cellStyle name="__________________________________________________Currency" xfId="713"/>
    <cellStyle name="__________________________________________________Currency [0]" xfId="714"/>
    <cellStyle name="__________________________________________________ITEM" xfId="715"/>
    <cellStyle name="__________________________________________________ITEM_DATA" xfId="716"/>
    <cellStyle name="__________________________________________________ITEM_EMPTY" xfId="717"/>
    <cellStyle name="__________________________________________________ITEM_EMPTY_DATA" xfId="718"/>
    <cellStyle name="__________________________________________________ITEM_EMPTY_MEASURE" xfId="719"/>
    <cellStyle name="__________________________________________________ITEM_ITERATOR" xfId="720"/>
    <cellStyle name="__________________________________________________ITEM_MEASURE" xfId="721"/>
    <cellStyle name="__________________________________________________Normal" xfId="722"/>
    <cellStyle name="__________________________________________________Percent" xfId="723"/>
    <cellStyle name="__________________________________________________SECTION" xfId="724"/>
    <cellStyle name="__________________________________________________SECTION_ITERATOR" xfId="725"/>
    <cellStyle name="__________________________________________________SUBSECTION" xfId="726"/>
    <cellStyle name="__________________________________________________SUBSECTION_DATA" xfId="727"/>
    <cellStyle name="__________________________________________________SUBSECTION_ITERATOR" xfId="728"/>
    <cellStyle name="__________________________________________________SUBSECTION_MEASURE" xfId="729"/>
    <cellStyle name="__________________________________________________SUBTITLES" xfId="730"/>
    <cellStyle name="__________________________________________________TITLE_NUMBERATOR" xfId="731"/>
    <cellStyle name="__________________________________________________TOP_LEVEL_TITLE" xfId="732"/>
    <cellStyle name="_________________________________________________Comma" xfId="733"/>
    <cellStyle name="_________________________________________________Comma [0]" xfId="734"/>
    <cellStyle name="_________________________________________________Currency" xfId="735"/>
    <cellStyle name="_________________________________________________Currency [0]" xfId="736"/>
    <cellStyle name="_________________________________________________ITEM" xfId="737"/>
    <cellStyle name="_________________________________________________ITEM_DATA" xfId="738"/>
    <cellStyle name="_________________________________________________ITEM_EMPTY" xfId="739"/>
    <cellStyle name="_________________________________________________ITEM_EMPTY_DATA" xfId="740"/>
    <cellStyle name="_________________________________________________ITEM_EMPTY_MEASURE" xfId="741"/>
    <cellStyle name="_________________________________________________ITEM_ITERATOR" xfId="742"/>
    <cellStyle name="_________________________________________________ITEM_MEASURE" xfId="743"/>
    <cellStyle name="_________________________________________________Normal" xfId="744"/>
    <cellStyle name="_________________________________________________Percent" xfId="745"/>
    <cellStyle name="_________________________________________________SECTION" xfId="746"/>
    <cellStyle name="_________________________________________________SECTION_ITERATOR" xfId="747"/>
    <cellStyle name="_________________________________________________SUBSECTION" xfId="748"/>
    <cellStyle name="_________________________________________________SUBSECTION_DATA" xfId="749"/>
    <cellStyle name="_________________________________________________SUBSECTION_ITERATOR" xfId="750"/>
    <cellStyle name="_________________________________________________SUBSECTION_MEASURE" xfId="751"/>
    <cellStyle name="_________________________________________________SUBTITLES" xfId="752"/>
    <cellStyle name="_________________________________________________TITLE_NUMBERATOR" xfId="753"/>
    <cellStyle name="_________________________________________________TOP_LEVEL_TITLE" xfId="754"/>
    <cellStyle name="________________________________________________Comma" xfId="755"/>
    <cellStyle name="________________________________________________Comma [0]" xfId="756"/>
    <cellStyle name="________________________________________________Currency" xfId="757"/>
    <cellStyle name="________________________________________________Currency [0]" xfId="758"/>
    <cellStyle name="________________________________________________ITEM" xfId="759"/>
    <cellStyle name="________________________________________________ITEM_DATA" xfId="760"/>
    <cellStyle name="________________________________________________ITEM_EMPTY" xfId="761"/>
    <cellStyle name="________________________________________________ITEM_EMPTY_DATA" xfId="762"/>
    <cellStyle name="________________________________________________ITEM_EMPTY_MEASURE" xfId="763"/>
    <cellStyle name="________________________________________________ITEM_ITERATOR" xfId="764"/>
    <cellStyle name="________________________________________________ITEM_MEASURE" xfId="765"/>
    <cellStyle name="________________________________________________Normal" xfId="766"/>
    <cellStyle name="________________________________________________Percent" xfId="767"/>
    <cellStyle name="________________________________________________SECTION" xfId="768"/>
    <cellStyle name="________________________________________________SECTION_ITERATOR" xfId="769"/>
    <cellStyle name="________________________________________________SUBSECTION" xfId="770"/>
    <cellStyle name="________________________________________________SUBSECTION_DATA" xfId="771"/>
    <cellStyle name="________________________________________________SUBSECTION_ITERATOR" xfId="772"/>
    <cellStyle name="________________________________________________SUBSECTION_MEASURE" xfId="773"/>
    <cellStyle name="________________________________________________SUBTITLES" xfId="774"/>
    <cellStyle name="________________________________________________TITLE_NUMBERATOR" xfId="775"/>
    <cellStyle name="________________________________________________TOP_LEVEL_TITLE" xfId="776"/>
    <cellStyle name="_______________________________________________Comma" xfId="777"/>
    <cellStyle name="_______________________________________________Comma [0]" xfId="778"/>
    <cellStyle name="_______________________________________________Currency" xfId="779"/>
    <cellStyle name="_______________________________________________Currency [0]" xfId="780"/>
    <cellStyle name="_______________________________________________ITEM" xfId="781"/>
    <cellStyle name="_______________________________________________ITEM_DATA" xfId="782"/>
    <cellStyle name="_______________________________________________ITEM_EMPTY" xfId="783"/>
    <cellStyle name="_______________________________________________ITEM_EMPTY_DATA" xfId="784"/>
    <cellStyle name="_______________________________________________ITEM_EMPTY_MEASURE" xfId="785"/>
    <cellStyle name="_______________________________________________ITEM_ITERATOR" xfId="786"/>
    <cellStyle name="_______________________________________________ITEM_MEASURE" xfId="787"/>
    <cellStyle name="_______________________________________________Normal" xfId="788"/>
    <cellStyle name="_______________________________________________Percent" xfId="789"/>
    <cellStyle name="_______________________________________________SECTION" xfId="790"/>
    <cellStyle name="_______________________________________________SECTION_ITERATOR" xfId="791"/>
    <cellStyle name="_______________________________________________SUBSECTION" xfId="792"/>
    <cellStyle name="_______________________________________________SUBSECTION_DATA" xfId="793"/>
    <cellStyle name="_______________________________________________SUBSECTION_ITERATOR" xfId="794"/>
    <cellStyle name="_______________________________________________SUBSECTION_MEASURE" xfId="795"/>
    <cellStyle name="_______________________________________________SUBTITLES" xfId="796"/>
    <cellStyle name="_______________________________________________TITLE_NUMBERATOR" xfId="797"/>
    <cellStyle name="_______________________________________________TOP_LEVEL_TITLE" xfId="798"/>
    <cellStyle name="______________________________________________Comma" xfId="799"/>
    <cellStyle name="______________________________________________Comma [0]" xfId="800"/>
    <cellStyle name="______________________________________________Currency" xfId="801"/>
    <cellStyle name="______________________________________________Currency [0]" xfId="802"/>
    <cellStyle name="______________________________________________ITEM" xfId="803"/>
    <cellStyle name="______________________________________________ITEM_DATA" xfId="804"/>
    <cellStyle name="______________________________________________ITEM_EMPTY" xfId="805"/>
    <cellStyle name="______________________________________________ITEM_EMPTY_DATA" xfId="806"/>
    <cellStyle name="______________________________________________ITEM_EMPTY_MEASURE" xfId="807"/>
    <cellStyle name="______________________________________________ITEM_ITERATOR" xfId="808"/>
    <cellStyle name="______________________________________________ITEM_MEASURE" xfId="809"/>
    <cellStyle name="______________________________________________Normal" xfId="810"/>
    <cellStyle name="______________________________________________Percent" xfId="811"/>
    <cellStyle name="______________________________________________SECTION" xfId="812"/>
    <cellStyle name="______________________________________________SECTION_ITERATOR" xfId="813"/>
    <cellStyle name="______________________________________________SUBSECTION" xfId="814"/>
    <cellStyle name="______________________________________________SUBSECTION_DATA" xfId="815"/>
    <cellStyle name="______________________________________________SUBSECTION_ITERATOR" xfId="816"/>
    <cellStyle name="______________________________________________SUBSECTION_MEASURE" xfId="817"/>
    <cellStyle name="______________________________________________SUBTITLES" xfId="818"/>
    <cellStyle name="______________________________________________TITLE_NUMBERATOR" xfId="819"/>
    <cellStyle name="______________________________________________TOP_LEVEL_TITLE" xfId="820"/>
    <cellStyle name="_____________________________________________Comma" xfId="821"/>
    <cellStyle name="_____________________________________________Comma [0]" xfId="822"/>
    <cellStyle name="_____________________________________________Currency" xfId="823"/>
    <cellStyle name="_____________________________________________Currency [0]" xfId="824"/>
    <cellStyle name="_____________________________________________ITEM" xfId="825"/>
    <cellStyle name="_____________________________________________ITEM_DATA" xfId="826"/>
    <cellStyle name="_____________________________________________ITEM_EMPTY" xfId="827"/>
    <cellStyle name="_____________________________________________ITEM_EMPTY_DATA" xfId="828"/>
    <cellStyle name="_____________________________________________ITEM_EMPTY_MEASURE" xfId="829"/>
    <cellStyle name="_____________________________________________ITEM_ITERATOR" xfId="830"/>
    <cellStyle name="_____________________________________________ITEM_MEASURE" xfId="831"/>
    <cellStyle name="_____________________________________________Normal" xfId="832"/>
    <cellStyle name="_____________________________________________Percent" xfId="833"/>
    <cellStyle name="_____________________________________________SECTION" xfId="834"/>
    <cellStyle name="_____________________________________________SECTION_ITERATOR" xfId="835"/>
    <cellStyle name="_____________________________________________SUBSECTION" xfId="836"/>
    <cellStyle name="_____________________________________________SUBSECTION_DATA" xfId="837"/>
    <cellStyle name="_____________________________________________SUBSECTION_ITERATOR" xfId="838"/>
    <cellStyle name="_____________________________________________SUBSECTION_MEASURE" xfId="839"/>
    <cellStyle name="_____________________________________________SUBTITLES" xfId="840"/>
    <cellStyle name="_____________________________________________TITLE_NUMBERATOR" xfId="841"/>
    <cellStyle name="_____________________________________________TOP_LEVEL_TITLE" xfId="842"/>
    <cellStyle name="____________________________________________Comma" xfId="843"/>
    <cellStyle name="____________________________________________Comma [0]" xfId="844"/>
    <cellStyle name="____________________________________________Currency" xfId="845"/>
    <cellStyle name="____________________________________________Currency [0]" xfId="846"/>
    <cellStyle name="____________________________________________ITEM" xfId="847"/>
    <cellStyle name="____________________________________________ITEM_DATA" xfId="848"/>
    <cellStyle name="____________________________________________ITEM_EMPTY" xfId="849"/>
    <cellStyle name="____________________________________________ITEM_EMPTY_DATA" xfId="850"/>
    <cellStyle name="____________________________________________ITEM_EMPTY_MEASURE" xfId="851"/>
    <cellStyle name="____________________________________________ITEM_ITERATOR" xfId="852"/>
    <cellStyle name="____________________________________________ITEM_MEASURE" xfId="853"/>
    <cellStyle name="____________________________________________Normal" xfId="854"/>
    <cellStyle name="____________________________________________Percent" xfId="855"/>
    <cellStyle name="____________________________________________SECTION" xfId="856"/>
    <cellStyle name="____________________________________________SECTION_ITERATOR" xfId="857"/>
    <cellStyle name="____________________________________________SUBSECTION" xfId="858"/>
    <cellStyle name="____________________________________________SUBSECTION_DATA" xfId="859"/>
    <cellStyle name="____________________________________________SUBSECTION_ITERATOR" xfId="860"/>
    <cellStyle name="____________________________________________SUBSECTION_MEASURE" xfId="861"/>
    <cellStyle name="____________________________________________SUBTITLES" xfId="862"/>
    <cellStyle name="____________________________________________TITLE_NUMBERATOR" xfId="863"/>
    <cellStyle name="____________________________________________TOP_LEVEL_TITLE" xfId="864"/>
    <cellStyle name="___________________________________________Comma" xfId="865"/>
    <cellStyle name="___________________________________________Comma [0]" xfId="866"/>
    <cellStyle name="___________________________________________Currency" xfId="867"/>
    <cellStyle name="___________________________________________Currency [0]" xfId="868"/>
    <cellStyle name="___________________________________________ITEM" xfId="869"/>
    <cellStyle name="___________________________________________ITEM_DATA" xfId="870"/>
    <cellStyle name="___________________________________________ITEM_EMPTY" xfId="871"/>
    <cellStyle name="___________________________________________ITEM_EMPTY_DATA" xfId="872"/>
    <cellStyle name="___________________________________________ITEM_EMPTY_MEASURE" xfId="873"/>
    <cellStyle name="___________________________________________ITEM_ITERATOR" xfId="874"/>
    <cellStyle name="___________________________________________ITEM_MEASURE" xfId="875"/>
    <cellStyle name="___________________________________________Normal" xfId="876"/>
    <cellStyle name="___________________________________________Percent" xfId="877"/>
    <cellStyle name="___________________________________________SECTION" xfId="878"/>
    <cellStyle name="___________________________________________SECTION_ITERATOR" xfId="879"/>
    <cellStyle name="___________________________________________SUBSECTION" xfId="880"/>
    <cellStyle name="___________________________________________SUBSECTION_DATA" xfId="881"/>
    <cellStyle name="___________________________________________SUBSECTION_ITERATOR" xfId="882"/>
    <cellStyle name="___________________________________________SUBSECTION_MEASURE" xfId="883"/>
    <cellStyle name="___________________________________________SUBTITLES" xfId="884"/>
    <cellStyle name="___________________________________________TITLE_NUMBERATOR" xfId="885"/>
    <cellStyle name="___________________________________________TOP_LEVEL_TITLE" xfId="886"/>
    <cellStyle name="__________________________________________Comma" xfId="887"/>
    <cellStyle name="__________________________________________Comma [0]" xfId="888"/>
    <cellStyle name="__________________________________________Currency" xfId="889"/>
    <cellStyle name="__________________________________________Currency [0]" xfId="890"/>
    <cellStyle name="__________________________________________ITEM" xfId="891"/>
    <cellStyle name="__________________________________________ITEM_DATA" xfId="892"/>
    <cellStyle name="__________________________________________ITEM_EMPTY" xfId="893"/>
    <cellStyle name="__________________________________________ITEM_EMPTY_DATA" xfId="894"/>
    <cellStyle name="__________________________________________ITEM_EMPTY_MEASURE" xfId="895"/>
    <cellStyle name="__________________________________________ITEM_ITERATOR" xfId="896"/>
    <cellStyle name="__________________________________________ITEM_MEASURE" xfId="897"/>
    <cellStyle name="__________________________________________Normal" xfId="898"/>
    <cellStyle name="__________________________________________Percent" xfId="899"/>
    <cellStyle name="__________________________________________SECTION" xfId="900"/>
    <cellStyle name="__________________________________________SECTION_ITERATOR" xfId="901"/>
    <cellStyle name="__________________________________________SUBSECTION" xfId="902"/>
    <cellStyle name="__________________________________________SUBSECTION_DATA" xfId="903"/>
    <cellStyle name="__________________________________________SUBSECTION_ITERATOR" xfId="904"/>
    <cellStyle name="__________________________________________SUBSECTION_MEASURE" xfId="905"/>
    <cellStyle name="__________________________________________SUBTITLES" xfId="906"/>
    <cellStyle name="__________________________________________TITLE_NUMBERATOR" xfId="907"/>
    <cellStyle name="__________________________________________TOP_LEVEL_TITLE" xfId="908"/>
    <cellStyle name="_________________________________________Comma" xfId="909"/>
    <cellStyle name="_________________________________________Comma [0]" xfId="910"/>
    <cellStyle name="_________________________________________Currency" xfId="911"/>
    <cellStyle name="_________________________________________Currency [0]" xfId="912"/>
    <cellStyle name="_________________________________________ITEM" xfId="913"/>
    <cellStyle name="_________________________________________ITEM_DATA" xfId="914"/>
    <cellStyle name="_________________________________________ITEM_EMPTY" xfId="915"/>
    <cellStyle name="_________________________________________ITEM_EMPTY_DATA" xfId="916"/>
    <cellStyle name="_________________________________________ITEM_EMPTY_MEASURE" xfId="917"/>
    <cellStyle name="_________________________________________ITEM_ITERATOR" xfId="918"/>
    <cellStyle name="_________________________________________ITEM_MEASURE" xfId="919"/>
    <cellStyle name="_________________________________________Normal" xfId="920"/>
    <cellStyle name="_________________________________________Percent" xfId="921"/>
    <cellStyle name="_________________________________________SECTION" xfId="922"/>
    <cellStyle name="_________________________________________SECTION_ITERATOR" xfId="923"/>
    <cellStyle name="_________________________________________SUBSECTION" xfId="924"/>
    <cellStyle name="_________________________________________SUBSECTION_DATA" xfId="925"/>
    <cellStyle name="_________________________________________SUBSECTION_ITERATOR" xfId="926"/>
    <cellStyle name="_________________________________________SUBSECTION_MEASURE" xfId="927"/>
    <cellStyle name="_________________________________________SUBTITLES" xfId="928"/>
    <cellStyle name="_________________________________________TITLE_NUMBERATOR" xfId="929"/>
    <cellStyle name="_________________________________________TOP_LEVEL_TITLE" xfId="930"/>
    <cellStyle name="________________________________________Comma" xfId="931"/>
    <cellStyle name="________________________________________Comma [0]" xfId="932"/>
    <cellStyle name="________________________________________Currency" xfId="933"/>
    <cellStyle name="________________________________________Currency [0]" xfId="934"/>
    <cellStyle name="________________________________________ITEM" xfId="935"/>
    <cellStyle name="________________________________________ITEM_DATA" xfId="936"/>
    <cellStyle name="________________________________________ITEM_EMPTY" xfId="937"/>
    <cellStyle name="________________________________________ITEM_EMPTY_DATA" xfId="938"/>
    <cellStyle name="________________________________________ITEM_EMPTY_MEASURE" xfId="939"/>
    <cellStyle name="________________________________________ITEM_ITERATOR" xfId="940"/>
    <cellStyle name="________________________________________ITEM_MEASURE" xfId="941"/>
    <cellStyle name="________________________________________Normal" xfId="942"/>
    <cellStyle name="________________________________________Percent" xfId="943"/>
    <cellStyle name="________________________________________SECTION" xfId="944"/>
    <cellStyle name="________________________________________SECTION_ITERATOR" xfId="945"/>
    <cellStyle name="________________________________________SUBSECTION" xfId="946"/>
    <cellStyle name="________________________________________SUBSECTION_DATA" xfId="947"/>
    <cellStyle name="________________________________________SUBSECTION_ITERATOR" xfId="948"/>
    <cellStyle name="________________________________________SUBSECTION_MEASURE" xfId="949"/>
    <cellStyle name="________________________________________SUBTITLES" xfId="950"/>
    <cellStyle name="________________________________________TITLE_NUMBERATOR" xfId="951"/>
    <cellStyle name="________________________________________TOP_LEVEL_TITLE" xfId="952"/>
    <cellStyle name="_______________________________________Comma" xfId="953"/>
    <cellStyle name="_______________________________________Comma [0]" xfId="954"/>
    <cellStyle name="_______________________________________Currency" xfId="955"/>
    <cellStyle name="_______________________________________Currency [0]" xfId="956"/>
    <cellStyle name="_______________________________________ITEM" xfId="957"/>
    <cellStyle name="_______________________________________ITEM_DATA" xfId="958"/>
    <cellStyle name="_______________________________________ITEM_EMPTY" xfId="959"/>
    <cellStyle name="_______________________________________ITEM_EMPTY_DATA" xfId="960"/>
    <cellStyle name="_______________________________________ITEM_EMPTY_MEASURE" xfId="961"/>
    <cellStyle name="_______________________________________ITEM_ITERATOR" xfId="962"/>
    <cellStyle name="_______________________________________ITEM_MEASURE" xfId="963"/>
    <cellStyle name="_______________________________________Normal" xfId="964"/>
    <cellStyle name="_______________________________________Percent" xfId="965"/>
    <cellStyle name="_______________________________________SECTION" xfId="966"/>
    <cellStyle name="_______________________________________SECTION_ITERATOR" xfId="967"/>
    <cellStyle name="_______________________________________SUBSECTION" xfId="968"/>
    <cellStyle name="_______________________________________SUBSECTION_DATA" xfId="969"/>
    <cellStyle name="_______________________________________SUBSECTION_ITERATOR" xfId="970"/>
    <cellStyle name="_______________________________________SUBSECTION_MEASURE" xfId="971"/>
    <cellStyle name="_______________________________________SUBTITLES" xfId="972"/>
    <cellStyle name="_______________________________________TITLE_NUMBERATOR" xfId="973"/>
    <cellStyle name="_______________________________________TOP_LEVEL_TITLE" xfId="974"/>
    <cellStyle name="______________________________________Comma" xfId="975"/>
    <cellStyle name="______________________________________Comma [0]" xfId="976"/>
    <cellStyle name="______________________________________Currency" xfId="977"/>
    <cellStyle name="______________________________________Currency [0]" xfId="978"/>
    <cellStyle name="______________________________________ITEM" xfId="979"/>
    <cellStyle name="______________________________________ITEM_DATA" xfId="980"/>
    <cellStyle name="______________________________________ITEM_EMPTY" xfId="981"/>
    <cellStyle name="______________________________________ITEM_EMPTY_DATA" xfId="982"/>
    <cellStyle name="______________________________________ITEM_EMPTY_MEASURE" xfId="983"/>
    <cellStyle name="______________________________________ITEM_ITERATOR" xfId="984"/>
    <cellStyle name="______________________________________ITEM_MEASURE" xfId="985"/>
    <cellStyle name="______________________________________Normal" xfId="986"/>
    <cellStyle name="______________________________________Percent" xfId="987"/>
    <cellStyle name="______________________________________SECTION" xfId="988"/>
    <cellStyle name="______________________________________SECTION_ITERATOR" xfId="989"/>
    <cellStyle name="______________________________________SUBSECTION" xfId="990"/>
    <cellStyle name="______________________________________SUBSECTION_DATA" xfId="991"/>
    <cellStyle name="______________________________________SUBSECTION_ITERATOR" xfId="992"/>
    <cellStyle name="______________________________________SUBSECTION_MEASURE" xfId="993"/>
    <cellStyle name="______________________________________SUBTITLES" xfId="994"/>
    <cellStyle name="______________________________________TITLE_NUMBERATOR" xfId="995"/>
    <cellStyle name="______________________________________TOP_LEVEL_TITLE" xfId="996"/>
    <cellStyle name="_____________________________________Comma" xfId="997"/>
    <cellStyle name="_____________________________________Comma [0]" xfId="998"/>
    <cellStyle name="_____________________________________Currency" xfId="999"/>
    <cellStyle name="_____________________________________Currency [0]" xfId="1000"/>
    <cellStyle name="_____________________________________ITEM" xfId="1001"/>
    <cellStyle name="_____________________________________ITEM_DATA" xfId="1002"/>
    <cellStyle name="_____________________________________ITEM_EMPTY" xfId="1003"/>
    <cellStyle name="_____________________________________ITEM_EMPTY_DATA" xfId="1004"/>
    <cellStyle name="_____________________________________ITEM_EMPTY_MEASURE" xfId="1005"/>
    <cellStyle name="_____________________________________ITEM_ITERATOR" xfId="1006"/>
    <cellStyle name="_____________________________________ITEM_MEASURE" xfId="1007"/>
    <cellStyle name="_____________________________________Normal" xfId="1008"/>
    <cellStyle name="_____________________________________Percent" xfId="1009"/>
    <cellStyle name="_____________________________________SECTION" xfId="1010"/>
    <cellStyle name="_____________________________________SECTION_ITERATOR" xfId="1011"/>
    <cellStyle name="_____________________________________SUBSECTION" xfId="1012"/>
    <cellStyle name="_____________________________________SUBSECTION_DATA" xfId="1013"/>
    <cellStyle name="_____________________________________SUBSECTION_ITERATOR" xfId="1014"/>
    <cellStyle name="_____________________________________SUBSECTION_MEASURE" xfId="1015"/>
    <cellStyle name="_____________________________________SUBTITLES" xfId="1016"/>
    <cellStyle name="_____________________________________TITLE_NUMBERATOR" xfId="1017"/>
    <cellStyle name="_____________________________________TOP_LEVEL_TITLE" xfId="1018"/>
    <cellStyle name="____________________________________Comma" xfId="1019"/>
    <cellStyle name="____________________________________Comma [0]" xfId="1020"/>
    <cellStyle name="____________________________________Currency" xfId="1021"/>
    <cellStyle name="____________________________________Currency [0]" xfId="1022"/>
    <cellStyle name="____________________________________ITEM" xfId="1023"/>
    <cellStyle name="____________________________________ITEM_DATA" xfId="1024"/>
    <cellStyle name="____________________________________ITEM_EMPTY" xfId="1025"/>
    <cellStyle name="____________________________________ITEM_EMPTY_DATA" xfId="1026"/>
    <cellStyle name="____________________________________ITEM_EMPTY_MEASURE" xfId="1027"/>
    <cellStyle name="____________________________________ITEM_ITERATOR" xfId="1028"/>
    <cellStyle name="____________________________________ITEM_MEASURE" xfId="1029"/>
    <cellStyle name="____________________________________Normal" xfId="1030"/>
    <cellStyle name="____________________________________Percent" xfId="1031"/>
    <cellStyle name="____________________________________SECTION" xfId="1032"/>
    <cellStyle name="____________________________________SECTION_ITERATOR" xfId="1033"/>
    <cellStyle name="____________________________________SUBSECTION" xfId="1034"/>
    <cellStyle name="____________________________________SUBSECTION_DATA" xfId="1035"/>
    <cellStyle name="____________________________________SUBSECTION_ITERATOR" xfId="1036"/>
    <cellStyle name="____________________________________SUBSECTION_MEASURE" xfId="1037"/>
    <cellStyle name="____________________________________SUBTITLES" xfId="1038"/>
    <cellStyle name="____________________________________TITLE_NUMBERATOR" xfId="1039"/>
    <cellStyle name="____________________________________TOP_LEVEL_TITLE" xfId="1040"/>
    <cellStyle name="___________________________________Comma" xfId="1041"/>
    <cellStyle name="___________________________________Comma [0]" xfId="1042"/>
    <cellStyle name="___________________________________Currency" xfId="1043"/>
    <cellStyle name="___________________________________Currency [0]" xfId="1044"/>
    <cellStyle name="___________________________________ITEM" xfId="1045"/>
    <cellStyle name="___________________________________ITEM_DATA" xfId="1046"/>
    <cellStyle name="___________________________________ITEM_EMPTY" xfId="1047"/>
    <cellStyle name="___________________________________ITEM_EMPTY_DATA" xfId="1048"/>
    <cellStyle name="___________________________________ITEM_EMPTY_MEASURE" xfId="1049"/>
    <cellStyle name="___________________________________ITEM_ITERATOR" xfId="1050"/>
    <cellStyle name="___________________________________ITEM_MEASURE" xfId="1051"/>
    <cellStyle name="___________________________________Normal" xfId="1052"/>
    <cellStyle name="___________________________________Percent" xfId="1053"/>
    <cellStyle name="___________________________________SECTION" xfId="1054"/>
    <cellStyle name="___________________________________SECTION_ITERATOR" xfId="1055"/>
    <cellStyle name="___________________________________SUBSECTION" xfId="1056"/>
    <cellStyle name="___________________________________SUBSECTION_DATA" xfId="1057"/>
    <cellStyle name="___________________________________SUBSECTION_ITERATOR" xfId="1058"/>
    <cellStyle name="___________________________________SUBSECTION_MEASURE" xfId="1059"/>
    <cellStyle name="___________________________________SUBTITLES" xfId="1060"/>
    <cellStyle name="___________________________________TITLE_NUMBERATOR" xfId="1061"/>
    <cellStyle name="___________________________________TOP_LEVEL_TITLE" xfId="1062"/>
    <cellStyle name="__________________________________Comma" xfId="1063"/>
    <cellStyle name="__________________________________Comma [0]" xfId="1064"/>
    <cellStyle name="__________________________________Currency" xfId="1065"/>
    <cellStyle name="__________________________________Currency [0]" xfId="1066"/>
    <cellStyle name="__________________________________ITEM" xfId="1067"/>
    <cellStyle name="__________________________________ITEM_DATA" xfId="1068"/>
    <cellStyle name="__________________________________ITEM_EMPTY" xfId="1069"/>
    <cellStyle name="__________________________________ITEM_EMPTY_DATA" xfId="1070"/>
    <cellStyle name="__________________________________ITEM_EMPTY_MEASURE" xfId="1071"/>
    <cellStyle name="__________________________________ITEM_ITERATOR" xfId="1072"/>
    <cellStyle name="__________________________________ITEM_MEASURE" xfId="1073"/>
    <cellStyle name="__________________________________Normal" xfId="1074"/>
    <cellStyle name="__________________________________Percent" xfId="1075"/>
    <cellStyle name="__________________________________SECTION" xfId="1076"/>
    <cellStyle name="__________________________________SECTION_ITERATOR" xfId="1077"/>
    <cellStyle name="__________________________________SUBSECTION" xfId="1078"/>
    <cellStyle name="__________________________________SUBSECTION_DATA" xfId="1079"/>
    <cellStyle name="__________________________________SUBSECTION_ITERATOR" xfId="1080"/>
    <cellStyle name="__________________________________SUBSECTION_MEASURE" xfId="1081"/>
    <cellStyle name="__________________________________SUBTITLES" xfId="1082"/>
    <cellStyle name="__________________________________TITLE_NUMBERATOR" xfId="1083"/>
    <cellStyle name="__________________________________TOP_LEVEL_TITLE" xfId="1084"/>
    <cellStyle name="_________________________________Comma" xfId="1085"/>
    <cellStyle name="_________________________________Comma [0]" xfId="1086"/>
    <cellStyle name="_________________________________Currency" xfId="1087"/>
    <cellStyle name="_________________________________Currency [0]" xfId="1088"/>
    <cellStyle name="_________________________________ITEM" xfId="1089"/>
    <cellStyle name="_________________________________ITEM_DATA" xfId="1090"/>
    <cellStyle name="_________________________________ITEM_EMPTY" xfId="1091"/>
    <cellStyle name="_________________________________ITEM_EMPTY_DATA" xfId="1092"/>
    <cellStyle name="_________________________________ITEM_EMPTY_MEASURE" xfId="1093"/>
    <cellStyle name="_________________________________ITEM_ITERATOR" xfId="1094"/>
    <cellStyle name="_________________________________ITEM_MEASURE" xfId="1095"/>
    <cellStyle name="_________________________________Normal" xfId="1096"/>
    <cellStyle name="_________________________________Percent" xfId="1097"/>
    <cellStyle name="_________________________________SECTION" xfId="1098"/>
    <cellStyle name="_________________________________SECTION_ITERATOR" xfId="1099"/>
    <cellStyle name="_________________________________SUBSECTION" xfId="1100"/>
    <cellStyle name="_________________________________SUBSECTION_DATA" xfId="1101"/>
    <cellStyle name="_________________________________SUBSECTION_ITERATOR" xfId="1102"/>
    <cellStyle name="_________________________________SUBSECTION_MEASURE" xfId="1103"/>
    <cellStyle name="_________________________________SUBTITLES" xfId="1104"/>
    <cellStyle name="_________________________________TITLE_NUMBERATOR" xfId="1105"/>
    <cellStyle name="_________________________________TOP_LEVEL_TITLE" xfId="1106"/>
    <cellStyle name="________________________________Comma" xfId="1107"/>
    <cellStyle name="________________________________Comma [0]" xfId="1108"/>
    <cellStyle name="________________________________Currency" xfId="1109"/>
    <cellStyle name="________________________________Currency [0]" xfId="1110"/>
    <cellStyle name="________________________________ITEM" xfId="1111"/>
    <cellStyle name="________________________________ITEM_DATA" xfId="1112"/>
    <cellStyle name="________________________________ITEM_EMPTY" xfId="1113"/>
    <cellStyle name="________________________________ITEM_EMPTY_DATA" xfId="1114"/>
    <cellStyle name="________________________________ITEM_EMPTY_MEASURE" xfId="1115"/>
    <cellStyle name="________________________________ITEM_ITERATOR" xfId="1116"/>
    <cellStyle name="________________________________ITEM_MEASURE" xfId="1117"/>
    <cellStyle name="________________________________Normal" xfId="1118"/>
    <cellStyle name="________________________________Percent" xfId="1119"/>
    <cellStyle name="________________________________SECTION" xfId="1120"/>
    <cellStyle name="________________________________SECTION_ITERATOR" xfId="1121"/>
    <cellStyle name="________________________________SUBSECTION" xfId="1122"/>
    <cellStyle name="________________________________SUBSECTION_DATA" xfId="1123"/>
    <cellStyle name="________________________________SUBSECTION_ITERATOR" xfId="1124"/>
    <cellStyle name="________________________________SUBSECTION_MEASURE" xfId="1125"/>
    <cellStyle name="________________________________SUBTITLES" xfId="1126"/>
    <cellStyle name="________________________________TITLE_NUMBERATOR" xfId="1127"/>
    <cellStyle name="________________________________TOP_LEVEL_TITLE" xfId="1128"/>
    <cellStyle name="_______________________________Comma" xfId="1129"/>
    <cellStyle name="_______________________________Comma [0]" xfId="1130"/>
    <cellStyle name="_______________________________Currency" xfId="1131"/>
    <cellStyle name="_______________________________Currency [0]" xfId="1132"/>
    <cellStyle name="_______________________________ITEM" xfId="1133"/>
    <cellStyle name="_______________________________ITEM_DATA" xfId="1134"/>
    <cellStyle name="_______________________________ITEM_EMPTY" xfId="1135"/>
    <cellStyle name="_______________________________ITEM_EMPTY_DATA" xfId="1136"/>
    <cellStyle name="_______________________________ITEM_EMPTY_MEASURE" xfId="1137"/>
    <cellStyle name="_______________________________ITEM_ITERATOR" xfId="1138"/>
    <cellStyle name="_______________________________ITEM_MEASURE" xfId="1139"/>
    <cellStyle name="_______________________________Normal" xfId="1140"/>
    <cellStyle name="_______________________________Percent" xfId="1141"/>
    <cellStyle name="_______________________________SECTION" xfId="1142"/>
    <cellStyle name="_______________________________SECTION_ITERATOR" xfId="1143"/>
    <cellStyle name="_______________________________SUBSECTION" xfId="1144"/>
    <cellStyle name="_______________________________SUBSECTION_DATA" xfId="1145"/>
    <cellStyle name="_______________________________SUBSECTION_ITERATOR" xfId="1146"/>
    <cellStyle name="_______________________________SUBSECTION_MEASURE" xfId="1147"/>
    <cellStyle name="_______________________________SUBTITLES" xfId="1148"/>
    <cellStyle name="_______________________________TITLE_NUMBERATOR" xfId="1149"/>
    <cellStyle name="_______________________________TOP_LEVEL_TITLE" xfId="1150"/>
    <cellStyle name="______________________________Comma" xfId="1151"/>
    <cellStyle name="______________________________Comma [0]" xfId="1152"/>
    <cellStyle name="______________________________Currency" xfId="1153"/>
    <cellStyle name="______________________________Currency [0]" xfId="1154"/>
    <cellStyle name="______________________________ITEM" xfId="1155"/>
    <cellStyle name="______________________________ITEM_DATA" xfId="1156"/>
    <cellStyle name="______________________________ITEM_EMPTY" xfId="1157"/>
    <cellStyle name="______________________________ITEM_EMPTY_DATA" xfId="1158"/>
    <cellStyle name="______________________________ITEM_EMPTY_MEASURE" xfId="1159"/>
    <cellStyle name="______________________________ITEM_ITERATOR" xfId="1160"/>
    <cellStyle name="______________________________ITEM_MEASURE" xfId="1161"/>
    <cellStyle name="______________________________Normal" xfId="1162"/>
    <cellStyle name="______________________________Percent" xfId="1163"/>
    <cellStyle name="______________________________SECTION" xfId="1164"/>
    <cellStyle name="______________________________SECTION_ITERATOR" xfId="1165"/>
    <cellStyle name="______________________________SUBSECTION" xfId="1166"/>
    <cellStyle name="______________________________SUBSECTION_DATA" xfId="1167"/>
    <cellStyle name="______________________________SUBSECTION_ITERATOR" xfId="1168"/>
    <cellStyle name="______________________________SUBSECTION_MEASURE" xfId="1169"/>
    <cellStyle name="______________________________SUBTITLES" xfId="1170"/>
    <cellStyle name="______________________________TITLE_NUMBERATOR" xfId="1171"/>
    <cellStyle name="______________________________TOP_LEVEL_TITLE" xfId="1172"/>
    <cellStyle name="_____________________________Comma" xfId="1173"/>
    <cellStyle name="_____________________________Comma [0]" xfId="1174"/>
    <cellStyle name="_____________________________Currency" xfId="1175"/>
    <cellStyle name="_____________________________Currency [0]" xfId="1176"/>
    <cellStyle name="_____________________________ITEM" xfId="1177"/>
    <cellStyle name="_____________________________ITEM_DATA" xfId="1178"/>
    <cellStyle name="_____________________________ITEM_EMPTY" xfId="1179"/>
    <cellStyle name="_____________________________ITEM_EMPTY_DATA" xfId="1180"/>
    <cellStyle name="_____________________________ITEM_EMPTY_MEASURE" xfId="1181"/>
    <cellStyle name="_____________________________ITEM_ITERATOR" xfId="1182"/>
    <cellStyle name="_____________________________ITEM_MEASURE" xfId="1183"/>
    <cellStyle name="_____________________________Normal" xfId="1184"/>
    <cellStyle name="_____________________________Percent" xfId="1185"/>
    <cellStyle name="_____________________________SECTION" xfId="1186"/>
    <cellStyle name="_____________________________SECTION_ITERATOR" xfId="1187"/>
    <cellStyle name="_____________________________SUBSECTION" xfId="1188"/>
    <cellStyle name="_____________________________SUBSECTION_DATA" xfId="1189"/>
    <cellStyle name="_____________________________SUBSECTION_ITERATOR" xfId="1190"/>
    <cellStyle name="_____________________________SUBSECTION_MEASURE" xfId="1191"/>
    <cellStyle name="_____________________________SUBTITLES" xfId="1192"/>
    <cellStyle name="_____________________________TITLE_NUMBERATOR" xfId="1193"/>
    <cellStyle name="_____________________________TOP_LEVEL_TITLE" xfId="1194"/>
    <cellStyle name="____________________________Comma" xfId="1195"/>
    <cellStyle name="____________________________Comma [0]" xfId="1196"/>
    <cellStyle name="____________________________Currency" xfId="1197"/>
    <cellStyle name="____________________________Currency [0]" xfId="1198"/>
    <cellStyle name="____________________________ITEM" xfId="1199"/>
    <cellStyle name="____________________________ITEM_DATA" xfId="1200"/>
    <cellStyle name="____________________________ITEM_EMPTY" xfId="1201"/>
    <cellStyle name="____________________________ITEM_EMPTY_DATA" xfId="1202"/>
    <cellStyle name="____________________________ITEM_EMPTY_MEASURE" xfId="1203"/>
    <cellStyle name="____________________________ITEM_ITERATOR" xfId="1204"/>
    <cellStyle name="____________________________ITEM_MEASURE" xfId="1205"/>
    <cellStyle name="____________________________Normal" xfId="1206"/>
    <cellStyle name="____________________________Percent" xfId="1207"/>
    <cellStyle name="____________________________SECTION" xfId="1208"/>
    <cellStyle name="____________________________SECTION_ITERATOR" xfId="1209"/>
    <cellStyle name="____________________________SUBSECTION" xfId="1210"/>
    <cellStyle name="____________________________SUBSECTION_DATA" xfId="1211"/>
    <cellStyle name="____________________________SUBSECTION_ITERATOR" xfId="1212"/>
    <cellStyle name="____________________________SUBSECTION_MEASURE" xfId="1213"/>
    <cellStyle name="____________________________SUBTITLES" xfId="1214"/>
    <cellStyle name="____________________________TITLE_NUMBERATOR" xfId="1215"/>
    <cellStyle name="____________________________TOP_LEVEL_TITLE" xfId="1216"/>
    <cellStyle name="___________________________Comma" xfId="1217"/>
    <cellStyle name="___________________________Comma [0]" xfId="1218"/>
    <cellStyle name="___________________________Currency" xfId="1219"/>
    <cellStyle name="___________________________Currency [0]" xfId="1220"/>
    <cellStyle name="___________________________ITEM" xfId="1221"/>
    <cellStyle name="___________________________ITEM_DATA" xfId="1222"/>
    <cellStyle name="___________________________ITEM_EMPTY" xfId="1223"/>
    <cellStyle name="___________________________ITEM_EMPTY_DATA" xfId="1224"/>
    <cellStyle name="___________________________ITEM_EMPTY_MEASURE" xfId="1225"/>
    <cellStyle name="___________________________ITEM_ITERATOR" xfId="1226"/>
    <cellStyle name="___________________________ITEM_MEASURE" xfId="1227"/>
    <cellStyle name="___________________________Normal" xfId="1228"/>
    <cellStyle name="___________________________Percent" xfId="1229"/>
    <cellStyle name="___________________________SECTION" xfId="1230"/>
    <cellStyle name="___________________________SECTION_ITERATOR" xfId="1231"/>
    <cellStyle name="___________________________SUBSECTION" xfId="1232"/>
    <cellStyle name="___________________________SUBSECTION_DATA" xfId="1233"/>
    <cellStyle name="___________________________SUBSECTION_ITERATOR" xfId="1234"/>
    <cellStyle name="___________________________SUBSECTION_MEASURE" xfId="1235"/>
    <cellStyle name="___________________________SUBTITLES" xfId="1236"/>
    <cellStyle name="___________________________TITLE_NUMBERATOR" xfId="1237"/>
    <cellStyle name="___________________________TOP_LEVEL_TITLE" xfId="1238"/>
    <cellStyle name="__________________________Comma" xfId="1239"/>
    <cellStyle name="__________________________Comma [0]" xfId="1240"/>
    <cellStyle name="__________________________Currency" xfId="1241"/>
    <cellStyle name="__________________________Currency [0]" xfId="1242"/>
    <cellStyle name="__________________________ITEM" xfId="1243"/>
    <cellStyle name="__________________________ITEM_DATA" xfId="1244"/>
    <cellStyle name="__________________________ITEM_EMPTY" xfId="1245"/>
    <cellStyle name="__________________________ITEM_EMPTY_DATA" xfId="1246"/>
    <cellStyle name="__________________________ITEM_EMPTY_MEASURE" xfId="1247"/>
    <cellStyle name="__________________________ITEM_ITERATOR" xfId="1248"/>
    <cellStyle name="__________________________ITEM_MEASURE" xfId="1249"/>
    <cellStyle name="__________________________Normal" xfId="1250"/>
    <cellStyle name="__________________________Percent" xfId="1251"/>
    <cellStyle name="__________________________SECTION" xfId="1252"/>
    <cellStyle name="__________________________SECTION_ITERATOR" xfId="1253"/>
    <cellStyle name="__________________________SUBSECTION" xfId="1254"/>
    <cellStyle name="__________________________SUBSECTION_DATA" xfId="1255"/>
    <cellStyle name="__________________________SUBSECTION_ITERATOR" xfId="1256"/>
    <cellStyle name="__________________________SUBSECTION_MEASURE" xfId="1257"/>
    <cellStyle name="__________________________SUBTITLES" xfId="1258"/>
    <cellStyle name="__________________________TITLE_NUMBERATOR" xfId="1259"/>
    <cellStyle name="__________________________TOP_LEVEL_TITLE" xfId="1260"/>
    <cellStyle name="_________________________Comma" xfId="1261"/>
    <cellStyle name="_________________________Comma [0]" xfId="1262"/>
    <cellStyle name="_________________________Currency" xfId="1263"/>
    <cellStyle name="_________________________Currency [0]" xfId="1264"/>
    <cellStyle name="_________________________ITEM" xfId="1265"/>
    <cellStyle name="_________________________ITEM_DATA" xfId="1266"/>
    <cellStyle name="_________________________ITEM_EMPTY" xfId="1267"/>
    <cellStyle name="_________________________ITEM_EMPTY_DATA" xfId="1268"/>
    <cellStyle name="_________________________ITEM_EMPTY_MEASURE" xfId="1269"/>
    <cellStyle name="_________________________ITEM_ITERATOR" xfId="1270"/>
    <cellStyle name="_________________________ITEM_MEASURE" xfId="1271"/>
    <cellStyle name="_________________________Normal" xfId="1272"/>
    <cellStyle name="_________________________Percent" xfId="1273"/>
    <cellStyle name="_________________________SECTION" xfId="1274"/>
    <cellStyle name="_________________________SECTION_ITERATOR" xfId="1275"/>
    <cellStyle name="_________________________SUBSECTION" xfId="1276"/>
    <cellStyle name="_________________________SUBSECTION_DATA" xfId="1277"/>
    <cellStyle name="_________________________SUBSECTION_ITERATOR" xfId="1278"/>
    <cellStyle name="_________________________SUBSECTION_MEASURE" xfId="1279"/>
    <cellStyle name="_________________________SUBTITLES" xfId="1280"/>
    <cellStyle name="_________________________TITLE_NUMBERATOR" xfId="1281"/>
    <cellStyle name="_________________________TOP_LEVEL_TITLE" xfId="1282"/>
    <cellStyle name="________________________Comma" xfId="1283"/>
    <cellStyle name="________________________Comma [0]" xfId="1284"/>
    <cellStyle name="________________________Currency" xfId="1285"/>
    <cellStyle name="________________________Currency [0]" xfId="1286"/>
    <cellStyle name="________________________ITEM" xfId="1287"/>
    <cellStyle name="________________________ITEM_DATA" xfId="1288"/>
    <cellStyle name="________________________ITEM_EMPTY" xfId="1289"/>
    <cellStyle name="________________________ITEM_EMPTY_DATA" xfId="1290"/>
    <cellStyle name="________________________ITEM_EMPTY_MEASURE" xfId="1291"/>
    <cellStyle name="________________________ITEM_ITERATOR" xfId="1292"/>
    <cellStyle name="________________________ITEM_MEASURE" xfId="1293"/>
    <cellStyle name="________________________Normal" xfId="1294"/>
    <cellStyle name="________________________Percent" xfId="1295"/>
    <cellStyle name="________________________SECTION" xfId="1296"/>
    <cellStyle name="________________________SECTION_ITERATOR" xfId="1297"/>
    <cellStyle name="________________________SUBSECTION" xfId="1298"/>
    <cellStyle name="________________________SUBSECTION_DATA" xfId="1299"/>
    <cellStyle name="________________________SUBSECTION_ITERATOR" xfId="1300"/>
    <cellStyle name="________________________SUBSECTION_MEASURE" xfId="1301"/>
    <cellStyle name="________________________SUBTITLES" xfId="1302"/>
    <cellStyle name="________________________TITLE_NUMBERATOR" xfId="1303"/>
    <cellStyle name="________________________TOP_LEVEL_TITLE" xfId="1304"/>
    <cellStyle name="_______________________Comma" xfId="1305"/>
    <cellStyle name="_______________________Comma [0]" xfId="1306"/>
    <cellStyle name="_______________________Currency" xfId="1307"/>
    <cellStyle name="_______________________Currency [0]" xfId="1308"/>
    <cellStyle name="_______________________ITEM" xfId="1309"/>
    <cellStyle name="_______________________ITEM_DATA" xfId="1310"/>
    <cellStyle name="_______________________ITEM_EMPTY" xfId="1311"/>
    <cellStyle name="_______________________ITEM_EMPTY_DATA" xfId="1312"/>
    <cellStyle name="_______________________ITEM_EMPTY_MEASURE" xfId="1313"/>
    <cellStyle name="_______________________ITEM_ITERATOR" xfId="1314"/>
    <cellStyle name="_______________________ITEM_MEASURE" xfId="1315"/>
    <cellStyle name="_______________________Normal" xfId="1316"/>
    <cellStyle name="_______________________Percent" xfId="1317"/>
    <cellStyle name="_______________________SECTION" xfId="1318"/>
    <cellStyle name="_______________________SECTION_ITERATOR" xfId="1319"/>
    <cellStyle name="_______________________SUBSECTION" xfId="1320"/>
    <cellStyle name="_______________________SUBSECTION_DATA" xfId="1321"/>
    <cellStyle name="_______________________SUBSECTION_ITERATOR" xfId="1322"/>
    <cellStyle name="_______________________SUBSECTION_MEASURE" xfId="1323"/>
    <cellStyle name="_______________________SUBTITLES" xfId="1324"/>
    <cellStyle name="_______________________TITLE_NUMBERATOR" xfId="1325"/>
    <cellStyle name="_______________________TOP_LEVEL_TITLE" xfId="1326"/>
    <cellStyle name="______________________Comma" xfId="1327"/>
    <cellStyle name="______________________Comma [0]" xfId="1328"/>
    <cellStyle name="______________________Currency" xfId="1329"/>
    <cellStyle name="______________________Currency [0]" xfId="1330"/>
    <cellStyle name="______________________ITEM" xfId="1331"/>
    <cellStyle name="______________________ITEM_DATA" xfId="1332"/>
    <cellStyle name="______________________ITEM_EMPTY" xfId="1333"/>
    <cellStyle name="______________________ITEM_EMPTY_DATA" xfId="1334"/>
    <cellStyle name="______________________ITEM_EMPTY_MEASURE" xfId="1335"/>
    <cellStyle name="______________________ITEM_ITERATOR" xfId="1336"/>
    <cellStyle name="______________________ITEM_MEASURE" xfId="1337"/>
    <cellStyle name="______________________Normal" xfId="1338"/>
    <cellStyle name="______________________Percent" xfId="1339"/>
    <cellStyle name="______________________SECTION" xfId="1340"/>
    <cellStyle name="______________________SECTION_ITERATOR" xfId="1341"/>
    <cellStyle name="______________________SUBSECTION" xfId="1342"/>
    <cellStyle name="______________________SUBSECTION_DATA" xfId="1343"/>
    <cellStyle name="______________________SUBSECTION_ITERATOR" xfId="1344"/>
    <cellStyle name="______________________SUBSECTION_MEASURE" xfId="1345"/>
    <cellStyle name="______________________SUBTITLES" xfId="1346"/>
    <cellStyle name="______________________TITLE_NUMBERATOR" xfId="1347"/>
    <cellStyle name="______________________TOP_LEVEL_TITLE" xfId="1348"/>
    <cellStyle name="_____________________Comma" xfId="1349"/>
    <cellStyle name="_____________________Comma [0]" xfId="1350"/>
    <cellStyle name="_____________________Currency" xfId="1351"/>
    <cellStyle name="_____________________Currency [0]" xfId="1352"/>
    <cellStyle name="_____________________ITEM" xfId="1353"/>
    <cellStyle name="_____________________ITEM_DATA" xfId="1354"/>
    <cellStyle name="_____________________ITEM_EMPTY" xfId="1355"/>
    <cellStyle name="_____________________ITEM_EMPTY_DATA" xfId="1356"/>
    <cellStyle name="_____________________ITEM_EMPTY_MEASURE" xfId="1357"/>
    <cellStyle name="_____________________ITEM_ITERATOR" xfId="1358"/>
    <cellStyle name="_____________________ITEM_MEASURE" xfId="1359"/>
    <cellStyle name="_____________________Normal" xfId="1360"/>
    <cellStyle name="_____________________Percent" xfId="1361"/>
    <cellStyle name="_____________________SECTION" xfId="1362"/>
    <cellStyle name="_____________________SECTION_ITERATOR" xfId="1363"/>
    <cellStyle name="_____________________SUBSECTION" xfId="1364"/>
    <cellStyle name="_____________________SUBSECTION_DATA" xfId="1365"/>
    <cellStyle name="_____________________SUBSECTION_ITERATOR" xfId="1366"/>
    <cellStyle name="_____________________SUBSECTION_MEASURE" xfId="1367"/>
    <cellStyle name="_____________________SUBTITLES" xfId="1368"/>
    <cellStyle name="_____________________TITLE_NUMBERATOR" xfId="1369"/>
    <cellStyle name="_____________________TOP_LEVEL_TITLE" xfId="1370"/>
    <cellStyle name="____________________Comma" xfId="1371"/>
    <cellStyle name="____________________Comma [0]" xfId="1372"/>
    <cellStyle name="____________________Currency" xfId="1373"/>
    <cellStyle name="____________________Currency [0]" xfId="1374"/>
    <cellStyle name="____________________ITEM" xfId="1375"/>
    <cellStyle name="____________________ITEM_DATA" xfId="1376"/>
    <cellStyle name="____________________ITEM_EMPTY" xfId="1377"/>
    <cellStyle name="____________________ITEM_EMPTY_DATA" xfId="1378"/>
    <cellStyle name="____________________ITEM_EMPTY_MEASURE" xfId="1379"/>
    <cellStyle name="____________________ITEM_ITERATOR" xfId="1380"/>
    <cellStyle name="____________________ITEM_MEASURE" xfId="1381"/>
    <cellStyle name="____________________Normal" xfId="1382"/>
    <cellStyle name="____________________Percent" xfId="1383"/>
    <cellStyle name="____________________SECTION" xfId="1384"/>
    <cellStyle name="____________________SECTION_ITERATOR" xfId="1385"/>
    <cellStyle name="____________________SUBSECTION" xfId="1386"/>
    <cellStyle name="____________________SUBSECTION_DATA" xfId="1387"/>
    <cellStyle name="____________________SUBSECTION_ITERATOR" xfId="1388"/>
    <cellStyle name="____________________SUBSECTION_MEASURE" xfId="1389"/>
    <cellStyle name="____________________SUBTITLES" xfId="1390"/>
    <cellStyle name="____________________TITLE_NUMBERATOR" xfId="1391"/>
    <cellStyle name="____________________TOP_LEVEL_TITLE" xfId="1392"/>
    <cellStyle name="___________________Comma" xfId="1393"/>
    <cellStyle name="___________________Comma [0]" xfId="1394"/>
    <cellStyle name="___________________Currency" xfId="1395"/>
    <cellStyle name="___________________Currency [0]" xfId="1396"/>
    <cellStyle name="___________________ITEM" xfId="1397"/>
    <cellStyle name="___________________ITEM_DATA" xfId="1398"/>
    <cellStyle name="___________________ITEM_EMPTY" xfId="1399"/>
    <cellStyle name="___________________ITEM_EMPTY_DATA" xfId="1400"/>
    <cellStyle name="___________________ITEM_EMPTY_MEASURE" xfId="1401"/>
    <cellStyle name="___________________ITEM_ITERATOR" xfId="1402"/>
    <cellStyle name="___________________ITEM_MEASURE" xfId="1403"/>
    <cellStyle name="___________________Normal" xfId="1404"/>
    <cellStyle name="___________________Percent" xfId="1405"/>
    <cellStyle name="___________________SECTION" xfId="1406"/>
    <cellStyle name="___________________SECTION_ITERATOR" xfId="1407"/>
    <cellStyle name="___________________SUBSECTION" xfId="1408"/>
    <cellStyle name="___________________SUBSECTION_DATA" xfId="1409"/>
    <cellStyle name="___________________SUBSECTION_ITERATOR" xfId="1410"/>
    <cellStyle name="___________________SUBSECTION_MEASURE" xfId="1411"/>
    <cellStyle name="___________________SUBTITLES" xfId="1412"/>
    <cellStyle name="___________________TITLE_NUMBERATOR" xfId="1413"/>
    <cellStyle name="___________________TOP_LEVEL_TITLE" xfId="1414"/>
    <cellStyle name="__________________Comma" xfId="1415"/>
    <cellStyle name="__________________Comma [0]" xfId="1416"/>
    <cellStyle name="__________________Currency" xfId="1417"/>
    <cellStyle name="__________________Currency [0]" xfId="1418"/>
    <cellStyle name="__________________ITEM" xfId="1419"/>
    <cellStyle name="__________________ITEM_DATA" xfId="1420"/>
    <cellStyle name="__________________ITEM_EMPTY" xfId="1421"/>
    <cellStyle name="__________________ITEM_EMPTY_DATA" xfId="1422"/>
    <cellStyle name="__________________ITEM_EMPTY_MEASURE" xfId="1423"/>
    <cellStyle name="__________________ITEM_ITERATOR" xfId="1424"/>
    <cellStyle name="__________________ITEM_MEASURE" xfId="1425"/>
    <cellStyle name="__________________Normal" xfId="1426"/>
    <cellStyle name="__________________Percent" xfId="1427"/>
    <cellStyle name="__________________SECTION" xfId="1428"/>
    <cellStyle name="__________________SECTION_ITERATOR" xfId="1429"/>
    <cellStyle name="__________________SUBSECTION" xfId="1430"/>
    <cellStyle name="__________________SUBSECTION_DATA" xfId="1431"/>
    <cellStyle name="__________________SUBSECTION_ITERATOR" xfId="1432"/>
    <cellStyle name="__________________SUBSECTION_MEASURE" xfId="1433"/>
    <cellStyle name="__________________SUBTITLES" xfId="1434"/>
    <cellStyle name="__________________TITLE_NUMBERATOR" xfId="1435"/>
    <cellStyle name="__________________TOP_LEVEL_TITLE" xfId="1436"/>
    <cellStyle name="_________________Comma" xfId="1437"/>
    <cellStyle name="_________________Comma [0]" xfId="1438"/>
    <cellStyle name="_________________Currency" xfId="1439"/>
    <cellStyle name="_________________Currency [0]" xfId="1440"/>
    <cellStyle name="_________________ITEM" xfId="1441"/>
    <cellStyle name="_________________ITEM_DATA" xfId="1442"/>
    <cellStyle name="_________________ITEM_EMPTY" xfId="1443"/>
    <cellStyle name="_________________ITEM_EMPTY_DATA" xfId="1444"/>
    <cellStyle name="_________________ITEM_EMPTY_MEASURE" xfId="1445"/>
    <cellStyle name="_________________ITEM_ITERATOR" xfId="1446"/>
    <cellStyle name="_________________ITEM_MEASURE" xfId="1447"/>
    <cellStyle name="_________________Normal" xfId="1448"/>
    <cellStyle name="_________________Percent" xfId="1449"/>
    <cellStyle name="_________________SECTION" xfId="1450"/>
    <cellStyle name="_________________SECTION_ITERATOR" xfId="1451"/>
    <cellStyle name="_________________SUBSECTION" xfId="1452"/>
    <cellStyle name="_________________SUBSECTION_DATA" xfId="1453"/>
    <cellStyle name="_________________SUBSECTION_ITERATOR" xfId="1454"/>
    <cellStyle name="_________________SUBSECTION_MEASURE" xfId="1455"/>
    <cellStyle name="_________________SUBTITLES" xfId="1456"/>
    <cellStyle name="_________________TITLE_NUMBERATOR" xfId="1457"/>
    <cellStyle name="_________________TOP_LEVEL_TITLE" xfId="1458"/>
    <cellStyle name="________________Comma" xfId="1459"/>
    <cellStyle name="________________Comma [0]" xfId="1460"/>
    <cellStyle name="________________Currency" xfId="1461"/>
    <cellStyle name="________________Currency [0]" xfId="1462"/>
    <cellStyle name="________________ITEM" xfId="1463"/>
    <cellStyle name="________________ITEM_DATA" xfId="1464"/>
    <cellStyle name="________________ITEM_EMPTY" xfId="1465"/>
    <cellStyle name="________________ITEM_EMPTY_DATA" xfId="1466"/>
    <cellStyle name="________________ITEM_EMPTY_MEASURE" xfId="1467"/>
    <cellStyle name="________________ITEM_ITERATOR" xfId="1468"/>
    <cellStyle name="________________ITEM_MEASURE" xfId="1469"/>
    <cellStyle name="________________Normal" xfId="1470"/>
    <cellStyle name="________________Percent" xfId="1471"/>
    <cellStyle name="________________SECTION" xfId="1472"/>
    <cellStyle name="________________SECTION_ITERATOR" xfId="1473"/>
    <cellStyle name="________________SUBSECTION" xfId="1474"/>
    <cellStyle name="________________SUBSECTION_DATA" xfId="1475"/>
    <cellStyle name="________________SUBSECTION_ITERATOR" xfId="1476"/>
    <cellStyle name="________________SUBSECTION_MEASURE" xfId="1477"/>
    <cellStyle name="________________SUBTITLES" xfId="1478"/>
    <cellStyle name="________________TITLE_NUMBERATOR" xfId="1479"/>
    <cellStyle name="________________TOP_LEVEL_TITLE" xfId="1480"/>
    <cellStyle name="_______________Comma" xfId="1481"/>
    <cellStyle name="_______________Comma [0]" xfId="1482"/>
    <cellStyle name="_______________Currency" xfId="1483"/>
    <cellStyle name="_______________Currency [0]" xfId="1484"/>
    <cellStyle name="_______________ITEM" xfId="1485"/>
    <cellStyle name="_______________ITEM_DATA" xfId="1486"/>
    <cellStyle name="_______________ITEM_EMPTY" xfId="1487"/>
    <cellStyle name="_______________ITEM_EMPTY_DATA" xfId="1488"/>
    <cellStyle name="_______________ITEM_EMPTY_MEASURE" xfId="1489"/>
    <cellStyle name="_______________ITEM_ITERATOR" xfId="1490"/>
    <cellStyle name="_______________ITEM_MEASURE" xfId="1491"/>
    <cellStyle name="_______________Normal" xfId="1492"/>
    <cellStyle name="_______________Percent" xfId="1493"/>
    <cellStyle name="_______________SECTION" xfId="1494"/>
    <cellStyle name="_______________SECTION_ITERATOR" xfId="1495"/>
    <cellStyle name="_______________SUBSECTION" xfId="1496"/>
    <cellStyle name="_______________SUBSECTION_DATA" xfId="1497"/>
    <cellStyle name="_______________SUBSECTION_ITERATOR" xfId="1498"/>
    <cellStyle name="_______________SUBSECTION_MEASURE" xfId="1499"/>
    <cellStyle name="_______________SUBTITLES" xfId="1500"/>
    <cellStyle name="_______________TITLE_NUMBERATOR" xfId="1501"/>
    <cellStyle name="_______________TOP_LEVEL_TITLE" xfId="1502"/>
    <cellStyle name="______________Comma" xfId="1503"/>
    <cellStyle name="______________Comma [0]" xfId="1504"/>
    <cellStyle name="______________Currency" xfId="1505"/>
    <cellStyle name="______________Currency [0]" xfId="1506"/>
    <cellStyle name="______________ITEM" xfId="1507"/>
    <cellStyle name="______________ITEM_DATA" xfId="1508"/>
    <cellStyle name="______________ITEM_EMPTY" xfId="1509"/>
    <cellStyle name="______________ITEM_EMPTY_DATA" xfId="1510"/>
    <cellStyle name="______________ITEM_EMPTY_MEASURE" xfId="1511"/>
    <cellStyle name="______________ITEM_ITERATOR" xfId="1512"/>
    <cellStyle name="______________ITEM_MEASURE" xfId="1513"/>
    <cellStyle name="______________Normal" xfId="1514"/>
    <cellStyle name="______________Percent" xfId="1515"/>
    <cellStyle name="______________SECTION" xfId="1516"/>
    <cellStyle name="______________SECTION_ITERATOR" xfId="1517"/>
    <cellStyle name="______________SUBSECTION" xfId="1518"/>
    <cellStyle name="______________SUBSECTION_DATA" xfId="1519"/>
    <cellStyle name="______________SUBSECTION_ITERATOR" xfId="1520"/>
    <cellStyle name="______________SUBSECTION_MEASURE" xfId="1521"/>
    <cellStyle name="______________SUBTITLES" xfId="1522"/>
    <cellStyle name="______________TITLE_NUMBERATOR" xfId="1523"/>
    <cellStyle name="______________TOP_LEVEL_TITLE" xfId="1524"/>
    <cellStyle name="_____________Comma" xfId="1525"/>
    <cellStyle name="_____________Comma [0]" xfId="1526"/>
    <cellStyle name="_____________Currency" xfId="1527"/>
    <cellStyle name="_____________Currency [0]" xfId="1528"/>
    <cellStyle name="_____________ITEM" xfId="1529"/>
    <cellStyle name="_____________ITEM_DATA" xfId="1530"/>
    <cellStyle name="_____________ITEM_EMPTY" xfId="1531"/>
    <cellStyle name="_____________ITEM_EMPTY_DATA" xfId="1532"/>
    <cellStyle name="_____________ITEM_EMPTY_MEASURE" xfId="1533"/>
    <cellStyle name="_____________ITEM_ITERATOR" xfId="1534"/>
    <cellStyle name="_____________ITEM_MEASURE" xfId="1535"/>
    <cellStyle name="_____________Normal" xfId="1536"/>
    <cellStyle name="_____________Percent" xfId="1537"/>
    <cellStyle name="_____________SECTION" xfId="1538"/>
    <cellStyle name="_____________SECTION_ITERATOR" xfId="1539"/>
    <cellStyle name="_____________SUBSECTION" xfId="1540"/>
    <cellStyle name="_____________SUBSECTION_DATA" xfId="1541"/>
    <cellStyle name="_____________SUBSECTION_ITERATOR" xfId="1542"/>
    <cellStyle name="_____________SUBSECTION_MEASURE" xfId="1543"/>
    <cellStyle name="_____________SUBTITLES" xfId="1544"/>
    <cellStyle name="_____________TITLE_NUMBERATOR" xfId="1545"/>
    <cellStyle name="_____________TOP_LEVEL_TITLE" xfId="1546"/>
    <cellStyle name="____________Comma" xfId="1547"/>
    <cellStyle name="____________Comma [0]" xfId="1548"/>
    <cellStyle name="____________Currency" xfId="1549"/>
    <cellStyle name="____________Currency [0]" xfId="1550"/>
    <cellStyle name="____________ITEM" xfId="1551"/>
    <cellStyle name="____________ITEM_DATA" xfId="1552"/>
    <cellStyle name="____________ITEM_EMPTY" xfId="1553"/>
    <cellStyle name="____________ITEM_EMPTY_DATA" xfId="1554"/>
    <cellStyle name="____________ITEM_EMPTY_MEASURE" xfId="1555"/>
    <cellStyle name="____________ITEM_ITERATOR" xfId="1556"/>
    <cellStyle name="____________ITEM_MEASURE" xfId="1557"/>
    <cellStyle name="____________Normal" xfId="1558"/>
    <cellStyle name="____________Percent" xfId="1559"/>
    <cellStyle name="____________SECTION" xfId="1560"/>
    <cellStyle name="____________SECTION_ITERATOR" xfId="1561"/>
    <cellStyle name="____________SUBSECTION" xfId="1562"/>
    <cellStyle name="____________SUBSECTION_DATA" xfId="1563"/>
    <cellStyle name="____________SUBSECTION_ITERATOR" xfId="1564"/>
    <cellStyle name="____________SUBSECTION_MEASURE" xfId="1565"/>
    <cellStyle name="____________SUBTITLES" xfId="1566"/>
    <cellStyle name="____________TITLE_NUMBERATOR" xfId="1567"/>
    <cellStyle name="____________TOP_LEVEL_TITLE" xfId="1568"/>
    <cellStyle name="___________Comma" xfId="1569"/>
    <cellStyle name="___________Comma [0]" xfId="1570"/>
    <cellStyle name="___________Currency" xfId="1571"/>
    <cellStyle name="___________Currency [0]" xfId="1572"/>
    <cellStyle name="___________ITEM" xfId="1573"/>
    <cellStyle name="___________ITEM_DATA" xfId="1574"/>
    <cellStyle name="___________ITEM_EMPTY" xfId="1575"/>
    <cellStyle name="___________ITEM_EMPTY_DATA" xfId="1576"/>
    <cellStyle name="___________ITEM_EMPTY_MEASURE" xfId="1577"/>
    <cellStyle name="___________ITEM_ITERATOR" xfId="1578"/>
    <cellStyle name="___________ITEM_MEASURE" xfId="1579"/>
    <cellStyle name="___________Normal" xfId="1580"/>
    <cellStyle name="___________Percent" xfId="1581"/>
    <cellStyle name="___________SECTION" xfId="1582"/>
    <cellStyle name="___________SECTION_ITERATOR" xfId="1583"/>
    <cellStyle name="___________SUBSECTION" xfId="1584"/>
    <cellStyle name="___________SUBSECTION_DATA" xfId="1585"/>
    <cellStyle name="___________SUBSECTION_ITERATOR" xfId="1586"/>
    <cellStyle name="___________SUBSECTION_MEASURE" xfId="1587"/>
    <cellStyle name="___________SUBTITLES" xfId="1588"/>
    <cellStyle name="___________TITLE_NUMBERATOR" xfId="1589"/>
    <cellStyle name="_______x001f______TITLE_NUMBERATOR" xfId="1590"/>
    <cellStyle name="___________TOP_LEVEL_TITLE" xfId="1591"/>
    <cellStyle name="__________Comma" xfId="1592"/>
    <cellStyle name="__________Comma [0]" xfId="1593"/>
    <cellStyle name="__________Currency" xfId="1594"/>
    <cellStyle name="__________Currency [0]" xfId="1595"/>
    <cellStyle name="__________ITEM" xfId="1596"/>
    <cellStyle name="__________ITEM_DATA" xfId="1597"/>
    <cellStyle name="__________ITEM_EMPTY" xfId="1598"/>
    <cellStyle name="__________ITEM_EMPTY_DATA" xfId="1599"/>
    <cellStyle name="__________ITEM_EMPTY_MEASURE" xfId="1600"/>
    <cellStyle name="__________ITEM_ITERATOR" xfId="1601"/>
    <cellStyle name="__________ITEM_MEASURE" xfId="1602"/>
    <cellStyle name="__________Normal" xfId="1603"/>
    <cellStyle name="__________Percent" xfId="1604"/>
    <cellStyle name="__________SECTION" xfId="1605"/>
    <cellStyle name="__________SECTION_ITERATOR" xfId="1606"/>
    <cellStyle name="__________SUBSECTION" xfId="1607"/>
    <cellStyle name="__________SUBSECTION_DATA" xfId="1608"/>
    <cellStyle name="__________SUBSECTION_ITERATOR" xfId="1609"/>
    <cellStyle name="__________SUBSECTION_MEASURE" xfId="1610"/>
    <cellStyle name="__________SUBTITLES" xfId="1611"/>
    <cellStyle name="__________TITLE_NUMBERATOR" xfId="1612"/>
    <cellStyle name="__________TOP_LEVEL_TITLE" xfId="1613"/>
    <cellStyle name="_________Comma" xfId="1614"/>
    <cellStyle name="_________Comma [0]" xfId="1615"/>
    <cellStyle name="_________Currency" xfId="1616"/>
    <cellStyle name="_________Currency [0]" xfId="1617"/>
    <cellStyle name="_________ITEM" xfId="1618"/>
    <cellStyle name="_________ITEM_DATA" xfId="1619"/>
    <cellStyle name="_________ITEM_EMPTY" xfId="1620"/>
    <cellStyle name="_________ITEM_EMPTY_DATA" xfId="1621"/>
    <cellStyle name="_________ITEM_EMPTY_MEASURE" xfId="1622"/>
    <cellStyle name="_________ITEM_ITERATOR" xfId="1623"/>
    <cellStyle name="_________ITEM_MEASURE" xfId="1624"/>
    <cellStyle name="_________Normal" xfId="1625"/>
    <cellStyle name="_________Percent" xfId="1626"/>
    <cellStyle name="_________SECTION" xfId="1627"/>
    <cellStyle name="_________SECTION_ITERATOR" xfId="1628"/>
    <cellStyle name="_________SUBSECTION" xfId="1629"/>
    <cellStyle name="_________SUBSECTION_DATA" xfId="1630"/>
    <cellStyle name="_________SUBSECTION_ITERATOR" xfId="1631"/>
    <cellStyle name="_________SUBSECTION_MEASURE" xfId="1632"/>
    <cellStyle name="_________SUBTITLES" xfId="1633"/>
    <cellStyle name="_________TITLE_NUMBERATOR" xfId="1634"/>
    <cellStyle name="_________TOP_LEVEL_TITLE" xfId="1635"/>
    <cellStyle name="________Comma" xfId="1636"/>
    <cellStyle name="________Comma [0]" xfId="1637"/>
    <cellStyle name="________Currency" xfId="1638"/>
    <cellStyle name="________Currency [0]" xfId="1639"/>
    <cellStyle name="________ITEM" xfId="1640"/>
    <cellStyle name="________ITEM_DATA" xfId="1641"/>
    <cellStyle name="________ITEM_EMPTY" xfId="1642"/>
    <cellStyle name="________ITEM_EMPTY_DATA" xfId="1643"/>
    <cellStyle name="________ITEM_EMPTY_MEASURE" xfId="1644"/>
    <cellStyle name="________ITEM_ITERATOR" xfId="1645"/>
    <cellStyle name="________ITEM_MEASURE" xfId="1646"/>
    <cellStyle name="________Normal" xfId="1647"/>
    <cellStyle name="________Percent" xfId="1648"/>
    <cellStyle name="________SECTION" xfId="1649"/>
    <cellStyle name="________SECTION_ITERATOR" xfId="1650"/>
    <cellStyle name="________SUBSECTION" xfId="1651"/>
    <cellStyle name="________SUBSECTION_DATA" xfId="1652"/>
    <cellStyle name="________SUBSECTION_ITERATOR" xfId="1653"/>
    <cellStyle name="________SUBSECTION_MEASURE" xfId="1654"/>
    <cellStyle name="________SUBTITLES" xfId="1655"/>
    <cellStyle name="________TITLE_NUMBERATOR" xfId="1656"/>
    <cellStyle name="________TOP_LEVEL_TITLE" xfId="1657"/>
    <cellStyle name="_______Comma" xfId="1658"/>
    <cellStyle name="_______Comma [0]" xfId="1659"/>
    <cellStyle name="_______Currency" xfId="1660"/>
    <cellStyle name="_______Currency [0]" xfId="1661"/>
    <cellStyle name="_______ITEM" xfId="1662"/>
    <cellStyle name="_______ITEM_DATA" xfId="1663"/>
    <cellStyle name="_______ITEM_EMPTY" xfId="1664"/>
    <cellStyle name="_______ITEM_EMPTY_DATA" xfId="1665"/>
    <cellStyle name="_______ITEM_EMPTY_MEASURE" xfId="1666"/>
    <cellStyle name="_______ITEM_ITERATOR" xfId="1667"/>
    <cellStyle name="_______ITEM_MEASURE" xfId="1668"/>
    <cellStyle name="_______Normal" xfId="1669"/>
    <cellStyle name="_______Percent" xfId="1670"/>
    <cellStyle name="_______SECTION" xfId="1671"/>
    <cellStyle name="_______SECTION_ITERATOR" xfId="1672"/>
    <cellStyle name="_______SUBSECTION" xfId="1673"/>
    <cellStyle name="_______SUBSECTION_DATA" xfId="1674"/>
    <cellStyle name="_______SUBSECTION_ITERATOR" xfId="1675"/>
    <cellStyle name="_______SUBSECTION_MEASURE" xfId="1676"/>
    <cellStyle name="_______SUBTITLES" xfId="1677"/>
    <cellStyle name="_______TITLE_NUMBERATOR" xfId="1678"/>
    <cellStyle name="_______TOP_LEVEL_TITLE" xfId="1679"/>
    <cellStyle name="______Comma" xfId="1680"/>
    <cellStyle name="______Comma [0]" xfId="1681"/>
    <cellStyle name="______Currency" xfId="1682"/>
    <cellStyle name="______Currency [0]" xfId="1683"/>
    <cellStyle name="______ITEM" xfId="1684"/>
    <cellStyle name="______ITEM_DATA" xfId="1685"/>
    <cellStyle name="______ITEM_EMPTY" xfId="1686"/>
    <cellStyle name="______ITEM_EMPTY_DATA" xfId="1687"/>
    <cellStyle name="______ITEM_EMPTY_MEASURE" xfId="1688"/>
    <cellStyle name="______ITEM_ITERATOR" xfId="1689"/>
    <cellStyle name="______ITEM_MEASURE" xfId="1690"/>
    <cellStyle name="______Normal" xfId="1691"/>
    <cellStyle name="______Percent" xfId="1692"/>
    <cellStyle name="______SECTION" xfId="1693"/>
    <cellStyle name="______SECTION_ITERATOR" xfId="1694"/>
    <cellStyle name="______SUBSECTION" xfId="1695"/>
    <cellStyle name="______SUBSECTION_DATA" xfId="1696"/>
    <cellStyle name="______SUBSECTION_ITERATOR" xfId="1697"/>
    <cellStyle name="______SUBSECTION_MEASURE" xfId="1698"/>
    <cellStyle name="______SUBTITLES" xfId="1699"/>
    <cellStyle name="______TITLE_NUMBERATOR" xfId="1700"/>
    <cellStyle name="______TOP_LEVEL_TITLE" xfId="1701"/>
    <cellStyle name="_____Comma" xfId="1702"/>
    <cellStyle name="_____Comma [0]" xfId="1703"/>
    <cellStyle name="_____Currency" xfId="1704"/>
    <cellStyle name="_____Currency [0]" xfId="1705"/>
    <cellStyle name="_____ITEM" xfId="1706"/>
    <cellStyle name="_____ITEM_DATA" xfId="1707"/>
    <cellStyle name="_____ITEM_EMPTY" xfId="1708"/>
    <cellStyle name="_____ITEM_EMPTY_DATA" xfId="1709"/>
    <cellStyle name="_____ITEM_EMPTY_MEASURE" xfId="1710"/>
    <cellStyle name="_____ITEM_ITERATOR" xfId="1711"/>
    <cellStyle name="_____ITEM_MEASURE" xfId="1712"/>
    <cellStyle name="_____Normal" xfId="1713"/>
    <cellStyle name="_____Percent" xfId="1714"/>
    <cellStyle name="_____SECTION" xfId="1715"/>
    <cellStyle name="_____SECTION_ITERATOR" xfId="1716"/>
    <cellStyle name="_____SUBSECTION" xfId="1717"/>
    <cellStyle name="_____SUBSECTION_DATA" xfId="1718"/>
    <cellStyle name="_____SUBSECTION_ITERATOR" xfId="1719"/>
    <cellStyle name="_____SUBSECTION_MEASURE" xfId="1720"/>
    <cellStyle name="_____SUBTITLES" xfId="1721"/>
    <cellStyle name="_____TITLE_NUMBERATOR" xfId="1722"/>
    <cellStyle name="_____TOP_LEVEL_TITLE" xfId="1723"/>
    <cellStyle name="____Comma" xfId="1724"/>
    <cellStyle name="____Comma [0]" xfId="1725"/>
    <cellStyle name="____Currency" xfId="1726"/>
    <cellStyle name="____Currency [0]" xfId="1727"/>
    <cellStyle name="____ITEM" xfId="1728"/>
    <cellStyle name="____ITEM_DATA" xfId="1729"/>
    <cellStyle name="____ITEM_EMPTY" xfId="1730"/>
    <cellStyle name="____ITEM_EMPTY_DATA" xfId="1731"/>
    <cellStyle name="____ITEM_EMPTY_MEASURE" xfId="1732"/>
    <cellStyle name="____ITEM_ITERATOR" xfId="1733"/>
    <cellStyle name="____ITEM_MEASURE" xfId="1734"/>
    <cellStyle name="____Normal" xfId="1735"/>
    <cellStyle name="____Percent" xfId="1736"/>
    <cellStyle name="____SECTION" xfId="1737"/>
    <cellStyle name="____SECTION_ITERATOR" xfId="1738"/>
    <cellStyle name="____SUBSECTION" xfId="1739"/>
    <cellStyle name="____SUBSECTION_DATA" xfId="1740"/>
    <cellStyle name="____SUBSECTION_ITERATOR" xfId="1741"/>
    <cellStyle name="____SUBSECTION_MEASURE" xfId="1742"/>
    <cellStyle name="____SUBTITLES" xfId="1743"/>
    <cellStyle name="____TITLE_NUMBERATOR" xfId="1744"/>
    <cellStyle name="____TOP_LEVEL_TITLE" xfId="1745"/>
    <cellStyle name="___Comma" xfId="1746"/>
    <cellStyle name="___Comma [0]" xfId="1747"/>
    <cellStyle name="___Currency" xfId="1748"/>
    <cellStyle name="___Currency [0]" xfId="1749"/>
    <cellStyle name="___ITEM" xfId="1750"/>
    <cellStyle name="___ITEM_DATA" xfId="1751"/>
    <cellStyle name="___ITEM_EMPTY" xfId="1752"/>
    <cellStyle name="___ITEM_EMPTY_DATA" xfId="1753"/>
    <cellStyle name="___ITEM_EMPTY_MEASURE" xfId="1754"/>
    <cellStyle name="___ITEM_ITERATOR" xfId="1755"/>
    <cellStyle name="___ITEM_MEASURE" xfId="1756"/>
    <cellStyle name="___Normal" xfId="1757"/>
    <cellStyle name="___Percent" xfId="1758"/>
    <cellStyle name="___SECTION" xfId="1759"/>
    <cellStyle name="___SECTION_ITERATOR" xfId="1760"/>
    <cellStyle name="___SUBSECTION" xfId="1761"/>
    <cellStyle name="___SUBSECTION_DATA" xfId="1762"/>
    <cellStyle name="___SUBSECTION_ITERATOR" xfId="1763"/>
    <cellStyle name="___SUBSECTION_MEASURE" xfId="1764"/>
    <cellStyle name="___SUBTITLES" xfId="1765"/>
    <cellStyle name="___TITLE_NUMBERATOR" xfId="1766"/>
    <cellStyle name="___TOP_LEVEL_TITLE" xfId="1767"/>
    <cellStyle name="__Comma" xfId="1768"/>
    <cellStyle name="__Comma [0]" xfId="1769"/>
    <cellStyle name="__Currency" xfId="1770"/>
    <cellStyle name="__Currency [0]" xfId="1771"/>
    <cellStyle name="__ITEM" xfId="1772"/>
    <cellStyle name="__ITEM_DATA" xfId="1773"/>
    <cellStyle name="__ITEM_EMPTY" xfId="1774"/>
    <cellStyle name="__ITEM_EMPTY_DATA" xfId="1775"/>
    <cellStyle name="__ITEM_EMPTY_MEASURE" xfId="1776"/>
    <cellStyle name="__ITEM_ITERATOR" xfId="1777"/>
    <cellStyle name="__ITEM_MEASURE" xfId="1778"/>
    <cellStyle name="__Normal" xfId="1779"/>
    <cellStyle name="__Percent" xfId="1780"/>
    <cellStyle name="__SECTION" xfId="1781"/>
    <cellStyle name="__SECTION_ITERATOR" xfId="1782"/>
    <cellStyle name="__SUBSECTION" xfId="1783"/>
    <cellStyle name="__SUBSECTION_DATA" xfId="1784"/>
    <cellStyle name="__SUBSECTION_ITERATOR" xfId="1785"/>
    <cellStyle name="__SUBSECTION_MEASURE" xfId="1786"/>
    <cellStyle name="__SUBTITLES" xfId="1787"/>
    <cellStyle name="__TITLE_NUMBERATOR" xfId="1788"/>
    <cellStyle name="__TOP_LEVEL_TITLE" xfId="1789"/>
    <cellStyle name="__Итог_ОЛЯ" xfId="1790"/>
    <cellStyle name="__Финанализ_ОЛЯ_3" xfId="1791"/>
    <cellStyle name="_~7882089" xfId="1792"/>
    <cellStyle name="_01 Реализация БП_2005" xfId="1793"/>
    <cellStyle name="_01 Рын стоим Фонтанка 23" xfId="1794"/>
    <cellStyle name="_02 Смета БП_2005" xfId="1795"/>
    <cellStyle name="_04 План реализации и затрат БП_2005" xfId="1796"/>
    <cellStyle name="_04-analiz" xfId="1797"/>
    <cellStyle name="_09 Капитальные БП_2005" xfId="1798"/>
    <cellStyle name="_10 Выручка от реализации БП_2005" xfId="1799"/>
    <cellStyle name="_111Копия лиговский 273 к" xfId="1800"/>
    <cellStyle name="_19,20,21" xfId="1801"/>
    <cellStyle name="_1A15C5E" xfId="1802"/>
    <cellStyle name="_2005_БЮДЖЕТ В4 ==11.11.==  КР Дороги, Мосты" xfId="1803"/>
    <cellStyle name="_2005_Бюджет сбытов_01" xfId="1804"/>
    <cellStyle name="_2006_06_28_MGRES_inventories_request" xfId="1805"/>
    <cellStyle name="_2705" xfId="1806"/>
    <cellStyle name="_3.2.2. МЭФ_14.08.06" xfId="1807"/>
    <cellStyle name="_3_1_1 Производственная программа" xfId="1808"/>
    <cellStyle name="_3_2_2 Смета затрат" xfId="1809"/>
    <cellStyle name="_3_2_9 ФЗП_испр_v2" xfId="1810"/>
    <cellStyle name="_3_5_1Capex19_v2" xfId="1811"/>
    <cellStyle name="_3_5_2 CAPEX_20_v2" xfId="1812"/>
    <cellStyle name="_31105" xfId="1813"/>
    <cellStyle name="_3-782_Конаково" xfId="1814"/>
    <cellStyle name="_3-871_Расчеты_СПАР" xfId="1815"/>
    <cellStyle name="_3-906_Канцоль" xfId="1816"/>
    <cellStyle name="_3-911_Максима" xfId="1817"/>
    <cellStyle name="_785DA780" xfId="1818"/>
    <cellStyle name="_All LOB  Product Template List v21" xfId="1819"/>
    <cellStyle name="_Appraising model Солнечногорск прибор на 30.09.08" xfId="1820"/>
    <cellStyle name="_CAPEX 2006 (18.11.2005)" xfId="1821"/>
    <cellStyle name="_Cash_Siboil_2005_BP" xfId="1822"/>
    <cellStyle name="_Comma" xfId="1823"/>
    <cellStyle name="_Comma [0]" xfId="1824"/>
    <cellStyle name="_Condition-2020" xfId="1825"/>
    <cellStyle name="_Condition-21-08-06" xfId="1826"/>
    <cellStyle name="_CS&amp;N NBM - Cost centre and Org charts - AUGUST 2002" xfId="1827"/>
    <cellStyle name="_Currency" xfId="1828"/>
    <cellStyle name="_Currency [0]" xfId="1829"/>
    <cellStyle name="_DCF-model ГЭС_Nera_Краз" xfId="1830"/>
    <cellStyle name="_for_BD_Пакет_форм2уровня_баз_final" xfId="1831"/>
    <cellStyle name="_GPB_Model" xfId="1832"/>
    <cellStyle name="_IT_Plan" xfId="1833"/>
    <cellStyle name="_ITEM" xfId="1834"/>
    <cellStyle name="_ITEM_DATA" xfId="1835"/>
    <cellStyle name="_ITEM_EMPTY" xfId="1836"/>
    <cellStyle name="_ITEM_EMPTY_DATA" xfId="1837"/>
    <cellStyle name="_ITEM_EMPTY_MEASURE" xfId="1838"/>
    <cellStyle name="_ITEM_ITERATOR" xfId="1839"/>
    <cellStyle name="_ITEM_MEASURE" xfId="1840"/>
    <cellStyle name="_January_BP_2005" xfId="1841"/>
    <cellStyle name="_macro 2020" xfId="1842"/>
    <cellStyle name="_MB2006_sample2006_баз" xfId="1843"/>
    <cellStyle name="_Model_DCF_ВНИИГ_05.06" xfId="1844"/>
    <cellStyle name="_NBCC_Budget_final_2002" xfId="1845"/>
    <cellStyle name="_Normal" xfId="1846"/>
    <cellStyle name="_NTMK forecast 2006-1" xfId="1847"/>
    <cellStyle name="_Pavlodolskaya" xfId="1848"/>
    <cellStyle name="_Percent" xfId="1849"/>
    <cellStyle name="_SECTION" xfId="1850"/>
    <cellStyle name="_SECTION_ITERATOR" xfId="1851"/>
    <cellStyle name="_SevZap NTC_01" xfId="1852"/>
    <cellStyle name="_SUBSECTION" xfId="1853"/>
    <cellStyle name="_SUBSECTION_DATA" xfId="1854"/>
    <cellStyle name="_SUBSECTION_ITERATOR" xfId="1855"/>
    <cellStyle name="_SUBSECTION_MEASURE" xfId="1856"/>
    <cellStyle name="_SUBTITLES" xfId="1857"/>
    <cellStyle name="_TITLE_NUMBERATOR" xfId="1858"/>
    <cellStyle name="_TOP_LEVEL_TITLE" xfId="1859"/>
    <cellStyle name="_Transmission Model РСК 5" xfId="1860"/>
    <cellStyle name="_WACC" xfId="1861"/>
    <cellStyle name="_АДД" xfId="1862"/>
    <cellStyle name="_Анализ КТП_регионы" xfId="1863"/>
    <cellStyle name="_Аналитические_признаки" xfId="1864"/>
    <cellStyle name="_Аналитические_признаки - исправленная версия" xfId="1865"/>
    <cellStyle name="_АНЭИ ЗУ 13001 17  jn 09 07 08" xfId="1866"/>
    <cellStyle name="_БП_КНП- 2004 по формам Сибнефти от 18.09.2003" xfId="1867"/>
    <cellStyle name="_Бюджет 2,3,4,5,7,8,9, налоги, акцизы на 01_2004 от 17-25_12_03 " xfId="1868"/>
    <cellStyle name="_дебиторка" xfId="1869"/>
    <cellStyle name="_дебиторская задолженность_Таблица 9" xfId="1870"/>
    <cellStyle name="_Дзержинец_Комстар_расчет" xfId="1871"/>
    <cellStyle name="_ДИТ_outlook_28сент02 с сокращ" xfId="1872"/>
    <cellStyle name="_Для Практики_ОДЦ Охта_10.01.08" xfId="1873"/>
    <cellStyle name="_ДП Орион" xfId="1874"/>
    <cellStyle name="_ДП Орион 5621 итог ок печать" xfId="1875"/>
    <cellStyle name="_Дубна _расчеты" xfId="1876"/>
    <cellStyle name="_Единица отчетности_update" xfId="1877"/>
    <cellStyle name="_Жилино_расчеты" xfId="1878"/>
    <cellStyle name="_Затартник" xfId="1879"/>
    <cellStyle name="_затратник" xfId="1880"/>
    <cellStyle name="_Затратный" xfId="1881"/>
    <cellStyle name="_Затратный 05.06.06" xfId="1882"/>
    <cellStyle name="_Затратный ОС (УПВС)" xfId="1883"/>
    <cellStyle name="_Затратный СШГЭС  14 11 2004" xfId="1884"/>
    <cellStyle name="_Земля_Воронеж" xfId="1885"/>
    <cellStyle name="_земля_протасова" xfId="1886"/>
    <cellStyle name="_ЗСМК отчет за январь 2006 (2005.12.27) план ЕХ" xfId="1887"/>
    <cellStyle name="_ЗСМК отчет за январь 2006 (2006.01.10) план2 ЕХ" xfId="1888"/>
    <cellStyle name="_ИКЕА ТОРГ" xfId="1889"/>
    <cellStyle name="_Индексация исторических затрат" xfId="1890"/>
    <cellStyle name="_ИП 17032006" xfId="1891"/>
    <cellStyle name="_ИТ" xfId="1892"/>
    <cellStyle name="_ИТ_бд2003_с переносом_060303" xfId="1893"/>
    <cellStyle name="_ИТ_ВК_ВК-Р_для уточнений270802" xfId="1894"/>
    <cellStyle name="_ИТ_НБ_outlook_сент02" xfId="1895"/>
    <cellStyle name="_ИТАТ-2003-10 (вар.2)" xfId="1896"/>
    <cellStyle name="_ИТОГ 3-й этап" xfId="1897"/>
    <cellStyle name="_Карачарово_отчет_736" xfId="1898"/>
    <cellStyle name="_Книга1" xfId="1899"/>
    <cellStyle name="_Книга1_Книга2" xfId="1900"/>
    <cellStyle name="_Книга1_Парадный кв (version испр3)" xfId="1901"/>
    <cellStyle name="_Книга1_Расчет НЭИ ВО 83 без Жилья В ок М" xfId="1902"/>
    <cellStyle name="_Код 19" xfId="1903"/>
    <cellStyle name="_Код 19_ЗП малахит" xfId="1904"/>
    <cellStyle name="_Код 19_Расчет ЗП бизнес Малахит" xfId="1905"/>
    <cellStyle name="_Код 19_Расчет_ДП_Алмаз" xfId="1906"/>
    <cellStyle name="_Консолидация и отчетность - мастерданные" xfId="1907"/>
    <cellStyle name="_Копия доходный" xfId="1908"/>
    <cellStyle name="_Корпус_расчеты_Тверь" xfId="1909"/>
    <cellStyle name="_МАКРО_использовать обдуманно ) есть спорные вопросы )" xfId="1910"/>
    <cellStyle name="_Модели форм Пилотного проекта" xfId="1911"/>
    <cellStyle name="_Модель для расчета ТЭС" xfId="1912"/>
    <cellStyle name="_модель Домодед" xfId="1913"/>
    <cellStyle name="_модель и сравнилово_ППГХО" xfId="1914"/>
    <cellStyle name="_модель Краском1" xfId="1915"/>
    <cellStyle name="_Модель МШЗМ итог" xfId="1916"/>
    <cellStyle name="_Модель ТГК-6" xfId="1917"/>
    <cellStyle name="_модель!!!!!!! избыт активы" xfId="1918"/>
    <cellStyle name="_модель_ППГХО_ИТОГИ!!!!!!!!" xfId="1919"/>
    <cellStyle name="_модель_ППГХО_ИТОГИ3!!!!!!!!" xfId="1920"/>
    <cellStyle name="_модель_ППГХО_старое_на всяк случ" xfId="1921"/>
    <cellStyle name="_Мощности_МП_исх_формы_ручного_ввода" xfId="1922"/>
    <cellStyle name="_МРГК УРГК ИТОГ движ 01.08" xfId="1923"/>
    <cellStyle name="_Недвижка_судостроительный" xfId="1924"/>
    <cellStyle name="_незавершенное строительство" xfId="1925"/>
    <cellStyle name="_незавершенные капвложения_Таблица 7" xfId="1926"/>
    <cellStyle name="_обор. и линии" xfId="1927"/>
    <cellStyle name="_описание" xfId="1928"/>
    <cellStyle name="_ОФИСЫ и ТОРГ ОФИСН" xfId="1929"/>
    <cellStyle name="_Оценка Камчатскэнерго" xfId="1930"/>
    <cellStyle name="_Оценка ПЭМЗ" xfId="1931"/>
    <cellStyle name="_Пакет №1 (Coal)" xfId="1932"/>
    <cellStyle name="_Пакет ГОКи" xfId="1933"/>
    <cellStyle name="_Пакет по МП" xfId="1934"/>
    <cellStyle name="_Плановая протяженность Января" xfId="1935"/>
    <cellStyle name="_Презентация бюджета 2006" xfId="1936"/>
    <cellStyle name="_Приложение 5 Доходный подход Ивановское ППЖТ №1." xfId="1937"/>
    <cellStyle name="_Прогноз на 2 полугодие 2007" xfId="1938"/>
    <cellStyle name="_Прогноз освоения'05 ЗСМК (2005.11.02)ЕХ" xfId="1939"/>
    <cellStyle name="_Прогноз_2008_10_v2_131207" xfId="1940"/>
    <cellStyle name="_Производств-е показатели ЮНГ на 2005 на 49700 для согласования" xfId="1941"/>
    <cellStyle name="_расчет" xfId="1942"/>
    <cellStyle name="_расчет 1 апреля только выкуп" xfId="1943"/>
    <cellStyle name="_Расчет ВВ подстанций" xfId="1944"/>
    <cellStyle name="_Расчет ВЛ таб.формата 12 рыба" xfId="1945"/>
    <cellStyle name="_расчет Дальгипротранс last" xfId="1946"/>
    <cellStyle name="_Расчет доходник СИАТ" xfId="1947"/>
    <cellStyle name="_Расчет Дунайский 34" xfId="1948"/>
    <cellStyle name="_Расчет здания фермы" xfId="1949"/>
    <cellStyle name="_Расчет Калининград" xfId="1950"/>
    <cellStyle name="_расчет кузнечный" xfId="1951"/>
    <cellStyle name="_расчет Лодейное УЭК" xfId="1952"/>
    <cellStyle name="_расчет недвижка развалюха" xfId="1953"/>
    <cellStyle name="_Расчет Турис" xfId="1954"/>
    <cellStyle name="_Расчет, пр.Стачек" xfId="1955"/>
    <cellStyle name="_расчет." xfId="1956"/>
    <cellStyle name="_расчет_ДОЦ" xfId="1957"/>
    <cellStyle name="_расчет_ЛККЗ" xfId="1958"/>
    <cellStyle name="_РасчетЗС15.10.2001гxls_НГДО-2002-2кв 1кристина_Downstream-LNB-II 2003" xfId="1959"/>
    <cellStyle name="_РасчетЗС15.10.2001гxls_НГДО-2002-2кв2" xfId="1960"/>
    <cellStyle name="_РасчетЗС15.10.2001гxls_НГДО-2002-2кв2_Downstream-LNB-II 2003" xfId="1961"/>
    <cellStyle name="_РасчетЗС15.10.2001гxls_НГДО-2002-3кв(нов)-4" xfId="1962"/>
    <cellStyle name="_РасчетЗС15.10.2001гxls_НГДО-2002-3кв(нов)-4_Downstream-LNB-II 2003" xfId="1963"/>
    <cellStyle name="_РасчетЗС15.10.2001гxls_ЦДУ1полугодие2002г" xfId="1964"/>
    <cellStyle name="_РасчетЗС15.10.2001гxls_ЦДУ1полугодие2002г_Downstream-LNB-II 2003" xfId="1965"/>
    <cellStyle name="_расчеты по Хабаровску(исправления)" xfId="1966"/>
    <cellStyle name="_расчеты_Дзержинск" xfId="1967"/>
    <cellStyle name="_Расчеты_Елец" xfId="1968"/>
    <cellStyle name="_расшифровка запасов_Таблица 8" xfId="1969"/>
    <cellStyle name="_Ремонты_оценка_бизнеса" xfId="1970"/>
    <cellStyle name="_Р-т" xfId="1971"/>
    <cellStyle name="_Самара_расчеты2" xfId="1972"/>
    <cellStyle name="_СВОД.оконч" xfId="1973"/>
    <cellStyle name="_Сергееву_тех х-ки_18.11" xfId="1974"/>
    <cellStyle name="_слайд КВ 2006" xfId="1975"/>
    <cellStyle name="_Смета затрат по прочим обществам" xfId="1976"/>
    <cellStyle name="_Смета затрат по прочим обществам_Downstream-LNB-II 2003" xfId="1977"/>
    <cellStyle name="_Список оборудования к оценке Окна Чесмы" xfId="1978"/>
    <cellStyle name="_Сравнительный Подход ит 1" xfId="1979"/>
    <cellStyle name="_Сравнительный Подход Итоговый файл" xfId="1980"/>
    <cellStyle name="_Сравнительный подход новый" xfId="1981"/>
    <cellStyle name="_Степень контроля" xfId="1982"/>
    <cellStyle name="_Сценарные условия 04-06 гг6" xfId="1983"/>
    <cellStyle name="_так лучше знак вопроса" xfId="1984"/>
    <cellStyle name="_транс налог" xfId="1985"/>
    <cellStyle name="_ТЭЦ ППГХО" xfId="1986"/>
    <cellStyle name="_Узлы учета_10.08" xfId="1987"/>
    <cellStyle name="_Ф1_ РЖДП _1кв_2007" xfId="1988"/>
    <cellStyle name="_Ф1_ РЖДП _2кв_2007" xfId="1989"/>
    <cellStyle name="_Ф2_ РЖДП _1кв_2007" xfId="1990"/>
    <cellStyle name="_Ф2_ РЖДП _2кв_2007" xfId="1991"/>
    <cellStyle name="_Финанализ" xfId="1992"/>
    <cellStyle name="_ФОНТАНКА СРАВНИТЕЛЬНЫЙ" xfId="1993"/>
    <cellStyle name="_ФОРМА" xfId="1994"/>
    <cellStyle name="_форма 14- 2003г" xfId="1995"/>
    <cellStyle name="_форма 14,1- 2003г" xfId="1996"/>
    <cellStyle name="_форма 18 20" xfId="1997"/>
    <cellStyle name="_форма 18- 2003г" xfId="1998"/>
    <cellStyle name="_форма 21 18К1 для доч пп Пермнефть" xfId="1999"/>
    <cellStyle name="_форма 21 18К1 для доч пп Пермнефть_Downstream-LNB-II 2003" xfId="2000"/>
    <cellStyle name="_форма 21 18К1 для доч пп Пермнефть_Источники-2002(1кв)" xfId="2001"/>
    <cellStyle name="_форма 21 18К1 для доч пп Пермнефть_Источники-2002(1кв)_Downstream-LNB-II 2003" xfId="2002"/>
    <cellStyle name="_форма 21 18К1 для доч пп Пермнефть_НГДО-2002-2кв 1кристина" xfId="2003"/>
    <cellStyle name="_форма 21 18К1 для доч пп Пермнефть_НГДО-2002-2кв 1кристина_Downstream-LNB-II 2003" xfId="2004"/>
    <cellStyle name="_форма 21 18К1 для доч пп Пермнефть_НГДО-2002-2кв2" xfId="2005"/>
    <cellStyle name="_форма 21 18К1 для доч пп Пермнефть_НГДО-2002-2кв2_Downstream-LNB-II 2003" xfId="2006"/>
    <cellStyle name="_форма 21 18К1 для доч пп Пермнефть_НГДО-2002-3кв(нов)-4" xfId="2007"/>
    <cellStyle name="_форма 21 18К1 для доч пп Пермнефть_НГДО-2002-3кв(нов)-4_Downstream-LNB-II 2003" xfId="2008"/>
    <cellStyle name="_форма 21 18К1 для доч пп Пермнефть_ПроектЗС-2003г(дляЗС)18.10.2002г" xfId="2009"/>
    <cellStyle name="_форма 21 18К1 для доч пп Пермнефть_Сентябрь-Люба" xfId="2010"/>
    <cellStyle name="_форма 21 18К1 для доч пп Пермнефть_Ф 51" xfId="2011"/>
    <cellStyle name="_форма 21 18К1 для доч пп Пермнефть_Ф 51 (по регламенту)" xfId="2012"/>
    <cellStyle name="_форма 21 18К1 для доч пп Пермнефть_Ф 511" xfId="2013"/>
    <cellStyle name="_форма 21 18К1 для доч пп Пермнефть_ф.51 ноябрь 2002 г." xfId="2014"/>
    <cellStyle name="_форма 21 18К1 для доч пп Пермнефть_Ф_14-_2003_Л" xfId="2015"/>
    <cellStyle name="_форма 21 18К1 для доч пп Пермнефть_Ф_18_2003_Л" xfId="2016"/>
    <cellStyle name="_форма 21 18К1 для доч пп Пермнефть_Ф_20-_2003_Л" xfId="2017"/>
    <cellStyle name="_форма 21 18К1 для доч пп Пермнефть_Ф_21 НГДО 2003_Л" xfId="2018"/>
    <cellStyle name="_форма 21 18К1 для доч пп Пермнефть_Ф_21 С_ 2003_Л" xfId="2019"/>
    <cellStyle name="_форма 21 18К1 для доч пп Пермнефть_Ф_31_2003_Л" xfId="2020"/>
    <cellStyle name="_форма 21 18К1 для доч пп Пермнефть_форма 14- 2003г" xfId="2021"/>
    <cellStyle name="_форма 21 18К1 для доч пп Пермнефть_форма 14- 2003г (после СД)." xfId="2022"/>
    <cellStyle name="_форма 21 18К1 для доч пп Пермнефть_Форма 14- для ГУКБЭПИ" xfId="2023"/>
    <cellStyle name="_форма 21 18К1 для доч пп Пермнефть_форма 14,1- 2003г" xfId="2024"/>
    <cellStyle name="_форма 21 18К1 для доч пп Пермнефть_форма 18- 2003г" xfId="2025"/>
    <cellStyle name="_форма 21 18К1 для доч пп Пермнефть_форма 20- 2003г" xfId="2026"/>
    <cellStyle name="_форма 21 18К1 для доч пп Пермнефть_форма 21 С- 2003г" xfId="2027"/>
    <cellStyle name="_форма 21 18К1 для доч пп Пермнефть_форма 21 С- 2003г(после СД)" xfId="2028"/>
    <cellStyle name="_форма 21 18К1 для доч пп Пермнефть_форма 21-НГДО 2003г" xfId="2029"/>
    <cellStyle name="_форма 21 18К1 для доч пп Пермнефть_форма 21-НГДО 2003г-1" xfId="2030"/>
    <cellStyle name="_форма 21 18К1 для доч пп Пермнефть_форма 21-НГДО 2003г-мой1" xfId="2031"/>
    <cellStyle name="_форма 21 18К1 для доч пп Пермнефть_форма 31- 2003г" xfId="2032"/>
    <cellStyle name="_форма 21 18К1 для доч пп Пермнефть_форма 51_Люба" xfId="2033"/>
    <cellStyle name="_форма 21 18К1 для доч пп Пермнефть_ФОРМЫ ГУКБЭПИ" xfId="2034"/>
    <cellStyle name="_форма 21 18К1 для доч пп Пермнефть_ФОРМЫ ГУКБЭПИ-04.07.03" xfId="2035"/>
    <cellStyle name="_форма 21 18К1 для доч пп Пермнефть_Формы для БК" xfId="2036"/>
    <cellStyle name="_форма 21 18К1 для доч пп Пермнефть_Формы для Вик. Андр" xfId="2037"/>
    <cellStyle name="_форма 21 18К1 для доч пп Пермнефть_ФОРМЫ_2003_ЗАО" xfId="2038"/>
    <cellStyle name="_форма 21 18К1 для доч пп Пермнефть_ФОРМЫ2003годНГДО" xfId="2039"/>
    <cellStyle name="_форма 21 18К1 для доч пп Пермнефть_ФОРМЫ2003годНК эконом8663" xfId="2040"/>
    <cellStyle name="_форма 21 18К1 для доч пп Пермнефть_ФОРМЫ2003годНК эконом8663 ( 170)" xfId="2041"/>
    <cellStyle name="_форма 21 С- 2003г" xfId="2042"/>
    <cellStyle name="_Форма 21.1" xfId="2043"/>
    <cellStyle name="_Форма 21.1_21-НГДО- год" xfId="2044"/>
    <cellStyle name="_Форма 21.1_ФОРМЫ ГУКБЭПИ" xfId="2045"/>
    <cellStyle name="_Форма 21.1_Формы для БК" xfId="2046"/>
    <cellStyle name="_форма 21-НГДО 2003г" xfId="2047"/>
    <cellStyle name="_форма 31- 2003г" xfId="2048"/>
    <cellStyle name="_Форма БД 2003" xfId="2049"/>
    <cellStyle name="_Форма исх." xfId="2050"/>
    <cellStyle name="_форма ЭП-НГДО к Реглам" xfId="2051"/>
    <cellStyle name="_ФОРМА_2002 ЗАО Пермь прогноз" xfId="2052"/>
    <cellStyle name="_ФОРМА_2002 ЗАО Пермь прогноз_Downstream-LNB-II 2003" xfId="2053"/>
    <cellStyle name="_ФОРМА_2003 2 кв  Хазар" xfId="2054"/>
    <cellStyle name="_ФОРМА_5 Формы документов по Врем.рег" xfId="2055"/>
    <cellStyle name="_ФОРМА_BUDGET_ ZAO 03_01.12.02испр_упр" xfId="2056"/>
    <cellStyle name="_ФОРМА_BUDGET_ ZAO 03_03.12.02испр_упр" xfId="2057"/>
    <cellStyle name="_ФОРМА_BUDGET_ ZAO 03_14.11.02_Вариант" xfId="2058"/>
    <cellStyle name="_ФОРМА_BUDGET_ ZAO 03_18.10.02_Вариант" xfId="2059"/>
    <cellStyle name="_ФОРМА_BUDGET_ ZAO 03_19.11.02" xfId="2060"/>
    <cellStyle name="_ФОРМА_BUDGET_ ZAO 03_21.11.02" xfId="2061"/>
    <cellStyle name="_ФОРМА_BUDGET_ ZAO 03_22.10.02_Вариант" xfId="2062"/>
    <cellStyle name="_ФОРМА_BUDGET_ ZAO 03_25.10.02_Вариант" xfId="2063"/>
    <cellStyle name="_ФОРМА_BUDGET_FIN_IIkv_ 2002_Dtd=17,5(затарты 20% равномерно)" xfId="2064"/>
    <cellStyle name="_ФОРМА_BUDGET_FIN_IIkv_ 2002_Dtd=17,5(затарты 20% равномерно)_показатели 1полугод_Кристине" xfId="2065"/>
    <cellStyle name="_ФОРМА_BUDGET_IIkv_ 2002_Dtd=17,5(с предл ПН)" xfId="2066"/>
    <cellStyle name="_ФОРМА_BUDGET_IIkv_ 2002_Dtd=17,5(с предл ПН)_показатели 1полугод_Кристине" xfId="2067"/>
    <cellStyle name="_ФОРМА_BUDGET_Ikv_ 2002_Dtd=19" xfId="2068"/>
    <cellStyle name="_ФОРМА_BUDGET_Ikv_ 2002_Dtd=19_показатели 1полугод_Кристине" xfId="2069"/>
    <cellStyle name="_ФОРМА_BUDGET_ZAO2002" xfId="2070"/>
    <cellStyle name="_ФОРМА_BUDGET_ZAO2002(I кв)" xfId="2071"/>
    <cellStyle name="_ФОРМА_BUDGET_ПН2002(2)" xfId="2072"/>
    <cellStyle name="_ФОРМА_BUDGET_ПН2002(2)_показатели 1полугод_Кристине" xfId="2073"/>
    <cellStyle name="_ФОРМА_BUDGET_ъбп2002" xfId="2074"/>
    <cellStyle name="_ФОРМА_Downstream-LNB-II 2003" xfId="2075"/>
    <cellStyle name="_ФОРМА_LUKOIL forms 2003 LOHL consolidated v5 16 oct 2002" xfId="2076"/>
    <cellStyle name="_ФОРМА_АГДгод03" xfId="2077"/>
    <cellStyle name="_ФОРМА_Бюд.2002г энон.план(ожид)" xfId="2078"/>
    <cellStyle name="_ФОРМА_Бюд.2003г энон.план." xfId="2079"/>
    <cellStyle name="_ФОРМА_Бюд.2003г энон.план.(инвест.3925,2)" xfId="2080"/>
    <cellStyle name="_ФОРМА_БЮДЖЕТ на ноябрь" xfId="2081"/>
    <cellStyle name="_ФОРМА_БЮДЖЕТ-ЗС-2003год-44680Лена" xfId="2082"/>
    <cellStyle name="_ФОРМА_БюдЗС-2002год-4кв" xfId="2083"/>
    <cellStyle name="_ФОРМА_жптнщ(ыeтбк)2002-29.10.2001З" xfId="2084"/>
    <cellStyle name="_ФОРМА_Источники-2002(1кв)" xfId="2085"/>
    <cellStyle name="_ФОРМА_Источники-2002(1кв)_Downstream-LNB-II 2003" xfId="2086"/>
    <cellStyle name="_ФОРМА_Итоги 2002г-(ожид.) 30.01.03г." xfId="2087"/>
    <cellStyle name="_ФОРМА_Книга1" xfId="2088"/>
    <cellStyle name="_ФОРМА_Книга2" xfId="2089"/>
    <cellStyle name="_ФОРМА_Книга23" xfId="2090"/>
    <cellStyle name="_ФОРМА_Книга3" xfId="2091"/>
    <cellStyle name="_ФОРМА_ЛУКОЙЛ_Бюджет-2003_3008" xfId="2092"/>
    <cellStyle name="_ФОРМА_НВгод03" xfId="2093"/>
    <cellStyle name="_ФОРМА_НГДО-2002-2кв 1" xfId="2094"/>
    <cellStyle name="_ФОРМА_НГДО-2002-2кв 1кристина" xfId="2095"/>
    <cellStyle name="_ФОРМА_НГДО-2002-2кв 1кристина_Downstream-LNB-II 2003" xfId="2096"/>
    <cellStyle name="_ФОРМА_НГДО-2002-2кв-11" xfId="2097"/>
    <cellStyle name="_ФОРМА_НГДО-2002-2кв2" xfId="2098"/>
    <cellStyle name="_ФОРМА_НГДО-2002-2кв2_Downstream-LNB-II 2003" xfId="2099"/>
    <cellStyle name="_ФОРМА_НГДО-2002-3кв" xfId="2100"/>
    <cellStyle name="_ФОРМА_НГДО-2002-3кв(нов)-4" xfId="2101"/>
    <cellStyle name="_ФОРМА_НГДО-2002-3кв(нов)-4_Downstream-LNB-II 2003" xfId="2102"/>
    <cellStyle name="_ФОРМА_НГДО-2002-4кв" xfId="2103"/>
    <cellStyle name="_ФОРМА_НГДО-2002-расчет2002-СнижДобычи" xfId="2104"/>
    <cellStyle name="_ФОРМА_новая форма 14- 2003г" xfId="2105"/>
    <cellStyle name="_ФОРМА_новая форма 21 С- 2003г" xfId="2106"/>
    <cellStyle name="_ФОРМА_новая форма 21-НГДО" xfId="2107"/>
    <cellStyle name="_ФОРМА_новая форма по НГДО" xfId="2108"/>
    <cellStyle name="_ФОРМА_показатели 1полугод_Кристине" xfId="2109"/>
    <cellStyle name="_ФОРМА_показатели к 3 кв ЗАО" xfId="2110"/>
    <cellStyle name="_ФОРМА_показатели к 3 кв ЗАО_показатели 1полугод_Кристине" xfId="2111"/>
    <cellStyle name="_ФОРМА_ПредложенияЗСна2003год" xfId="2112"/>
    <cellStyle name="_ФОРМА_ПроектЗС-2003г(дляЗС)18.10.2002г" xfId="2113"/>
    <cellStyle name="_ФОРМА_Сентябрь-Люба" xfId="2114"/>
    <cellStyle name="_ФОРМА_Ф 51" xfId="2115"/>
    <cellStyle name="_ФОРМА_Ф 51 (по регламенту)" xfId="2116"/>
    <cellStyle name="_ФОРМА_Ф 511" xfId="2117"/>
    <cellStyle name="_ФОРМА_ф.51 ноябрь 2002 г." xfId="2118"/>
    <cellStyle name="_ФОРМА_Ф_14-_2003_Л" xfId="2119"/>
    <cellStyle name="_ФОРМА_Ф_18_2003_Л" xfId="2120"/>
    <cellStyle name="_ФОРМА_Ф_20-_2003_Л" xfId="2121"/>
    <cellStyle name="_ФОРМА_Ф_21 НГДО 2003_Л" xfId="2122"/>
    <cellStyle name="_ФОРМА_Ф_21 С_ 2003_Л" xfId="2123"/>
    <cellStyle name="_ФОРМА_Ф_31_2003_Л" xfId="2124"/>
    <cellStyle name="_ФОРМА_форма 14- 2003г" xfId="2125"/>
    <cellStyle name="_ФОРМА_форма 14- 2003г (после СД)." xfId="2126"/>
    <cellStyle name="_ФОРМА_Форма 14- для ГУКБЭПИ" xfId="2127"/>
    <cellStyle name="_ФОРМА_форма 14,1- 2003г" xfId="2128"/>
    <cellStyle name="_ФОРМА_форма 20- 2003г" xfId="2129"/>
    <cellStyle name="_ФОРМА_форма 21 С- 2003г" xfId="2130"/>
    <cellStyle name="_ФОРМА_форма 21 С- 2003г(после СД)" xfId="2131"/>
    <cellStyle name="_ФОРМА_форма 21-НГДО 2003г" xfId="2132"/>
    <cellStyle name="_ФОРМА_форма 21-НГДО 2003г-1" xfId="2133"/>
    <cellStyle name="_ФОРМА_форма 21-НГДО 2003г-мой1" xfId="2134"/>
    <cellStyle name="_ФОРМА_форма 31- 2003г" xfId="2135"/>
    <cellStyle name="_ФОРМА_форма 51_Люба" xfId="2136"/>
    <cellStyle name="_ФОРМА_ФОРМЫ ГУКБЭПИ" xfId="2137"/>
    <cellStyle name="_ФОРМА_ФОРМЫ ГУКБЭПИ-04.07.03" xfId="2138"/>
    <cellStyle name="_ФОРМА_Формы для БК" xfId="2139"/>
    <cellStyle name="_ФОРМА_Формы для Вик. Андр" xfId="2140"/>
    <cellStyle name="_ФОРМА_ФОРМЫ_2003_ЗАО" xfId="2141"/>
    <cellStyle name="_ФОРМА_ФОРМЫ2003годНГДО" xfId="2142"/>
    <cellStyle name="_ФОРМА_ФОРМЫ2003годНК эконом8663" xfId="2143"/>
    <cellStyle name="_ФОРМА_ФОРМЫ2003годНК эконом8663 ( 170)" xfId="2144"/>
    <cellStyle name="_Формуляры форм ручного ввода" xfId="2145"/>
    <cellStyle name="_Формы - утверждено на СД" xfId="2146"/>
    <cellStyle name="_Формы 2 уровня ЗСМК баз." xfId="2147"/>
    <cellStyle name="_Формы 2 уровня ЗСМК баз.15.11 от Паньшина." xfId="2148"/>
    <cellStyle name="_Формы 2 уровня(баз)" xfId="2149"/>
    <cellStyle name="_Формы 2 уровня(баз)СД" xfId="2150"/>
    <cellStyle name="_ФОРМЫ ГУКБЭПИ" xfId="2151"/>
    <cellStyle name="_Формы для БК" xfId="2152"/>
    <cellStyle name="_формы ЭП-НГДО(ГПЗ) к РЕГЛАМЕНТУ" xfId="2153"/>
    <cellStyle name="_ФОРМЫ_2003_ЗАО" xfId="2154"/>
    <cellStyle name="_ФОРМЫ2003год_для ЗАО" xfId="2155"/>
    <cellStyle name="_ФОРМЫ2003годНГДО" xfId="2156"/>
    <cellStyle name="_ФОРМЫ2003годНК эконом8646_300902_ИСПР" xfId="2157"/>
    <cellStyle name="_ФОРМЫ2003годНК эконом8663" xfId="2158"/>
    <cellStyle name="_ФОРМЫ2003годНК эконом8663 ( 170)" xfId="2159"/>
    <cellStyle name="_ФФОРМА 51" xfId="2160"/>
    <cellStyle name="_ЦДУ1полугодие2002г" xfId="2161"/>
    <cellStyle name="_ЦДУ1полугодие2002г_БЮДЖЕТ-ЗС-2003год-44680Лена" xfId="2162"/>
    <cellStyle name="_ЦДУ1полугодие2002г_ПроектЗС-2003г(дляЗС)18.10.2002г" xfId="2163"/>
    <cellStyle name="_ЦДУ1полугодие2002г_ф.51 ноябрь 2002 г." xfId="2164"/>
    <cellStyle name="_ЦДУ1полугодие2002г_форма 21 С- 2003г" xfId="2165"/>
    <cellStyle name="_ЦДУ1полугодие2002г_форма 21 С- 2003г(после СД)" xfId="2166"/>
    <cellStyle name="_Экономические формы1" xfId="2167"/>
    <cellStyle name="‘’ђ’ћ’—…’" xfId="2168"/>
    <cellStyle name="’Ê‰Ý [0.00]_INVDEC" xfId="2169"/>
    <cellStyle name="’Ê‰Ý_INVDEC" xfId="2170"/>
    <cellStyle name="”?ќђќ‘ћ‚›‰" xfId="2171"/>
    <cellStyle name="”?љ‘?ђћ‚ђќќ›‰" xfId="2172"/>
    <cellStyle name="”€ќђќ‘ћ‚›‰" xfId="2173"/>
    <cellStyle name="”€љ‘€ђћ‚ђќќ›‰" xfId="2174"/>
    <cellStyle name="”ќђќ‘ћ‚›‰" xfId="2175"/>
    <cellStyle name="”љ‘ђћ‚ђќќ›‰" xfId="2176"/>
    <cellStyle name="„…ќ…†ќ›‰" xfId="2177"/>
    <cellStyle name="„ђ’ђ" xfId="2178"/>
    <cellStyle name="€’ћѓћ‚›‰" xfId="2179"/>
    <cellStyle name="&lt;Default Style&gt;" xfId="2180"/>
    <cellStyle name="=C:\WINNT35\SYSTEM32\COMMAND.COM" xfId="2181"/>
    <cellStyle name="‡ђѓћ‹ћ‚ћљ1" xfId="2182"/>
    <cellStyle name="‡ђѓћ‹ћ‚ћљ2" xfId="2183"/>
    <cellStyle name="•\¦Ï‚Ý‚ÌƒnƒCƒp[ƒŠƒ“ƒN" xfId="2184"/>
    <cellStyle name="•W_Feb98" xfId="2185"/>
    <cellStyle name="’ћѓћ‚›‰" xfId="2186"/>
    <cellStyle name="0,00;0;" xfId="2187"/>
    <cellStyle name="'000" xfId="2188"/>
    <cellStyle name="1decimal" xfId="2189"/>
    <cellStyle name="1Normal" xfId="2190"/>
    <cellStyle name="1Outputbox1" xfId="2191"/>
    <cellStyle name="1Outputbox2" xfId="2192"/>
    <cellStyle name="1Outputheader" xfId="2193"/>
    <cellStyle name="1Outputheader2" xfId="2194"/>
    <cellStyle name="1Outputsubtitle" xfId="2195"/>
    <cellStyle name="1Outputtitle" xfId="2196"/>
    <cellStyle name="1Profileheader" xfId="2197"/>
    <cellStyle name="1Profilelowerbox" xfId="2198"/>
    <cellStyle name="1Profilesubheader" xfId="2199"/>
    <cellStyle name="1Profiletitle" xfId="2200"/>
    <cellStyle name="1Profiletopbox" xfId="2201"/>
    <cellStyle name="20% - Accent1" xfId="2202"/>
    <cellStyle name="20% - Accent1 2" xfId="2203"/>
    <cellStyle name="20% - Accent2" xfId="2204"/>
    <cellStyle name="20% - Accent2 2" xfId="2205"/>
    <cellStyle name="20% - Accent3" xfId="2206"/>
    <cellStyle name="20% - Accent3 2" xfId="2207"/>
    <cellStyle name="20% - Accent4" xfId="2208"/>
    <cellStyle name="20% - Accent4 2" xfId="2209"/>
    <cellStyle name="20% - Accent5" xfId="2210"/>
    <cellStyle name="20% - Accent5 2" xfId="2211"/>
    <cellStyle name="20% - Accent6" xfId="2212"/>
    <cellStyle name="20% - Accent6 2" xfId="2213"/>
    <cellStyle name="20% - Акцент1 2" xfId="2214"/>
    <cellStyle name="20% - Акцент1 3" xfId="2215"/>
    <cellStyle name="20% - Акцент1 4" xfId="2216"/>
    <cellStyle name="20% - Акцент2 2" xfId="2217"/>
    <cellStyle name="20% - Акцент2 3" xfId="2218"/>
    <cellStyle name="20% - Акцент2 4" xfId="2219"/>
    <cellStyle name="20% - Акцент3 2" xfId="2220"/>
    <cellStyle name="20% - Акцент3 3" xfId="2221"/>
    <cellStyle name="20% - Акцент3 4" xfId="2222"/>
    <cellStyle name="20% - Акцент4 2" xfId="2223"/>
    <cellStyle name="20% - Акцент4 3" xfId="2224"/>
    <cellStyle name="20% - Акцент4 4" xfId="2225"/>
    <cellStyle name="20% - Акцент5 2" xfId="2226"/>
    <cellStyle name="20% - Акцент5 3" xfId="2227"/>
    <cellStyle name="20% - Акцент5 4" xfId="2228"/>
    <cellStyle name="20% - Акцент6 2" xfId="2229"/>
    <cellStyle name="20% - Акцент6 3" xfId="2230"/>
    <cellStyle name="20% - Акцент6 4" xfId="2231"/>
    <cellStyle name="2decimal" xfId="2232"/>
    <cellStyle name="3f1o_1997 Qty Summary" xfId="2233"/>
    <cellStyle name="40% - Accent1" xfId="2234"/>
    <cellStyle name="40% - Accent1 2" xfId="2235"/>
    <cellStyle name="40% - Accent2" xfId="2236"/>
    <cellStyle name="40% - Accent2 2" xfId="2237"/>
    <cellStyle name="40% - Accent3" xfId="2238"/>
    <cellStyle name="40% - Accent3 2" xfId="2239"/>
    <cellStyle name="40% - Accent4" xfId="2240"/>
    <cellStyle name="40% - Accent4 2" xfId="2241"/>
    <cellStyle name="40% - Accent5" xfId="2242"/>
    <cellStyle name="40% - Accent5 2" xfId="2243"/>
    <cellStyle name="40% - Accent6" xfId="2244"/>
    <cellStyle name="40% - Accent6 2" xfId="2245"/>
    <cellStyle name="40% - Акцент1 2" xfId="2246"/>
    <cellStyle name="40% - Акцент1 3" xfId="2247"/>
    <cellStyle name="40% - Акцент1 4" xfId="2248"/>
    <cellStyle name="40% - Акцент2 2" xfId="2249"/>
    <cellStyle name="40% - Акцент2 3" xfId="2250"/>
    <cellStyle name="40% - Акцент2 4" xfId="2251"/>
    <cellStyle name="40% - Акцент3 2" xfId="2252"/>
    <cellStyle name="40% - Акцент3 3" xfId="2253"/>
    <cellStyle name="40% - Акцент3 4" xfId="2254"/>
    <cellStyle name="40% - Акцент4 2" xfId="2255"/>
    <cellStyle name="40% - Акцент4 3" xfId="2256"/>
    <cellStyle name="40% - Акцент4 4" xfId="2257"/>
    <cellStyle name="40% - Акцент5 2" xfId="2258"/>
    <cellStyle name="40% - Акцент5 3" xfId="2259"/>
    <cellStyle name="40% - Акцент5 4" xfId="2260"/>
    <cellStyle name="40% - Акцент6 2" xfId="2261"/>
    <cellStyle name="40% - Акцент6 3" xfId="2262"/>
    <cellStyle name="40% - Акцент6 4" xfId="2263"/>
    <cellStyle name="60% - Accent1" xfId="2264"/>
    <cellStyle name="60% - Accent2" xfId="2265"/>
    <cellStyle name="60% - Accent3" xfId="2266"/>
    <cellStyle name="60% - Accent4" xfId="2267"/>
    <cellStyle name="60% - Accent5" xfId="2268"/>
    <cellStyle name="60% - Accent6" xfId="2269"/>
    <cellStyle name="60% - Акцент1 2" xfId="2270"/>
    <cellStyle name="60% - Акцент1 3" xfId="2271"/>
    <cellStyle name="60% - Акцент2 2" xfId="2272"/>
    <cellStyle name="60% - Акцент2 3" xfId="2273"/>
    <cellStyle name="60% - Акцент3 2" xfId="2274"/>
    <cellStyle name="60% - Акцент3 3" xfId="2275"/>
    <cellStyle name="60% - Акцент4 2" xfId="2276"/>
    <cellStyle name="60% - Акцент4 3" xfId="2277"/>
    <cellStyle name="60% - Акцент5 2" xfId="2278"/>
    <cellStyle name="60% - Акцент5 3" xfId="2279"/>
    <cellStyle name="60% - Акцент6 2" xfId="2280"/>
    <cellStyle name="60% - Акцент6 3" xfId="2281"/>
    <cellStyle name="6Code" xfId="2282"/>
    <cellStyle name="8pt" xfId="2283"/>
    <cellStyle name="Aaia?iue [0]_vaqduGfTSN7qyUJNWHRlcWo3H" xfId="2284"/>
    <cellStyle name="Aaia?iue_vaqduGfTSN7qyUJNWHRlcWo3H" xfId="2285"/>
    <cellStyle name="Äåíåæíûé [0]_vaqduGfTSN7qyUJNWHRlcWo3H" xfId="2286"/>
    <cellStyle name="Äåíåæíûé_vaqduGfTSN7qyUJNWHRlcWo3H" xfId="2287"/>
    <cellStyle name="Accent1" xfId="2288"/>
    <cellStyle name="Accent2" xfId="2289"/>
    <cellStyle name="Accent3" xfId="2290"/>
    <cellStyle name="Accent4" xfId="2291"/>
    <cellStyle name="Accent5" xfId="2292"/>
    <cellStyle name="Accent6" xfId="2293"/>
    <cellStyle name="acct" xfId="2294"/>
    <cellStyle name="AeE­ [0]_?A°??µAoC?" xfId="2295"/>
    <cellStyle name="AeE­_?A°??µAoC?" xfId="2296"/>
    <cellStyle name="Aeia?nnueea" xfId="2297"/>
    <cellStyle name="AFE" xfId="2298"/>
    <cellStyle name="alternate" xfId="2299"/>
    <cellStyle name="Arial 10" xfId="2300"/>
    <cellStyle name="Arial 12" xfId="2301"/>
    <cellStyle name="art" xfId="2302"/>
    <cellStyle name="AutoFormat Options" xfId="2303"/>
    <cellStyle name="Availability" xfId="2304"/>
    <cellStyle name="BackGround" xfId="2305"/>
    <cellStyle name="Bad" xfId="2306"/>
    <cellStyle name="Balance" xfId="2307"/>
    <cellStyle name="BalanceBold" xfId="2308"/>
    <cellStyle name="BLACK" xfId="2309"/>
    <cellStyle name="Blue" xfId="2310"/>
    <cellStyle name="Body" xfId="2311"/>
    <cellStyle name="Border" xfId="2312"/>
    <cellStyle name="British Pound" xfId="2313"/>
    <cellStyle name="C?AO_?A°??µAoC?" xfId="2314"/>
    <cellStyle name="C\AO_Fcst95.xls" xfId="2315"/>
    <cellStyle name="Ç¥ÁØ_¿ù°£¿ä¾àº¸°í" xfId="2316"/>
    <cellStyle name="Calc Currency (0)" xfId="2317"/>
    <cellStyle name="Calc Percent (0)" xfId="2318"/>
    <cellStyle name="Calc Percent (1)" xfId="2319"/>
    <cellStyle name="Calculation" xfId="2320"/>
    <cellStyle name="Case" xfId="2321"/>
    <cellStyle name="Center Across" xfId="2322"/>
    <cellStyle name="Check" xfId="2323"/>
    <cellStyle name="Check Cell" xfId="2324"/>
    <cellStyle name="Code" xfId="2325"/>
    <cellStyle name="Column Heading" xfId="2326"/>
    <cellStyle name="Column_Title" xfId="2327"/>
    <cellStyle name="Comma [1]" xfId="2328"/>
    <cellStyle name="Comma 0" xfId="2329"/>
    <cellStyle name="Comma 0*" xfId="2330"/>
    <cellStyle name="Comma 2" xfId="2331"/>
    <cellStyle name="Comma_Generation Model final - 27-06-2005" xfId="2332"/>
    <cellStyle name="Comma0" xfId="2333"/>
    <cellStyle name="Comments" xfId="2334"/>
    <cellStyle name="Copied" xfId="2335"/>
    <cellStyle name="Currency [1]" xfId="2336"/>
    <cellStyle name="Currency 0" xfId="2337"/>
    <cellStyle name="Currency 2" xfId="2338"/>
    <cellStyle name="Currency EN" xfId="2339"/>
    <cellStyle name="Currency RU" xfId="2340"/>
    <cellStyle name="Currency RU calc" xfId="2341"/>
    <cellStyle name="Currency RU_CP-P (2)" xfId="2342"/>
    <cellStyle name="Currency$" xfId="2343"/>
    <cellStyle name="Currency0" xfId="2344"/>
    <cellStyle name="Data" xfId="2345"/>
    <cellStyle name="DataBold" xfId="2346"/>
    <cellStyle name="Date" xfId="2347"/>
    <cellStyle name="Date Aligned" xfId="2348"/>
    <cellStyle name="Date EN" xfId="2349"/>
    <cellStyle name="Date RU" xfId="2350"/>
    <cellStyle name="Date_07.12.2005  КЭШ и баланс " xfId="2351"/>
    <cellStyle name="DBS" xfId="2352"/>
    <cellStyle name="Dec_0" xfId="2353"/>
    <cellStyle name="Deviant" xfId="2354"/>
    <cellStyle name="Dezimal [0]_1380" xfId="2355"/>
    <cellStyle name="Dezimal_1380" xfId="2356"/>
    <cellStyle name="Dollars" xfId="2357"/>
    <cellStyle name="done" xfId="2358"/>
    <cellStyle name="Dotted Line" xfId="2359"/>
    <cellStyle name="Double Accounting" xfId="2360"/>
    <cellStyle name="Dziesiêtny [0]_1" xfId="2361"/>
    <cellStyle name="Dziesiêtny_1" xfId="2362"/>
    <cellStyle name="Enter Currency (0)" xfId="2363"/>
    <cellStyle name="Entered" xfId="2364"/>
    <cellStyle name="Euro" xfId="2365"/>
    <cellStyle name="Explanatory Text" xfId="2366"/>
    <cellStyle name="Ezres [0]_Document" xfId="2367"/>
    <cellStyle name="Ezres_Document" xfId="2368"/>
    <cellStyle name="F2" xfId="2369"/>
    <cellStyle name="F3" xfId="2370"/>
    <cellStyle name="F4" xfId="2371"/>
    <cellStyle name="F5" xfId="2372"/>
    <cellStyle name="F6" xfId="2373"/>
    <cellStyle name="F7" xfId="2374"/>
    <cellStyle name="F8" xfId="2375"/>
    <cellStyle name="Factor" xfId="2376"/>
    <cellStyle name="Fixed" xfId="2377"/>
    <cellStyle name="ƒnƒCƒp[ƒŠƒ“ƒN" xfId="2378"/>
    <cellStyle name="Followed Hyperlink" xfId="2379"/>
    <cellStyle name="footer" xfId="2380"/>
    <cellStyle name="Footnote" xfId="2381"/>
    <cellStyle name="From" xfId="2382"/>
    <cellStyle name="ggg" xfId="2383"/>
    <cellStyle name="Good" xfId="2384"/>
    <cellStyle name="Green" xfId="2385"/>
    <cellStyle name="Grey" xfId="2386"/>
    <cellStyle name="Hard Percent" xfId="2387"/>
    <cellStyle name="Header" xfId="2388"/>
    <cellStyle name="Header1" xfId="2389"/>
    <cellStyle name="Header2" xfId="2390"/>
    <cellStyle name="heading" xfId="2391"/>
    <cellStyle name="Heading 1" xfId="2392"/>
    <cellStyle name="Heading 2" xfId="2393"/>
    <cellStyle name="Heading 3" xfId="2394"/>
    <cellStyle name="Heading 4" xfId="2395"/>
    <cellStyle name="HeadingS" xfId="2396"/>
    <cellStyle name="Headline I" xfId="2397"/>
    <cellStyle name="Headline II" xfId="2398"/>
    <cellStyle name="Headline III" xfId="2399"/>
    <cellStyle name="Hide" xfId="2400"/>
    <cellStyle name="Hyperlink" xfId="2401"/>
    <cellStyle name="Iau?iue_?iardu1999a" xfId="2402"/>
    <cellStyle name="Îáû÷íûé_vaqduGfTSN7qyUJNWHRlcWo3H" xfId="2403"/>
    <cellStyle name="Input" xfId="2404"/>
    <cellStyle name="Input [yellow]" xfId="2405"/>
    <cellStyle name="Instructions" xfId="2406"/>
    <cellStyle name="Integer" xfId="2407"/>
    <cellStyle name="Ioe?uaaaoayny aeia?nnueea" xfId="2408"/>
    <cellStyle name="ISO" xfId="2409"/>
    <cellStyle name="ITEM" xfId="2410"/>
    <cellStyle name="Komma [0]_Arcen" xfId="2411"/>
    <cellStyle name="Komma_Arcen" xfId="2412"/>
    <cellStyle name="left" xfId="2413"/>
    <cellStyle name="Lien hypertexte visité_indirectcostsbym+1" xfId="2414"/>
    <cellStyle name="Lien hypertexte_indirectcostsbym+1" xfId="2415"/>
    <cellStyle name="Link Currency (0)" xfId="2416"/>
    <cellStyle name="Linked Cell" xfId="2417"/>
    <cellStyle name="LinkedCell" xfId="2418"/>
    <cellStyle name="MAGS_CSECONDBOLD" xfId="2419"/>
    <cellStyle name="Main text" xfId="2420"/>
    <cellStyle name="Millares [0]_laroux" xfId="2421"/>
    <cellStyle name="Millares_laroux" xfId="2422"/>
    <cellStyle name="Milliers [0]_~7418227" xfId="2423"/>
    <cellStyle name="Milliers_~7418227" xfId="2424"/>
    <cellStyle name="Model" xfId="2425"/>
    <cellStyle name="Moneda [0]_laroux" xfId="2426"/>
    <cellStyle name="Moneda_laroux" xfId="2427"/>
    <cellStyle name="Monétaire [0]_~7418227" xfId="2428"/>
    <cellStyle name="Monétaire_~7418227" xfId="2429"/>
    <cellStyle name="Monйtaire_Conversion Summary" xfId="2430"/>
    <cellStyle name="Multiple" xfId="2431"/>
    <cellStyle name="Multiple [0]" xfId="2432"/>
    <cellStyle name="Multiple [1]" xfId="2433"/>
    <cellStyle name="Multiple_1 Dec" xfId="2434"/>
    <cellStyle name="Neutral" xfId="2435"/>
    <cellStyle name="no dec" xfId="2436"/>
    <cellStyle name="No_Input" xfId="2437"/>
    <cellStyle name="Norma11l" xfId="2438"/>
    <cellStyle name="Normal - Style1" xfId="2439"/>
    <cellStyle name="Normal 2" xfId="2440"/>
    <cellStyle name="Normal_! Приложение_Сбор инфо" xfId="2441"/>
    <cellStyle name="Normál_1." xfId="2442"/>
    <cellStyle name="Normal_SHEET" xfId="2443"/>
    <cellStyle name="Normal1" xfId="2444"/>
    <cellStyle name="NormalGB" xfId="2445"/>
    <cellStyle name="normální_Rozvaha - aktiva" xfId="2446"/>
    <cellStyle name="Normalny_0" xfId="2447"/>
    <cellStyle name="normбlnм_laroux" xfId="2448"/>
    <cellStyle name="Note" xfId="2449"/>
    <cellStyle name="NotInput" xfId="2450"/>
    <cellStyle name="Number" xfId="2451"/>
    <cellStyle name="Nun??c [0]_Ecnn1" xfId="2452"/>
    <cellStyle name="Nun??c_Ecnn1" xfId="2453"/>
    <cellStyle name="№йєРАІ_±вЕё" xfId="2454"/>
    <cellStyle name="Ociriniaue [0]_laroux" xfId="2455"/>
    <cellStyle name="Ociriniaue_laroux" xfId="2456"/>
    <cellStyle name="Œ…‹æØ‚è [0.00]_INVDEC" xfId="2457"/>
    <cellStyle name="Œ…‹æØ‚è_INVDEC" xfId="2458"/>
    <cellStyle name="Option" xfId="2459"/>
    <cellStyle name="Organization" xfId="2460"/>
    <cellStyle name="Output" xfId="2461"/>
    <cellStyle name="Output Amounts" xfId="2462"/>
    <cellStyle name="Output Column Headings" xfId="2463"/>
    <cellStyle name="Output Line Items" xfId="2464"/>
    <cellStyle name="Output Report Heading" xfId="2465"/>
    <cellStyle name="Output Report Title" xfId="2466"/>
    <cellStyle name="Outputtitle" xfId="2467"/>
    <cellStyle name="Paaotsikko" xfId="2468"/>
    <cellStyle name="Page Number" xfId="2469"/>
    <cellStyle name="Pénznem [0]_Document" xfId="2470"/>
    <cellStyle name="Pénznem_Document" xfId="2471"/>
    <cellStyle name="Percent [0]" xfId="2472"/>
    <cellStyle name="Percent [1]" xfId="2473"/>
    <cellStyle name="Percent [2]" xfId="2474"/>
    <cellStyle name="PillarData" xfId="2475"/>
    <cellStyle name="Pourcentage_~7418227" xfId="2476"/>
    <cellStyle name="Price_Body" xfId="2477"/>
    <cellStyle name="PSChar" xfId="2478"/>
    <cellStyle name="PSDate" xfId="2479"/>
    <cellStyle name="PSDec" xfId="2480"/>
    <cellStyle name="PSHeading" xfId="2481"/>
    <cellStyle name="PSInt" xfId="2482"/>
    <cellStyle name="PSSpacer" xfId="2483"/>
    <cellStyle name="Pддotsikko" xfId="2484"/>
    <cellStyle name="Red" xfId="2485"/>
    <cellStyle name="RevList" xfId="2486"/>
    <cellStyle name="S0" xfId="2487"/>
    <cellStyle name="S0 10" xfId="2488"/>
    <cellStyle name="S0 11" xfId="2489"/>
    <cellStyle name="S0 12" xfId="2490"/>
    <cellStyle name="S0 13" xfId="2491"/>
    <cellStyle name="S0 2" xfId="2492"/>
    <cellStyle name="S0 3" xfId="2493"/>
    <cellStyle name="S0 4" xfId="2494"/>
    <cellStyle name="S0 5" xfId="2495"/>
    <cellStyle name="S0 6" xfId="2496"/>
    <cellStyle name="S0 7" xfId="2497"/>
    <cellStyle name="S0 8" xfId="2498"/>
    <cellStyle name="S0 9" xfId="2499"/>
    <cellStyle name="S0_Расчеты Магнитогорская новые" xfId="2500"/>
    <cellStyle name="S1" xfId="2501"/>
    <cellStyle name="S1 10" xfId="2502"/>
    <cellStyle name="S1 11" xfId="2503"/>
    <cellStyle name="S1 12" xfId="2504"/>
    <cellStyle name="S1 13" xfId="2505"/>
    <cellStyle name="S1 2" xfId="2506"/>
    <cellStyle name="S1 3" xfId="2507"/>
    <cellStyle name="S1 4" xfId="2508"/>
    <cellStyle name="S1 5" xfId="2509"/>
    <cellStyle name="S1 6" xfId="2510"/>
    <cellStyle name="S1 7" xfId="2511"/>
    <cellStyle name="S1 8" xfId="2512"/>
    <cellStyle name="S1 9" xfId="2513"/>
    <cellStyle name="S1_Расчеты Магнитогорская новые" xfId="2514"/>
    <cellStyle name="S10" xfId="2515"/>
    <cellStyle name="S10 10" xfId="2516"/>
    <cellStyle name="S10 11" xfId="2517"/>
    <cellStyle name="S10 12" xfId="2518"/>
    <cellStyle name="S10 13" xfId="2519"/>
    <cellStyle name="S10 2" xfId="2520"/>
    <cellStyle name="S10 3" xfId="2521"/>
    <cellStyle name="S10 4" xfId="2522"/>
    <cellStyle name="S10 5" xfId="2523"/>
    <cellStyle name="S10 6" xfId="2524"/>
    <cellStyle name="S10 7" xfId="2525"/>
    <cellStyle name="S10 8" xfId="2526"/>
    <cellStyle name="S10 9" xfId="2527"/>
    <cellStyle name="S10_Расчеты Магнитогорская новые" xfId="2528"/>
    <cellStyle name="S11" xfId="2529"/>
    <cellStyle name="S11 10" xfId="2530"/>
    <cellStyle name="S11 11" xfId="2531"/>
    <cellStyle name="S11 12" xfId="2532"/>
    <cellStyle name="S11 13" xfId="2533"/>
    <cellStyle name="S11 2" xfId="2534"/>
    <cellStyle name="S11 3" xfId="2535"/>
    <cellStyle name="S11 4" xfId="2536"/>
    <cellStyle name="S11 5" xfId="2537"/>
    <cellStyle name="S11 6" xfId="2538"/>
    <cellStyle name="S11 7" xfId="2539"/>
    <cellStyle name="S11 8" xfId="2540"/>
    <cellStyle name="S11 9" xfId="2541"/>
    <cellStyle name="S11_Расчеты Магнитогорская новые" xfId="2542"/>
    <cellStyle name="S12" xfId="2543"/>
    <cellStyle name="S12 2" xfId="2544"/>
    <cellStyle name="S12 3" xfId="2545"/>
    <cellStyle name="S12 4" xfId="2546"/>
    <cellStyle name="S12 5" xfId="2547"/>
    <cellStyle name="S12 6" xfId="2548"/>
    <cellStyle name="S13" xfId="2549"/>
    <cellStyle name="S13 2" xfId="2550"/>
    <cellStyle name="S13 3" xfId="2551"/>
    <cellStyle name="S13 4" xfId="2552"/>
    <cellStyle name="S13 5" xfId="2553"/>
    <cellStyle name="S13 6" xfId="2554"/>
    <cellStyle name="S14" xfId="2555"/>
    <cellStyle name="S14 2" xfId="2556"/>
    <cellStyle name="S14 3" xfId="2557"/>
    <cellStyle name="S14 4" xfId="2558"/>
    <cellStyle name="S14 5" xfId="2559"/>
    <cellStyle name="S14 6" xfId="2560"/>
    <cellStyle name="S15" xfId="2561"/>
    <cellStyle name="S15 2" xfId="2562"/>
    <cellStyle name="S15 3" xfId="2563"/>
    <cellStyle name="S15 4" xfId="2564"/>
    <cellStyle name="S15 5" xfId="2565"/>
    <cellStyle name="S15 6" xfId="2566"/>
    <cellStyle name="S16" xfId="2567"/>
    <cellStyle name="S16 2" xfId="2568"/>
    <cellStyle name="S16 3" xfId="2569"/>
    <cellStyle name="S16 4" xfId="2570"/>
    <cellStyle name="S16 5" xfId="2571"/>
    <cellStyle name="S16 6" xfId="2572"/>
    <cellStyle name="S17" xfId="2573"/>
    <cellStyle name="S17 2" xfId="2574"/>
    <cellStyle name="S17 3" xfId="2575"/>
    <cellStyle name="S17 4" xfId="2576"/>
    <cellStyle name="S17 5" xfId="2577"/>
    <cellStyle name="S17 6" xfId="2578"/>
    <cellStyle name="S18" xfId="2579"/>
    <cellStyle name="S18 2" xfId="2580"/>
    <cellStyle name="S18 3" xfId="2581"/>
    <cellStyle name="S18 4" xfId="2582"/>
    <cellStyle name="S18 5" xfId="2583"/>
    <cellStyle name="S18 6" xfId="2584"/>
    <cellStyle name="S19" xfId="2585"/>
    <cellStyle name="S19 2" xfId="2586"/>
    <cellStyle name="S19 3" xfId="2587"/>
    <cellStyle name="S19 4" xfId="2588"/>
    <cellStyle name="S19 5" xfId="2589"/>
    <cellStyle name="S19 6" xfId="2590"/>
    <cellStyle name="S2" xfId="2591"/>
    <cellStyle name="S2 10" xfId="2592"/>
    <cellStyle name="S2 11" xfId="2593"/>
    <cellStyle name="S2 12" xfId="2594"/>
    <cellStyle name="S2 13" xfId="2595"/>
    <cellStyle name="S2 2" xfId="2596"/>
    <cellStyle name="S2 3" xfId="2597"/>
    <cellStyle name="S2 4" xfId="2598"/>
    <cellStyle name="S2 5" xfId="2599"/>
    <cellStyle name="S2 6" xfId="2600"/>
    <cellStyle name="S2 7" xfId="2601"/>
    <cellStyle name="S2 8" xfId="2602"/>
    <cellStyle name="S2 9" xfId="2603"/>
    <cellStyle name="S2_Расчеты Магнитогорская новые" xfId="2604"/>
    <cellStyle name="S20" xfId="2605"/>
    <cellStyle name="S20 2" xfId="2606"/>
    <cellStyle name="S20 3" xfId="2607"/>
    <cellStyle name="S20 4" xfId="2608"/>
    <cellStyle name="S20 5" xfId="2609"/>
    <cellStyle name="S20 6" xfId="2610"/>
    <cellStyle name="S21" xfId="2611"/>
    <cellStyle name="S21 2" xfId="2612"/>
    <cellStyle name="S21 3" xfId="2613"/>
    <cellStyle name="S21 4" xfId="2614"/>
    <cellStyle name="S21 5" xfId="2615"/>
    <cellStyle name="S21 6" xfId="2616"/>
    <cellStyle name="S22" xfId="2617"/>
    <cellStyle name="S22 2" xfId="2618"/>
    <cellStyle name="S22 3" xfId="2619"/>
    <cellStyle name="S22 4" xfId="2620"/>
    <cellStyle name="S22 5" xfId="2621"/>
    <cellStyle name="S22 6" xfId="2622"/>
    <cellStyle name="S23" xfId="2623"/>
    <cellStyle name="S23 2" xfId="2624"/>
    <cellStyle name="S23 3" xfId="2625"/>
    <cellStyle name="S23 4" xfId="2626"/>
    <cellStyle name="S23 5" xfId="2627"/>
    <cellStyle name="S23 6" xfId="2628"/>
    <cellStyle name="S24" xfId="2629"/>
    <cellStyle name="S24 2" xfId="2630"/>
    <cellStyle name="S24 3" xfId="2631"/>
    <cellStyle name="S24 4" xfId="2632"/>
    <cellStyle name="S24 5" xfId="2633"/>
    <cellStyle name="S24 6" xfId="2634"/>
    <cellStyle name="S24 7" xfId="2635"/>
    <cellStyle name="S24_Расчеты Магнитогорская новые" xfId="2636"/>
    <cellStyle name="S25" xfId="2637"/>
    <cellStyle name="S25 2" xfId="2638"/>
    <cellStyle name="S25 3" xfId="2639"/>
    <cellStyle name="S25 4" xfId="2640"/>
    <cellStyle name="S25 5" xfId="2641"/>
    <cellStyle name="S25 6" xfId="2642"/>
    <cellStyle name="S25 7" xfId="2643"/>
    <cellStyle name="S25_Расчеты Магнитогорская новые" xfId="2644"/>
    <cellStyle name="S26" xfId="2645"/>
    <cellStyle name="S26 2" xfId="2646"/>
    <cellStyle name="S26 3" xfId="2647"/>
    <cellStyle name="S26 4" xfId="2648"/>
    <cellStyle name="S26 5" xfId="2649"/>
    <cellStyle name="S26 6" xfId="2650"/>
    <cellStyle name="S26 7" xfId="2651"/>
    <cellStyle name="S26_Расчеты Магнитогорская новые" xfId="2652"/>
    <cellStyle name="S27" xfId="2653"/>
    <cellStyle name="S27 2" xfId="2654"/>
    <cellStyle name="S27 3" xfId="2655"/>
    <cellStyle name="S27 4" xfId="2656"/>
    <cellStyle name="S27 5" xfId="2657"/>
    <cellStyle name="S27 6" xfId="2658"/>
    <cellStyle name="S27 7" xfId="2659"/>
    <cellStyle name="S27_Расчеты Магнитогорская новые" xfId="2660"/>
    <cellStyle name="S28" xfId="2661"/>
    <cellStyle name="S28 2" xfId="2662"/>
    <cellStyle name="S28 3" xfId="2663"/>
    <cellStyle name="S28 4" xfId="2664"/>
    <cellStyle name="S28 5" xfId="2665"/>
    <cellStyle name="S28 6" xfId="2666"/>
    <cellStyle name="S29" xfId="2667"/>
    <cellStyle name="S29 2" xfId="2668"/>
    <cellStyle name="S29 3" xfId="2669"/>
    <cellStyle name="S29 4" xfId="2670"/>
    <cellStyle name="S29 5" xfId="2671"/>
    <cellStyle name="S29 6" xfId="2672"/>
    <cellStyle name="S29 7" xfId="2673"/>
    <cellStyle name="S29_Расчеты Магнитогорская новые" xfId="2674"/>
    <cellStyle name="S3" xfId="2675"/>
    <cellStyle name="S3 10" xfId="2676"/>
    <cellStyle name="S3 11" xfId="2677"/>
    <cellStyle name="S3 12" xfId="2678"/>
    <cellStyle name="S3 13" xfId="2679"/>
    <cellStyle name="S3 2" xfId="2680"/>
    <cellStyle name="S3 3" xfId="2681"/>
    <cellStyle name="S3 4" xfId="2682"/>
    <cellStyle name="S3 5" xfId="2683"/>
    <cellStyle name="S3 6" xfId="2684"/>
    <cellStyle name="S3 7" xfId="2685"/>
    <cellStyle name="S3 8" xfId="2686"/>
    <cellStyle name="S3 9" xfId="2687"/>
    <cellStyle name="S3_Расчеты Магнитогорская новые" xfId="2688"/>
    <cellStyle name="S30" xfId="2689"/>
    <cellStyle name="S30 2" xfId="2690"/>
    <cellStyle name="S30 3" xfId="2691"/>
    <cellStyle name="S30 4" xfId="2692"/>
    <cellStyle name="S30 5" xfId="2693"/>
    <cellStyle name="S30 6" xfId="2694"/>
    <cellStyle name="S30 7" xfId="2695"/>
    <cellStyle name="S30_Расчеты Магнитогорская новые" xfId="2696"/>
    <cellStyle name="S31" xfId="2697"/>
    <cellStyle name="S31 2" xfId="2698"/>
    <cellStyle name="S31 3" xfId="2699"/>
    <cellStyle name="S31 4" xfId="2700"/>
    <cellStyle name="S31 5" xfId="2701"/>
    <cellStyle name="S31 6" xfId="2702"/>
    <cellStyle name="S32" xfId="2703"/>
    <cellStyle name="S32 2" xfId="2704"/>
    <cellStyle name="S32 3" xfId="2705"/>
    <cellStyle name="S32 4" xfId="2706"/>
    <cellStyle name="S32 5" xfId="2707"/>
    <cellStyle name="S32 6" xfId="2708"/>
    <cellStyle name="S33" xfId="2709"/>
    <cellStyle name="S33 2" xfId="2710"/>
    <cellStyle name="S34" xfId="2711"/>
    <cellStyle name="S34 2" xfId="2712"/>
    <cellStyle name="S35" xfId="2713"/>
    <cellStyle name="S35 2" xfId="2714"/>
    <cellStyle name="S36" xfId="2715"/>
    <cellStyle name="S37" xfId="2716"/>
    <cellStyle name="S38" xfId="2717"/>
    <cellStyle name="S39" xfId="2718"/>
    <cellStyle name="S4" xfId="2719"/>
    <cellStyle name="S4 10" xfId="2720"/>
    <cellStyle name="S4 11" xfId="2721"/>
    <cellStyle name="S4 12" xfId="2722"/>
    <cellStyle name="S4 13" xfId="2723"/>
    <cellStyle name="S4 2" xfId="2724"/>
    <cellStyle name="S4 3" xfId="2725"/>
    <cellStyle name="S4 4" xfId="2726"/>
    <cellStyle name="S4 5" xfId="2727"/>
    <cellStyle name="S4 6" xfId="2728"/>
    <cellStyle name="S4 7" xfId="2729"/>
    <cellStyle name="S4 8" xfId="2730"/>
    <cellStyle name="S4 9" xfId="2731"/>
    <cellStyle name="S4_Расчеты Магнитогорская новые" xfId="2732"/>
    <cellStyle name="S40" xfId="2733"/>
    <cellStyle name="S40 2" xfId="2734"/>
    <cellStyle name="S41" xfId="2735"/>
    <cellStyle name="S41 2" xfId="2736"/>
    <cellStyle name="S42" xfId="2737"/>
    <cellStyle name="S42 2" xfId="2738"/>
    <cellStyle name="S43" xfId="2739"/>
    <cellStyle name="S43 2" xfId="2740"/>
    <cellStyle name="S44" xfId="2741"/>
    <cellStyle name="S5" xfId="2742"/>
    <cellStyle name="S5 10" xfId="2743"/>
    <cellStyle name="S5 11" xfId="2744"/>
    <cellStyle name="S5 12" xfId="2745"/>
    <cellStyle name="S5 13" xfId="2746"/>
    <cellStyle name="S5 2" xfId="2747"/>
    <cellStyle name="S5 3" xfId="2748"/>
    <cellStyle name="S5 4" xfId="2749"/>
    <cellStyle name="S5 5" xfId="2750"/>
    <cellStyle name="S5 6" xfId="2751"/>
    <cellStyle name="S5 7" xfId="2752"/>
    <cellStyle name="S5 8" xfId="2753"/>
    <cellStyle name="S5 9" xfId="2754"/>
    <cellStyle name="S5_Расчеты Магнитогорская новые" xfId="2755"/>
    <cellStyle name="S6" xfId="2756"/>
    <cellStyle name="S6 10" xfId="2757"/>
    <cellStyle name="S6 11" xfId="2758"/>
    <cellStyle name="S6 12" xfId="2759"/>
    <cellStyle name="S6 13" xfId="2760"/>
    <cellStyle name="S6 2" xfId="2761"/>
    <cellStyle name="S6 3" xfId="2762"/>
    <cellStyle name="S6 4" xfId="2763"/>
    <cellStyle name="S6 5" xfId="2764"/>
    <cellStyle name="S6 6" xfId="2765"/>
    <cellStyle name="S6 7" xfId="2766"/>
    <cellStyle name="S6 8" xfId="2767"/>
    <cellStyle name="S6 9" xfId="2768"/>
    <cellStyle name="S6_Расчеты Магнитогорская новые" xfId="2769"/>
    <cellStyle name="S7" xfId="2770"/>
    <cellStyle name="S7 10" xfId="2771"/>
    <cellStyle name="S7 11" xfId="2772"/>
    <cellStyle name="S7 12" xfId="2773"/>
    <cellStyle name="S7 13" xfId="2774"/>
    <cellStyle name="S7 2" xfId="2775"/>
    <cellStyle name="S7 3" xfId="2776"/>
    <cellStyle name="S7 4" xfId="2777"/>
    <cellStyle name="S7 5" xfId="2778"/>
    <cellStyle name="S7 6" xfId="2779"/>
    <cellStyle name="S7 7" xfId="2780"/>
    <cellStyle name="S7 8" xfId="2781"/>
    <cellStyle name="S7 9" xfId="2782"/>
    <cellStyle name="S7_Расчеты Магнитогорская новые" xfId="2783"/>
    <cellStyle name="S8" xfId="2784"/>
    <cellStyle name="S8 10" xfId="2785"/>
    <cellStyle name="S8 11" xfId="2786"/>
    <cellStyle name="S8 12" xfId="2787"/>
    <cellStyle name="S8 13" xfId="2788"/>
    <cellStyle name="S8 2" xfId="2789"/>
    <cellStyle name="S8 3" xfId="2790"/>
    <cellStyle name="S8 4" xfId="2791"/>
    <cellStyle name="S8 5" xfId="2792"/>
    <cellStyle name="S8 6" xfId="2793"/>
    <cellStyle name="S8 7" xfId="2794"/>
    <cellStyle name="S8 8" xfId="2795"/>
    <cellStyle name="S8 9" xfId="2796"/>
    <cellStyle name="S8_Расчеты Магнитогорская новые" xfId="2797"/>
    <cellStyle name="S9" xfId="2798"/>
    <cellStyle name="S9 10" xfId="2799"/>
    <cellStyle name="S9 11" xfId="2800"/>
    <cellStyle name="S9 12" xfId="2801"/>
    <cellStyle name="S9 13" xfId="2802"/>
    <cellStyle name="S9 2" xfId="2803"/>
    <cellStyle name="S9 3" xfId="2804"/>
    <cellStyle name="S9 4" xfId="2805"/>
    <cellStyle name="S9 5" xfId="2806"/>
    <cellStyle name="S9 6" xfId="2807"/>
    <cellStyle name="S9 7" xfId="2808"/>
    <cellStyle name="S9 8" xfId="2809"/>
    <cellStyle name="S9 9" xfId="2810"/>
    <cellStyle name="S9_Расчеты Магнитогорская новые" xfId="2811"/>
    <cellStyle name="Salomon Logo" xfId="2812"/>
    <cellStyle name="SAPBEXaggData" xfId="2813"/>
    <cellStyle name="SAPBEXaggDataEmph" xfId="2814"/>
    <cellStyle name="SAPBEXaggItem" xfId="2815"/>
    <cellStyle name="SAPBEXaggItemX" xfId="2816"/>
    <cellStyle name="SAPBEXchaText" xfId="2817"/>
    <cellStyle name="SAPBEXexcBad7" xfId="2818"/>
    <cellStyle name="SAPBEXexcBad8" xfId="2819"/>
    <cellStyle name="SAPBEXexcBad9" xfId="2820"/>
    <cellStyle name="SAPBEXexcCritical4" xfId="2821"/>
    <cellStyle name="SAPBEXexcCritical5" xfId="2822"/>
    <cellStyle name="SAPBEXexcCritical6" xfId="2823"/>
    <cellStyle name="SAPBEXexcGood1" xfId="2824"/>
    <cellStyle name="SAPBEXexcGood2" xfId="2825"/>
    <cellStyle name="SAPBEXexcGood3" xfId="2826"/>
    <cellStyle name="SAPBEXfilterDrill" xfId="2827"/>
    <cellStyle name="SAPBEXfilterItem" xfId="2828"/>
    <cellStyle name="SAPBEXfilterText" xfId="2829"/>
    <cellStyle name="SAPBEXformats" xfId="2830"/>
    <cellStyle name="SAPBEXheaderItem" xfId="2831"/>
    <cellStyle name="SAPBEXheaderText" xfId="2832"/>
    <cellStyle name="SAPBEXHLevel0" xfId="2833"/>
    <cellStyle name="SAPBEXHLevel0X" xfId="2834"/>
    <cellStyle name="SAPBEXHLevel1" xfId="2835"/>
    <cellStyle name="SAPBEXHLevel1X" xfId="2836"/>
    <cellStyle name="SAPBEXHLevel2" xfId="2837"/>
    <cellStyle name="SAPBEXHLevel2X" xfId="2838"/>
    <cellStyle name="SAPBEXHLevel3" xfId="2839"/>
    <cellStyle name="SAPBEXHLevel3X" xfId="2840"/>
    <cellStyle name="SAPBEXresData" xfId="2841"/>
    <cellStyle name="SAPBEXresDataEmph" xfId="2842"/>
    <cellStyle name="SAPBEXresItem" xfId="2843"/>
    <cellStyle name="SAPBEXresItemX" xfId="2844"/>
    <cellStyle name="SAPBEXstdData" xfId="2845"/>
    <cellStyle name="SAPBEXstdDataEmph" xfId="2846"/>
    <cellStyle name="SAPBEXstdItem" xfId="2847"/>
    <cellStyle name="SAPBEXstdItemX" xfId="2848"/>
    <cellStyle name="SAPBEXtitle" xfId="2849"/>
    <cellStyle name="SAPBEXundefined" xfId="2850"/>
    <cellStyle name="SAPOutput" xfId="2851"/>
    <cellStyle name="ScotchRule" xfId="2852"/>
    <cellStyle name="SECTION" xfId="2853"/>
    <cellStyle name="SEM-BPS-data" xfId="2854"/>
    <cellStyle name="SEM-BPS-head" xfId="2855"/>
    <cellStyle name="SEM-BPS-headdata" xfId="2856"/>
    <cellStyle name="SEM-BPS-headkey" xfId="2857"/>
    <cellStyle name="SEM-BPS-input-on" xfId="2858"/>
    <cellStyle name="SEM-BPS-key" xfId="2859"/>
    <cellStyle name="SEM-BPS-sub1" xfId="2860"/>
    <cellStyle name="SEM-BPS-sub2" xfId="2861"/>
    <cellStyle name="SEM-BPS-total" xfId="2862"/>
    <cellStyle name="Single Accounting" xfId="2863"/>
    <cellStyle name="small" xfId="2864"/>
    <cellStyle name="Standard_laroux" xfId="2865"/>
    <cellStyle name="Style 1" xfId="2866"/>
    <cellStyle name="STYLE1 - Style1" xfId="2867"/>
    <cellStyle name="SUBSECTION" xfId="2868"/>
    <cellStyle name="Subtitle" xfId="2869"/>
    <cellStyle name="SUBTITLES" xfId="2870"/>
    <cellStyle name="Subtotal" xfId="2871"/>
    <cellStyle name="Table Head" xfId="2872"/>
    <cellStyle name="Table Head Aligned" xfId="2873"/>
    <cellStyle name="Table Head Blue" xfId="2874"/>
    <cellStyle name="Table Head Green" xfId="2875"/>
    <cellStyle name="Table Head_Val_Sum_Graph" xfId="2876"/>
    <cellStyle name="Table Text" xfId="2877"/>
    <cellStyle name="Table Title" xfId="2878"/>
    <cellStyle name="Table Units" xfId="2879"/>
    <cellStyle name="Table_Header" xfId="2880"/>
    <cellStyle name="Tausender" xfId="2881"/>
    <cellStyle name="Text 1" xfId="2882"/>
    <cellStyle name="Text Head 1" xfId="2883"/>
    <cellStyle name="Times 10" xfId="2884"/>
    <cellStyle name="Times 12" xfId="2885"/>
    <cellStyle name="Title" xfId="2886"/>
    <cellStyle name="Titles" xfId="2887"/>
    <cellStyle name="To" xfId="2888"/>
    <cellStyle name="TOP_LEVEL_TITLE" xfId="2889"/>
    <cellStyle name="Total" xfId="2890"/>
    <cellStyle name="Total Column" xfId="2891"/>
    <cellStyle name="TotalRow" xfId="2892"/>
    <cellStyle name="Totals" xfId="2893"/>
    <cellStyle name="Tusenskille_Redusert penetrasjonsmodell" xfId="2894"/>
    <cellStyle name="Überschrift 1" xfId="2895"/>
    <cellStyle name="Überschrift 2" xfId="2896"/>
    <cellStyle name="Überschrift 3" xfId="2897"/>
    <cellStyle name="Underline_Single" xfId="2898"/>
    <cellStyle name="Unit" xfId="2899"/>
    <cellStyle name="Valiotsikko" xfId="2900"/>
    <cellStyle name="Valuta [0]_Arcen" xfId="2901"/>
    <cellStyle name="Valuta_Arcen" xfId="2902"/>
    <cellStyle name="Vдliotsikko" xfId="2903"/>
    <cellStyle name="Währung [0]_1380" xfId="2904"/>
    <cellStyle name="Währung_1380" xfId="2905"/>
    <cellStyle name="Walutowy [0]_1" xfId="2906"/>
    <cellStyle name="Walutowy_1" xfId="2907"/>
    <cellStyle name="Warning Text" xfId="2908"/>
    <cellStyle name="WIP" xfId="2909"/>
    <cellStyle name="wrap" xfId="2910"/>
    <cellStyle name="Wдhrung [0]_laroux" xfId="2911"/>
    <cellStyle name="Wдhrung_laroux" xfId="2912"/>
    <cellStyle name="year" xfId="2913"/>
    <cellStyle name="Year EN" xfId="2914"/>
    <cellStyle name="Year RU" xfId="2915"/>
    <cellStyle name="Yen" xfId="2916"/>
    <cellStyle name="Zero" xfId="2917"/>
    <cellStyle name="Акцент1" xfId="2918" builtinId="29" customBuiltin="1"/>
    <cellStyle name="Акцент1 2" xfId="2919"/>
    <cellStyle name="Акцент1 3" xfId="2920"/>
    <cellStyle name="Акцент2" xfId="2921" builtinId="33" customBuiltin="1"/>
    <cellStyle name="Акцент2 2" xfId="2922"/>
    <cellStyle name="Акцент2 3" xfId="2923"/>
    <cellStyle name="Акцент3" xfId="2924" builtinId="37" customBuiltin="1"/>
    <cellStyle name="Акцент3 2" xfId="2925"/>
    <cellStyle name="Акцент3 3" xfId="2926"/>
    <cellStyle name="Акцент4" xfId="2927" builtinId="41" customBuiltin="1"/>
    <cellStyle name="Акцент4 2" xfId="2928"/>
    <cellStyle name="Акцент4 3" xfId="2929"/>
    <cellStyle name="Акцент5" xfId="2930" builtinId="45" customBuiltin="1"/>
    <cellStyle name="Акцент5 2" xfId="2931"/>
    <cellStyle name="Акцент5 3" xfId="2932"/>
    <cellStyle name="Акцент6" xfId="2933" builtinId="49" customBuiltin="1"/>
    <cellStyle name="Акцент6 2" xfId="2934"/>
    <cellStyle name="Акцент6 3" xfId="2935"/>
    <cellStyle name="Беззащитный" xfId="2936"/>
    <cellStyle name="Ввод " xfId="2937" builtinId="20" customBuiltin="1"/>
    <cellStyle name="Ввод  2" xfId="2938"/>
    <cellStyle name="Ввод  3" xfId="2939"/>
    <cellStyle name="Верт. заголовок" xfId="2940"/>
    <cellStyle name="Вывод" xfId="2941" builtinId="21" customBuiltin="1"/>
    <cellStyle name="Вывод 2" xfId="2942"/>
    <cellStyle name="Вывод 3" xfId="2943"/>
    <cellStyle name="Вычисление" xfId="2944" builtinId="22" customBuiltin="1"/>
    <cellStyle name="Вычисление 2" xfId="2945"/>
    <cellStyle name="Вычисление 3" xfId="2946"/>
    <cellStyle name="Гиперссылка 2" xfId="2947"/>
    <cellStyle name="Гиперссылка 3" xfId="2948"/>
    <cellStyle name="Гиперссылка 4" xfId="2949"/>
    <cellStyle name="Гиперссылка 5" xfId="2950"/>
    <cellStyle name="Гиперссылка 6" xfId="2951"/>
    <cellStyle name="Данные" xfId="2952"/>
    <cellStyle name="Дата" xfId="2953"/>
    <cellStyle name="Денежный (0)" xfId="2954"/>
    <cellStyle name="Денежный 2" xfId="2955"/>
    <cellStyle name="Денежный 3" xfId="2956"/>
    <cellStyle name="Заголовок" xfId="2957"/>
    <cellStyle name="Заголовок 1" xfId="2958" builtinId="16" customBuiltin="1"/>
    <cellStyle name="Заголовок 1 2" xfId="2959"/>
    <cellStyle name="Заголовок 1 3" xfId="2960"/>
    <cellStyle name="Заголовок 2" xfId="2961" builtinId="17" customBuiltin="1"/>
    <cellStyle name="Заголовок 2 2" xfId="2962"/>
    <cellStyle name="Заголовок 2 3" xfId="2963"/>
    <cellStyle name="Заголовок 3" xfId="2964" builtinId="18" customBuiltin="1"/>
    <cellStyle name="Заголовок 3 2" xfId="2965"/>
    <cellStyle name="Заголовок 3 3" xfId="2966"/>
    <cellStyle name="Заголовок 4" xfId="2967" builtinId="19" customBuiltin="1"/>
    <cellStyle name="Заголовок 4 2" xfId="2968"/>
    <cellStyle name="Заголовок 4 3" xfId="2969"/>
    <cellStyle name="Заголовок таблицы" xfId="2970"/>
    <cellStyle name="Заголовок1" xfId="2971"/>
    <cellStyle name="Заголовок2" xfId="2972"/>
    <cellStyle name="ЗаголовокСтолбца" xfId="2973"/>
    <cellStyle name="Защитный" xfId="2974"/>
    <cellStyle name="ЗҐБШ_±ё№МВчАМ" xfId="2975"/>
    <cellStyle name="Значение" xfId="2976"/>
    <cellStyle name="Итог" xfId="2977" builtinId="25" customBuiltin="1"/>
    <cellStyle name="Итог 2" xfId="2978"/>
    <cellStyle name="Итог 3" xfId="2979"/>
    <cellStyle name="Код строки" xfId="2980"/>
    <cellStyle name="Контрагенты 4" xfId="2981"/>
    <cellStyle name="Контрольная ячейка" xfId="2982" builtinId="23" customBuiltin="1"/>
    <cellStyle name="Контрольная ячейка 2" xfId="2983"/>
    <cellStyle name="Контрольная ячейка 3" xfId="2984"/>
    <cellStyle name="Название" xfId="2985" builtinId="15" customBuiltin="1"/>
    <cellStyle name="Название 2" xfId="2986"/>
    <cellStyle name="Название 3" xfId="2987"/>
    <cellStyle name="Не определен" xfId="2988"/>
    <cellStyle name="Невидимый" xfId="2989"/>
    <cellStyle name="недельный" xfId="2990"/>
    <cellStyle name="Нейтральный" xfId="2991" builtinId="28" customBuiltin="1"/>
    <cellStyle name="Нейтральный 2" xfId="2992"/>
    <cellStyle name="Нейтральный 3" xfId="2993"/>
    <cellStyle name="Обычный" xfId="0" builtinId="0"/>
    <cellStyle name="Обычный 10" xfId="2994"/>
    <cellStyle name="Обычный 10 2" xfId="2995"/>
    <cellStyle name="Обычный 10 3" xfId="2996"/>
    <cellStyle name="Обычный 11" xfId="2997"/>
    <cellStyle name="Обычный 11 2" xfId="2998"/>
    <cellStyle name="Обычный 11 3" xfId="2999"/>
    <cellStyle name="Обычный 12" xfId="3000"/>
    <cellStyle name="Обычный 12 2" xfId="3001"/>
    <cellStyle name="Обычный 12 3" xfId="3002"/>
    <cellStyle name="Обычный 13" xfId="3003"/>
    <cellStyle name="Обычный 14" xfId="3004"/>
    <cellStyle name="Обычный 14 2" xfId="3005"/>
    <cellStyle name="Обычный 14 2 2" xfId="3006"/>
    <cellStyle name="Обычный 14 2 3" xfId="3007"/>
    <cellStyle name="Обычный 15" xfId="3008"/>
    <cellStyle name="Обычный 2" xfId="3009"/>
    <cellStyle name="Обычный 2 2" xfId="3010"/>
    <cellStyle name="Обычный 2 2 2" xfId="3011"/>
    <cellStyle name="Обычный 2 2 2 2" xfId="3012"/>
    <cellStyle name="Обычный 2 2 2 3" xfId="3013"/>
    <cellStyle name="Обычный 2 2 2 4" xfId="3014"/>
    <cellStyle name="Обычный 2 2 3" xfId="3015"/>
    <cellStyle name="Обычный 2 2 3 2" xfId="3016"/>
    <cellStyle name="Обычный 2 2 4" xfId="3017"/>
    <cellStyle name="Обычный 2 2 5" xfId="3018"/>
    <cellStyle name="Обычный 2 2_Лист1" xfId="3019"/>
    <cellStyle name="Обычный 2 3" xfId="3020"/>
    <cellStyle name="Обычный 2 4" xfId="3021"/>
    <cellStyle name="Обычный 2 5" xfId="3022"/>
    <cellStyle name="Обычный 2_1 Звёздный_Основной расчет оборуд, сооружен 2011" xfId="3023"/>
    <cellStyle name="Обычный 3" xfId="3024"/>
    <cellStyle name="Обычный 3 2" xfId="3025"/>
    <cellStyle name="Обычный 3 2 2" xfId="3026"/>
    <cellStyle name="Обычный 3 2 3" xfId="3027"/>
    <cellStyle name="Обычный 3 3" xfId="3028"/>
    <cellStyle name="Обычный 3 5" xfId="3029"/>
    <cellStyle name="Обычный 3_Книга2" xfId="3030"/>
    <cellStyle name="Обычный 4" xfId="3031"/>
    <cellStyle name="Обычный 4 2" xfId="3032"/>
    <cellStyle name="Обычный 4 3" xfId="3033"/>
    <cellStyle name="Обычный 4_Книга2" xfId="3034"/>
    <cellStyle name="Обычный 5" xfId="3035"/>
    <cellStyle name="Обычный 5 2" xfId="3036"/>
    <cellStyle name="Обычный 5 3" xfId="3037"/>
    <cellStyle name="Обычный 6" xfId="3038"/>
    <cellStyle name="Обычный 6 2" xfId="3039"/>
    <cellStyle name="Обычный 6 3" xfId="3040"/>
    <cellStyle name="Обычный 7" xfId="3041"/>
    <cellStyle name="Обычный 7 2" xfId="3042"/>
    <cellStyle name="Обычный 7 3" xfId="3043"/>
    <cellStyle name="Обычный 8" xfId="3044"/>
    <cellStyle name="Обычный 8 2" xfId="3045"/>
    <cellStyle name="Обычный 8 3" xfId="3046"/>
    <cellStyle name="Обычный 8 4" xfId="3047"/>
    <cellStyle name="Обычный 9" xfId="3048"/>
    <cellStyle name="Обычный 9 2" xfId="3049"/>
    <cellStyle name="Обычный 9 3" xfId="3050"/>
    <cellStyle name="Обычный 9 4" xfId="3051"/>
    <cellStyle name="Обычный_10КС" xfId="3052"/>
    <cellStyle name="Обычный_65001071" xfId="3053"/>
    <cellStyle name="Обычный_Лист1" xfId="3054"/>
    <cellStyle name="Обычный_Лист1_1" xfId="3055"/>
    <cellStyle name="Обычный_Лист10" xfId="3056"/>
    <cellStyle name="Обычный_Лист2" xfId="3057"/>
    <cellStyle name="Обычный_Лист2_1" xfId="3058"/>
    <cellStyle name="Обычный_Лист4" xfId="3059"/>
    <cellStyle name="Обычный_Лист5" xfId="3060"/>
    <cellStyle name="Обычный2" xfId="3061"/>
    <cellStyle name="Плохой" xfId="3062" builtinId="27" customBuiltin="1"/>
    <cellStyle name="Плохой 2" xfId="3063"/>
    <cellStyle name="Плохой 3" xfId="3064"/>
    <cellStyle name="Пояснение" xfId="3065" builtinId="53" customBuiltin="1"/>
    <cellStyle name="Пояснение 2" xfId="3066"/>
    <cellStyle name="Пояснение 3" xfId="3067"/>
    <cellStyle name="Примечание 2" xfId="3068"/>
    <cellStyle name="Примечание 3" xfId="3069"/>
    <cellStyle name="Примечание 4" xfId="3070"/>
    <cellStyle name="Примечание 4 2" xfId="3071"/>
    <cellStyle name="Примечание 4 3" xfId="3072"/>
    <cellStyle name="Примечание 5" xfId="3073"/>
    <cellStyle name="Примечание 5 2" xfId="3074"/>
    <cellStyle name="Примечание 5 3" xfId="3075"/>
    <cellStyle name="Проверка" xfId="3076"/>
    <cellStyle name="Процентный 11" xfId="3077"/>
    <cellStyle name="Процентный 2" xfId="3078"/>
    <cellStyle name="Процентный 2 2" xfId="3079"/>
    <cellStyle name="Процентный 2 2 2" xfId="3080"/>
    <cellStyle name="Процентный 2 2 2 2" xfId="3081"/>
    <cellStyle name="Процентный 2 3" xfId="3082"/>
    <cellStyle name="Процентный 2 4" xfId="3083"/>
    <cellStyle name="Процентный 3" xfId="3084"/>
    <cellStyle name="Процентный 3 2" xfId="3085"/>
    <cellStyle name="Процентный 3 3" xfId="3086"/>
    <cellStyle name="Процентный 3 3 2" xfId="3087"/>
    <cellStyle name="Процентный 4" xfId="3088"/>
    <cellStyle name="Процентный 4 2" xfId="3089"/>
    <cellStyle name="Процентный 5" xfId="3090"/>
    <cellStyle name="Процентный 5 2" xfId="3091"/>
    <cellStyle name="Процентный 6" xfId="3092"/>
    <cellStyle name="Процентный 6 2" xfId="3093"/>
    <cellStyle name="Процентный 8" xfId="3094"/>
    <cellStyle name="Процентный 8 2" xfId="3095"/>
    <cellStyle name="Результат 1" xfId="3096"/>
    <cellStyle name="Сводная" xfId="3097"/>
    <cellStyle name="Связанная ячейка" xfId="3098" builtinId="24" customBuiltin="1"/>
    <cellStyle name="Связанная ячейка 2" xfId="3099"/>
    <cellStyle name="Связанная ячейка 3" xfId="3100"/>
    <cellStyle name="смр" xfId="3101"/>
    <cellStyle name="Стиль 1" xfId="3102"/>
    <cellStyle name="Стиль 1 2" xfId="3103"/>
    <cellStyle name="Стиль 1 3" xfId="3104"/>
    <cellStyle name="Стиль 2" xfId="3105"/>
    <cellStyle name="Стиль 3" xfId="3106"/>
    <cellStyle name="Стиль 4" xfId="3107"/>
    <cellStyle name="Стиль 5" xfId="3108"/>
    <cellStyle name="Субсчет" xfId="3109"/>
    <cellStyle name="Счет" xfId="3110"/>
    <cellStyle name="ТаблицаТекст" xfId="3111"/>
    <cellStyle name="ТЕКСТ" xfId="3112"/>
    <cellStyle name="Текст предупреждения" xfId="3113" builtinId="11" customBuiltin="1"/>
    <cellStyle name="Текст предупреждения 2" xfId="3114"/>
    <cellStyle name="Текст предупреждения 3" xfId="3115"/>
    <cellStyle name="тонны" xfId="3116"/>
    <cellStyle name="ТысРуб" xfId="3117"/>
    <cellStyle name="Тысячи" xfId="3118"/>
    <cellStyle name="Тысячи (0)" xfId="3119"/>
    <cellStyle name="тысячи (000)" xfId="3120"/>
    <cellStyle name="Тысячи [0.0]" xfId="3121"/>
    <cellStyle name="Тысячи [0]_ Лига М" xfId="3122"/>
    <cellStyle name="Тысячи [а]" xfId="3123"/>
    <cellStyle name="Тысячи_ Лига М" xfId="3124"/>
    <cellStyle name="Финансовый [0] 2" xfId="3125"/>
    <cellStyle name="Финансовый [0] 3" xfId="3126"/>
    <cellStyle name="Финансовый 2" xfId="3127"/>
    <cellStyle name="Финансовый 2 2" xfId="3128"/>
    <cellStyle name="Финансовый 2 3" xfId="3129"/>
    <cellStyle name="Финансовый 3" xfId="3130"/>
    <cellStyle name="Финансовый 39" xfId="3131"/>
    <cellStyle name="Финансовый 4" xfId="3132"/>
    <cellStyle name="Финансовый 4 2" xfId="3133"/>
    <cellStyle name="Финансовый 5 2" xfId="3134"/>
    <cellStyle name="Формат с разделителями" xfId="3135"/>
    <cellStyle name="Формула" xfId="3136"/>
    <cellStyle name="ФормулаНаКонтроль" xfId="3137"/>
    <cellStyle name="Хороший" xfId="3138" builtinId="26" customBuiltin="1"/>
    <cellStyle name="Хороший 2" xfId="3139"/>
    <cellStyle name="Хороший 3" xfId="3140"/>
    <cellStyle name="Џђћ–…ќ’ќ›‰" xfId="3141"/>
    <cellStyle name="Шапка таблицы" xfId="3142"/>
    <cellStyle name="ШАУ" xfId="314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5;&#1088;&#1080;&#1083;&#1086;&#1078;&#1077;&#1085;&#1080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\Projects\RAO%20UES\Sample%20Reports\CEZ\CEZ_Model_16_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mon\FINDOCUM\FIN-PLAN\FP-1Q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"/>
      <sheetName val="Лист1"/>
      <sheetName val="Лист2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Sheet5"/>
      <sheetName val="Glossary"/>
      <sheetName val="ЗУ_тор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план стр.п."/>
      <sheetName val="FP-1Q97"/>
      <sheetName val="Резервы"/>
      <sheetName val="VFI"/>
      <sheetName val="LTRate"/>
      <sheetName val="Ки"/>
      <sheetName val="Regions"/>
      <sheetName val="Tab1"/>
      <sheetName val="Tab2-X"/>
      <sheetName val="Tab2-1"/>
      <sheetName val="Tab3"/>
      <sheetName val="CAD"/>
      <sheetName val="Profits&amp;Loses"/>
      <sheetName val="список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35"/>
  <sheetViews>
    <sheetView tabSelected="1" view="pageBreakPreview" zoomScale="75" zoomScaleNormal="100" zoomScaleSheetLayoutView="75" workbookViewId="0">
      <selection activeCell="B31" sqref="B31"/>
    </sheetView>
  </sheetViews>
  <sheetFormatPr defaultColWidth="9.28515625" defaultRowHeight="15.75"/>
  <cols>
    <col min="1" max="1" width="9.28515625" style="54"/>
    <col min="2" max="2" width="9" style="19" customWidth="1"/>
    <col min="3" max="3" width="27.28515625" style="40" customWidth="1"/>
    <col min="4" max="4" width="34.42578125" style="39" customWidth="1"/>
    <col min="5" max="7" width="19.5703125" style="2" customWidth="1"/>
    <col min="8" max="8" width="19.5703125" style="56" customWidth="1"/>
    <col min="9" max="9" width="26.42578125" style="2" customWidth="1"/>
    <col min="10" max="16384" width="9.28515625" style="2"/>
  </cols>
  <sheetData>
    <row r="1" spans="1:9" s="43" customFormat="1" ht="63">
      <c r="A1" s="55" t="s">
        <v>0</v>
      </c>
      <c r="B1" s="44" t="s">
        <v>4</v>
      </c>
      <c r="C1" s="44" t="s">
        <v>25</v>
      </c>
      <c r="D1" s="44" t="s">
        <v>10</v>
      </c>
      <c r="E1" s="45" t="s">
        <v>47</v>
      </c>
      <c r="F1" s="45" t="s">
        <v>1747</v>
      </c>
      <c r="G1" s="44" t="s">
        <v>37</v>
      </c>
      <c r="H1" s="58" t="s">
        <v>48</v>
      </c>
      <c r="I1" s="44" t="s">
        <v>26</v>
      </c>
    </row>
    <row r="2" spans="1:9" ht="45" customHeight="1">
      <c r="A2" s="178">
        <v>1</v>
      </c>
      <c r="B2" s="51">
        <v>1</v>
      </c>
      <c r="C2" s="53"/>
      <c r="D2" s="50" t="s">
        <v>298</v>
      </c>
      <c r="E2" s="48">
        <f>'Лот № 1'!J154</f>
        <v>10238153</v>
      </c>
      <c r="F2" s="48"/>
      <c r="G2" s="48">
        <f>'Лот № 1'!K154</f>
        <v>2047630.6000000006</v>
      </c>
      <c r="H2" s="48">
        <f>'Лот № 1'!L154</f>
        <v>12285783.599999998</v>
      </c>
      <c r="I2" s="16" t="s">
        <v>1753</v>
      </c>
    </row>
    <row r="3" spans="1:9" ht="29.25" customHeight="1">
      <c r="A3" s="178">
        <v>2</v>
      </c>
      <c r="B3" s="51">
        <v>2</v>
      </c>
      <c r="C3" s="53"/>
      <c r="D3" s="50" t="s">
        <v>1748</v>
      </c>
      <c r="E3" s="48">
        <f>'Лот № 2'!J26</f>
        <v>3112350</v>
      </c>
      <c r="F3" s="48"/>
      <c r="G3" s="48">
        <f>'Лот № 2'!K26</f>
        <v>622470</v>
      </c>
      <c r="H3" s="48">
        <f>'Лот № 2'!L26</f>
        <v>3734820</v>
      </c>
      <c r="I3" s="16" t="s">
        <v>6</v>
      </c>
    </row>
    <row r="4" spans="1:9" ht="29.25" customHeight="1">
      <c r="A4" s="178">
        <v>3</v>
      </c>
      <c r="B4" s="51">
        <v>3</v>
      </c>
      <c r="C4" s="53"/>
      <c r="D4" s="50" t="s">
        <v>1749</v>
      </c>
      <c r="E4" s="48">
        <f>'Лот № 3'!J21</f>
        <v>9986460</v>
      </c>
      <c r="F4" s="48"/>
      <c r="G4" s="48">
        <f>'Лот № 3'!K21</f>
        <v>1997292</v>
      </c>
      <c r="H4" s="48">
        <f>'Лот № 3'!L21</f>
        <v>11983752</v>
      </c>
      <c r="I4" s="16" t="s">
        <v>6</v>
      </c>
    </row>
    <row r="5" spans="1:9" ht="29.25" customHeight="1">
      <c r="A5" s="178">
        <v>4</v>
      </c>
      <c r="B5" s="51">
        <v>4</v>
      </c>
      <c r="C5" s="53"/>
      <c r="D5" s="50" t="s">
        <v>342</v>
      </c>
      <c r="E5" s="48">
        <f>'Лот № 4'!J30</f>
        <v>1085581</v>
      </c>
      <c r="F5" s="48"/>
      <c r="G5" s="48">
        <f>'Лот № 4'!K30</f>
        <v>217116.2</v>
      </c>
      <c r="H5" s="48">
        <f>'Лот № 4'!L30</f>
        <v>1302697.2</v>
      </c>
      <c r="I5" s="16" t="s">
        <v>6</v>
      </c>
    </row>
    <row r="6" spans="1:9" s="41" customFormat="1" ht="29.25" customHeight="1">
      <c r="A6" s="178">
        <v>5</v>
      </c>
      <c r="B6" s="51">
        <v>5</v>
      </c>
      <c r="C6" s="53"/>
      <c r="D6" s="50" t="s">
        <v>1750</v>
      </c>
      <c r="E6" s="48">
        <f>'Лот № 5'!J22</f>
        <v>1384140</v>
      </c>
      <c r="F6" s="48"/>
      <c r="G6" s="48">
        <f>'Лот № 5'!K22</f>
        <v>276828</v>
      </c>
      <c r="H6" s="48">
        <f>'Лот № 5'!L22</f>
        <v>1660968</v>
      </c>
      <c r="I6" s="16" t="s">
        <v>6</v>
      </c>
    </row>
    <row r="7" spans="1:9" ht="29.25" customHeight="1">
      <c r="A7" s="178">
        <v>6</v>
      </c>
      <c r="B7" s="51">
        <v>6</v>
      </c>
      <c r="C7" s="53"/>
      <c r="D7" s="50" t="s">
        <v>1751</v>
      </c>
      <c r="E7" s="48">
        <f>'Лот № 6'!J22</f>
        <v>1685045</v>
      </c>
      <c r="F7" s="48"/>
      <c r="G7" s="48">
        <f>'Лот № 6'!K22</f>
        <v>337009</v>
      </c>
      <c r="H7" s="48">
        <f>'Лот № 6'!L22</f>
        <v>2022054</v>
      </c>
      <c r="I7" s="16" t="s">
        <v>6</v>
      </c>
    </row>
    <row r="8" spans="1:9" ht="29.25" customHeight="1">
      <c r="A8" s="178">
        <v>7</v>
      </c>
      <c r="B8" s="51">
        <v>7</v>
      </c>
      <c r="C8" s="53"/>
      <c r="D8" s="52" t="s">
        <v>1752</v>
      </c>
      <c r="E8" s="48">
        <f>'Лот № 7'!J22</f>
        <v>3108147</v>
      </c>
      <c r="F8" s="48"/>
      <c r="G8" s="48">
        <f>'Лот № 7'!K22</f>
        <v>621629.4</v>
      </c>
      <c r="H8" s="48">
        <f>'Лот № 7'!L22</f>
        <v>3729776.4</v>
      </c>
      <c r="I8" s="16" t="s">
        <v>6</v>
      </c>
    </row>
    <row r="9" spans="1:9" ht="29.25" customHeight="1">
      <c r="A9" s="178">
        <v>8</v>
      </c>
      <c r="B9" s="51">
        <v>8</v>
      </c>
      <c r="C9" s="53"/>
      <c r="D9" s="52" t="s">
        <v>545</v>
      </c>
      <c r="E9" s="48">
        <f>'Лот № 8'!J27</f>
        <v>8438206</v>
      </c>
      <c r="F9" s="48"/>
      <c r="G9" s="48">
        <f>'Лот № 8'!K27</f>
        <v>1687641.2</v>
      </c>
      <c r="H9" s="48">
        <f>'Лот № 8'!L27</f>
        <v>10125847.199999999</v>
      </c>
      <c r="I9" s="16" t="s">
        <v>283</v>
      </c>
    </row>
    <row r="10" spans="1:9" ht="29.25" customHeight="1">
      <c r="A10" s="178">
        <v>9</v>
      </c>
      <c r="B10" s="51">
        <v>9</v>
      </c>
      <c r="C10" s="42"/>
      <c r="D10" s="49" t="s">
        <v>560</v>
      </c>
      <c r="E10" s="48">
        <f>'Лот № 9'!J23</f>
        <v>12297325</v>
      </c>
      <c r="F10" s="48"/>
      <c r="G10" s="48">
        <f>'Лот № 9'!K23</f>
        <v>2459465</v>
      </c>
      <c r="H10" s="48">
        <f>'Лот № 9'!L23</f>
        <v>14756790</v>
      </c>
      <c r="I10" s="16" t="s">
        <v>283</v>
      </c>
    </row>
    <row r="11" spans="1:9" ht="29.25" customHeight="1">
      <c r="A11" s="178">
        <v>10</v>
      </c>
      <c r="B11" s="51">
        <v>10</v>
      </c>
      <c r="C11" s="42"/>
      <c r="D11" s="49" t="s">
        <v>1729</v>
      </c>
      <c r="E11" s="48">
        <f>'Лот № 10'!J24</f>
        <v>8056740</v>
      </c>
      <c r="F11" s="48"/>
      <c r="G11" s="48">
        <f>'Лот № 10'!K24</f>
        <v>1611348</v>
      </c>
      <c r="H11" s="48">
        <f>'Лот № 10'!L24</f>
        <v>9668088</v>
      </c>
      <c r="I11" s="16" t="s">
        <v>283</v>
      </c>
    </row>
    <row r="12" spans="1:9" ht="29.25" customHeight="1">
      <c r="A12" s="178">
        <v>11</v>
      </c>
      <c r="B12" s="51">
        <v>11</v>
      </c>
      <c r="C12" s="42"/>
      <c r="D12" s="49" t="s">
        <v>1730</v>
      </c>
      <c r="E12" s="48">
        <f>'Лот № 11'!J22</f>
        <v>2817295</v>
      </c>
      <c r="F12" s="48"/>
      <c r="G12" s="48">
        <f>'Лот № 11'!K22</f>
        <v>563459</v>
      </c>
      <c r="H12" s="48">
        <f>'Лот № 11'!L22</f>
        <v>3380754</v>
      </c>
      <c r="I12" s="16" t="s">
        <v>283</v>
      </c>
    </row>
    <row r="13" spans="1:9" ht="29.25" customHeight="1">
      <c r="A13" s="178">
        <v>12</v>
      </c>
      <c r="B13" s="51">
        <v>12</v>
      </c>
      <c r="C13" s="42"/>
      <c r="D13" s="49" t="s">
        <v>1731</v>
      </c>
      <c r="E13" s="48">
        <f>'Лот № 12'!J21</f>
        <v>1556054</v>
      </c>
      <c r="F13" s="48"/>
      <c r="G13" s="48">
        <f>'Лот № 12'!K21</f>
        <v>311210.8</v>
      </c>
      <c r="H13" s="48">
        <f>'Лот № 12'!L21</f>
        <v>1867264.8</v>
      </c>
      <c r="I13" s="16" t="s">
        <v>283</v>
      </c>
    </row>
    <row r="14" spans="1:9" ht="29.25" customHeight="1">
      <c r="A14" s="178">
        <v>13</v>
      </c>
      <c r="B14" s="51">
        <v>13</v>
      </c>
      <c r="C14" s="42"/>
      <c r="D14" s="49" t="s">
        <v>1732</v>
      </c>
      <c r="E14" s="48">
        <f>'Лот № 13'!J23</f>
        <v>1422144</v>
      </c>
      <c r="F14" s="48"/>
      <c r="G14" s="48">
        <f>'Лот № 13'!K23</f>
        <v>284428.80000000005</v>
      </c>
      <c r="H14" s="48">
        <f>'Лот № 13'!L23</f>
        <v>1706572.7999999998</v>
      </c>
      <c r="I14" s="16" t="s">
        <v>283</v>
      </c>
    </row>
    <row r="15" spans="1:9" ht="29.25" customHeight="1">
      <c r="A15" s="178">
        <v>14</v>
      </c>
      <c r="B15" s="51">
        <v>14</v>
      </c>
      <c r="C15" s="53"/>
      <c r="D15" s="52" t="s">
        <v>46</v>
      </c>
      <c r="E15" s="48">
        <f>'Лот № 14'!J24</f>
        <v>1621075</v>
      </c>
      <c r="F15" s="48"/>
      <c r="G15" s="48">
        <f>'Лот № 14'!K24</f>
        <v>324215</v>
      </c>
      <c r="H15" s="48">
        <f>'Лот № 14'!L24</f>
        <v>1945289.9999999998</v>
      </c>
      <c r="I15" s="16" t="s">
        <v>283</v>
      </c>
    </row>
    <row r="16" spans="1:9" ht="29.25" customHeight="1">
      <c r="A16" s="178">
        <v>15</v>
      </c>
      <c r="B16" s="51">
        <v>15</v>
      </c>
      <c r="C16" s="53"/>
      <c r="D16" s="52" t="s">
        <v>1733</v>
      </c>
      <c r="E16" s="48">
        <f>'Лот № 15'!J25</f>
        <v>367725</v>
      </c>
      <c r="F16" s="48"/>
      <c r="G16" s="48">
        <f>'Лот № 15'!K25</f>
        <v>73545</v>
      </c>
      <c r="H16" s="48">
        <f>'Лот № 15'!L25</f>
        <v>441270</v>
      </c>
      <c r="I16" s="16" t="s">
        <v>283</v>
      </c>
    </row>
    <row r="17" spans="1:9" s="3" customFormat="1" ht="29.25" customHeight="1">
      <c r="A17" s="178">
        <v>16</v>
      </c>
      <c r="B17" s="51">
        <v>16</v>
      </c>
      <c r="C17" s="53"/>
      <c r="D17" s="50" t="s">
        <v>1734</v>
      </c>
      <c r="E17" s="48">
        <f>'Лот № 16'!J20</f>
        <v>3608652</v>
      </c>
      <c r="F17" s="48"/>
      <c r="G17" s="48">
        <f>'Лот № 16'!K20</f>
        <v>721730.4</v>
      </c>
      <c r="H17" s="48">
        <f>'Лот № 16'!L20</f>
        <v>4330382.4000000004</v>
      </c>
      <c r="I17" s="16" t="s">
        <v>283</v>
      </c>
    </row>
    <row r="18" spans="1:9" s="3" customFormat="1" ht="29.25" customHeight="1">
      <c r="A18" s="178">
        <v>17</v>
      </c>
      <c r="B18" s="51">
        <v>17</v>
      </c>
      <c r="C18" s="53"/>
      <c r="D18" s="52" t="s">
        <v>1735</v>
      </c>
      <c r="E18" s="48">
        <f>'Лот № 17'!J20</f>
        <v>837122.99</v>
      </c>
      <c r="F18" s="48"/>
      <c r="G18" s="48">
        <f>'Лот № 17'!K20</f>
        <v>167424.6</v>
      </c>
      <c r="H18" s="48">
        <f>'Лот № 17'!L20</f>
        <v>1004547.59</v>
      </c>
      <c r="I18" s="16" t="s">
        <v>283</v>
      </c>
    </row>
    <row r="19" spans="1:9" s="3" customFormat="1" ht="29.25" customHeight="1">
      <c r="A19" s="178">
        <v>18</v>
      </c>
      <c r="B19" s="51">
        <v>18</v>
      </c>
      <c r="C19" s="53"/>
      <c r="D19" s="52" t="s">
        <v>1736</v>
      </c>
      <c r="E19" s="48">
        <f>'Лот № 18'!J49</f>
        <v>12740545</v>
      </c>
      <c r="F19" s="48"/>
      <c r="G19" s="48">
        <f>'Лот № 18'!K49</f>
        <v>2548108.9999999995</v>
      </c>
      <c r="H19" s="48">
        <f>'Лот № 18'!L49</f>
        <v>15288654.000000002</v>
      </c>
      <c r="I19" s="16" t="s">
        <v>283</v>
      </c>
    </row>
    <row r="20" spans="1:9" s="3" customFormat="1" ht="29.25" customHeight="1">
      <c r="A20" s="178">
        <v>19</v>
      </c>
      <c r="B20" s="51">
        <v>19</v>
      </c>
      <c r="C20" s="53"/>
      <c r="D20" s="52" t="s">
        <v>1737</v>
      </c>
      <c r="E20" s="48">
        <f>'Лот № 19'!J23</f>
        <v>207625</v>
      </c>
      <c r="F20" s="48"/>
      <c r="G20" s="48">
        <f>'Лот № 19'!K23</f>
        <v>41525</v>
      </c>
      <c r="H20" s="48">
        <f>'Лот № 19'!L23</f>
        <v>249150</v>
      </c>
      <c r="I20" s="16" t="s">
        <v>283</v>
      </c>
    </row>
    <row r="21" spans="1:9" s="3" customFormat="1" ht="29.25" customHeight="1">
      <c r="A21" s="178">
        <v>20</v>
      </c>
      <c r="B21" s="51">
        <v>20</v>
      </c>
      <c r="C21" s="53"/>
      <c r="D21" s="52" t="s">
        <v>1738</v>
      </c>
      <c r="E21" s="48">
        <f>'Лот № 20'!J20</f>
        <v>5178036</v>
      </c>
      <c r="F21" s="48"/>
      <c r="G21" s="48">
        <f>'Лот № 20'!K20</f>
        <v>1035607.2</v>
      </c>
      <c r="H21" s="48">
        <f>'Лот № 20'!L20</f>
        <v>6213643.2000000002</v>
      </c>
      <c r="I21" s="16" t="s">
        <v>283</v>
      </c>
    </row>
    <row r="22" spans="1:9" s="3" customFormat="1" ht="37.5" customHeight="1">
      <c r="A22" s="178">
        <v>21</v>
      </c>
      <c r="B22" s="51">
        <v>21</v>
      </c>
      <c r="C22" s="53"/>
      <c r="D22" s="52" t="s">
        <v>1739</v>
      </c>
      <c r="E22" s="48">
        <f>'Лот № 21'!J28</f>
        <v>2053294</v>
      </c>
      <c r="F22" s="48"/>
      <c r="G22" s="48">
        <f>'Лот № 21'!K28</f>
        <v>410658.8</v>
      </c>
      <c r="H22" s="48">
        <f>'Лот № 21'!L28</f>
        <v>2463952.7999999998</v>
      </c>
      <c r="I22" s="16" t="s">
        <v>283</v>
      </c>
    </row>
    <row r="23" spans="1:9" s="3" customFormat="1" ht="29.25" customHeight="1">
      <c r="A23" s="178">
        <v>22</v>
      </c>
      <c r="B23" s="51">
        <v>22</v>
      </c>
      <c r="C23" s="53"/>
      <c r="D23" s="52" t="s">
        <v>342</v>
      </c>
      <c r="E23" s="48">
        <f>'Лот № 22'!J297</f>
        <v>15152490</v>
      </c>
      <c r="F23" s="48"/>
      <c r="G23" s="48">
        <f>'Лот № 22'!K297</f>
        <v>3030498.0000000009</v>
      </c>
      <c r="H23" s="48">
        <f>'Лот № 22'!L297</f>
        <v>18182987.999999996</v>
      </c>
      <c r="I23" s="16" t="s">
        <v>283</v>
      </c>
    </row>
    <row r="24" spans="1:9" ht="29.25" customHeight="1">
      <c r="A24" s="178">
        <v>23</v>
      </c>
      <c r="B24" s="51">
        <v>23</v>
      </c>
      <c r="C24" s="53"/>
      <c r="D24" s="52" t="s">
        <v>1740</v>
      </c>
      <c r="E24" s="48">
        <f>'Лот № 23'!J20</f>
        <v>11895080</v>
      </c>
      <c r="F24" s="48"/>
      <c r="G24" s="48">
        <f>'Лот № 23'!K20</f>
        <v>2379016</v>
      </c>
      <c r="H24" s="48">
        <f>'Лот № 23'!L20</f>
        <v>14274096</v>
      </c>
      <c r="I24" s="16" t="s">
        <v>283</v>
      </c>
    </row>
    <row r="25" spans="1:9" ht="29.25" customHeight="1">
      <c r="A25" s="178">
        <v>24</v>
      </c>
      <c r="B25" s="51">
        <v>24</v>
      </c>
      <c r="C25" s="53"/>
      <c r="D25" s="52" t="s">
        <v>1757</v>
      </c>
      <c r="E25" s="48">
        <f>'Лот № 24'!J20</f>
        <v>704200</v>
      </c>
      <c r="F25" s="48">
        <v>704200</v>
      </c>
      <c r="G25" s="48">
        <f>'Лот № 24'!K20</f>
        <v>0</v>
      </c>
      <c r="H25" s="48">
        <f>'Лот № 24'!L20</f>
        <v>704200</v>
      </c>
      <c r="I25" s="16" t="s">
        <v>1578</v>
      </c>
    </row>
    <row r="26" spans="1:9" ht="87" customHeight="1">
      <c r="A26" s="178">
        <v>25</v>
      </c>
      <c r="B26" s="51">
        <v>25</v>
      </c>
      <c r="C26" s="53"/>
      <c r="D26" s="52" t="s">
        <v>1762</v>
      </c>
      <c r="E26" s="48">
        <f>'Лот № 25'!J52</f>
        <v>7143252</v>
      </c>
      <c r="F26" s="48">
        <v>6940802</v>
      </c>
      <c r="G26" s="48">
        <f>'Лот № 25'!K52</f>
        <v>40490</v>
      </c>
      <c r="H26" s="48">
        <f>'Лот № 25'!L52</f>
        <v>7183742</v>
      </c>
      <c r="I26" s="16" t="s">
        <v>6</v>
      </c>
    </row>
    <row r="27" spans="1:9" ht="29.25" customHeight="1">
      <c r="A27" s="178">
        <v>26</v>
      </c>
      <c r="B27" s="51">
        <v>26</v>
      </c>
      <c r="C27" s="53"/>
      <c r="D27" s="52" t="s">
        <v>1763</v>
      </c>
      <c r="E27" s="48">
        <f>'Лот № 26'!J32</f>
        <v>2458222.7000000002</v>
      </c>
      <c r="F27" s="48">
        <v>1827662.7</v>
      </c>
      <c r="G27" s="48">
        <f>'Лот № 26'!K32</f>
        <v>126112</v>
      </c>
      <c r="H27" s="48">
        <f>'Лот № 26'!L32</f>
        <v>2584334.7000000002</v>
      </c>
      <c r="I27" s="16" t="s">
        <v>1754</v>
      </c>
    </row>
    <row r="28" spans="1:9" ht="29.25" customHeight="1">
      <c r="A28" s="178">
        <v>27</v>
      </c>
      <c r="B28" s="51">
        <v>27</v>
      </c>
      <c r="C28" s="53"/>
      <c r="D28" s="52" t="s">
        <v>1763</v>
      </c>
      <c r="E28" s="48">
        <f>'Лот № 27'!J27</f>
        <v>2612418.6</v>
      </c>
      <c r="F28" s="48">
        <v>1621783.6</v>
      </c>
      <c r="G28" s="48">
        <f>'Лот № 27'!K27</f>
        <v>198127</v>
      </c>
      <c r="H28" s="48">
        <f>'Лот № 27'!L27</f>
        <v>2810545.6</v>
      </c>
      <c r="I28" s="16" t="s">
        <v>1754</v>
      </c>
    </row>
    <row r="29" spans="1:9" ht="29.25" customHeight="1">
      <c r="A29" s="178">
        <v>28</v>
      </c>
      <c r="B29" s="51">
        <v>28</v>
      </c>
      <c r="C29" s="53"/>
      <c r="D29" s="52" t="s">
        <v>1763</v>
      </c>
      <c r="E29" s="48">
        <f>'Лот № 28'!J65</f>
        <v>3090875.1</v>
      </c>
      <c r="F29" s="48">
        <v>2228610.1</v>
      </c>
      <c r="G29" s="48">
        <f>'Лот № 28'!K65</f>
        <v>172453</v>
      </c>
      <c r="H29" s="48">
        <f>'Лот № 28'!L65</f>
        <v>3263328.1</v>
      </c>
      <c r="I29" s="16" t="s">
        <v>1754</v>
      </c>
    </row>
    <row r="30" spans="1:9" ht="46.15" customHeight="1">
      <c r="A30" s="178">
        <v>29</v>
      </c>
      <c r="B30" s="51">
        <v>29</v>
      </c>
      <c r="C30" s="53"/>
      <c r="D30" s="52" t="s">
        <v>1764</v>
      </c>
      <c r="E30" s="48">
        <f>'Лот № 29'!J27</f>
        <v>2780251.2</v>
      </c>
      <c r="F30" s="48">
        <v>2231081.2000000002</v>
      </c>
      <c r="G30" s="48">
        <f>'Лот № 29'!K27</f>
        <v>109834</v>
      </c>
      <c r="H30" s="48">
        <f>'Лот № 29'!L27</f>
        <v>2890085.2</v>
      </c>
      <c r="I30" s="16" t="s">
        <v>1754</v>
      </c>
    </row>
    <row r="31" spans="1:9" ht="46.15" customHeight="1">
      <c r="A31" s="178">
        <v>30</v>
      </c>
      <c r="B31" s="51">
        <v>30</v>
      </c>
      <c r="C31" s="53"/>
      <c r="D31" s="52" t="s">
        <v>1764</v>
      </c>
      <c r="E31" s="48">
        <f>'Лот № 30'!J25</f>
        <v>5243736.2300000004</v>
      </c>
      <c r="F31" s="48">
        <v>2555077.5</v>
      </c>
      <c r="G31" s="48">
        <f>'Лот № 30'!K25</f>
        <v>537731.75</v>
      </c>
      <c r="H31" s="48">
        <f>'Лот № 30'!L25</f>
        <v>5781467.9800000004</v>
      </c>
      <c r="I31" s="16" t="s">
        <v>6</v>
      </c>
    </row>
    <row r="32" spans="1:9" ht="46.15" customHeight="1">
      <c r="A32" s="178">
        <v>31</v>
      </c>
      <c r="B32" s="51">
        <v>31</v>
      </c>
      <c r="C32" s="53"/>
      <c r="D32" s="52" t="s">
        <v>1764</v>
      </c>
      <c r="E32" s="48">
        <f>'Лот № 31'!J28</f>
        <v>4665226.0999999996</v>
      </c>
      <c r="F32" s="48">
        <v>3581611.1</v>
      </c>
      <c r="G32" s="48">
        <f>'Лот № 31'!K28</f>
        <v>216723</v>
      </c>
      <c r="H32" s="48">
        <f>'Лот № 31'!L28</f>
        <v>4881949.0999999996</v>
      </c>
      <c r="I32" s="16" t="s">
        <v>1754</v>
      </c>
    </row>
    <row r="33" spans="1:9" ht="29.25" customHeight="1">
      <c r="A33" s="167"/>
      <c r="B33" s="168"/>
      <c r="C33" s="169"/>
      <c r="D33" s="169"/>
      <c r="E33" s="59">
        <f>SUM(E2:E32)</f>
        <v>147547466.91999996</v>
      </c>
      <c r="F33" s="59">
        <f>SUM(F2:F32)</f>
        <v>21690828.199999999</v>
      </c>
      <c r="G33" s="59">
        <f>SUM(G2:G32)</f>
        <v>25171327.750000004</v>
      </c>
      <c r="H33" s="59">
        <f>SUM(H2:H32)</f>
        <v>172718794.66999996</v>
      </c>
      <c r="I33" s="59"/>
    </row>
    <row r="35" spans="1:9" ht="23.25" customHeight="1">
      <c r="H35" s="57"/>
    </row>
  </sheetData>
  <autoFilter ref="B1:I33"/>
  <customSheetViews>
    <customSheetView guid="{31AE1515-CC7D-4C1F-9174-673DDAC973ED}" showPageBreaks="1" printArea="1" showAutoFilter="1" view="pageBreakPreview">
      <selection activeCell="E9" sqref="E9"/>
      <colBreaks count="2" manualBreakCount="2">
        <brk id="11" max="51" man="1"/>
        <brk id="12" max="63" man="1"/>
      </colBreaks>
      <pageMargins left="0.70866141732283472" right="0.70866141732283472" top="0.74803149606299213" bottom="0.74803149606299213" header="0.31496062992125984" footer="0.31496062992125984"/>
      <pageSetup paperSize="9" scale="50" orientation="portrait" r:id="rId1"/>
      <autoFilter ref="B1:G1"/>
    </customSheetView>
    <customSheetView guid="{D25C4D3A-B3B0-4430-AEE9-87E7C1EFF473}" showPageBreaks="1" fitToPage="1" printArea="1" showAutoFilter="1" view="pageBreakPreview">
      <selection activeCell="G102" sqref="A1:G102"/>
      <pageMargins left="0.70866141732283472" right="0.70866141732283472" top="0.74803149606299213" bottom="0.74803149606299213" header="0.31496062992125984" footer="0.31496062992125984"/>
      <pageSetup paperSize="9" scale="60" fitToHeight="0" orientation="portrait" r:id="rId2"/>
      <autoFilter ref="B1:G1"/>
    </customSheetView>
    <customSheetView guid="{19774D5F-68EA-4399-BCA1-E2CE392B5002}" showPageBreaks="1" printArea="1" hiddenColumns="1" view="pageBreakPreview" topLeftCell="A13">
      <selection activeCell="L24" sqref="L24"/>
      <colBreaks count="3" manualBreakCount="3">
        <brk id="7" max="51" man="1"/>
        <brk id="11" max="51" man="1"/>
        <brk id="12" max="63" man="1"/>
      </colBreaks>
      <pageMargins left="0.70866141732283472" right="0.70866141732283472" top="0.74803149606299213" bottom="0.74803149606299213" header="0.31496062992125984" footer="0.31496062992125984"/>
      <pageSetup paperSize="9" scale="58" orientation="portrait" r:id="rId3"/>
    </customSheetView>
  </customSheetViews>
  <pageMargins left="0.70866141732283472" right="0.70866141732283472" top="0.74803149606299213" bottom="0.74803149606299213" header="0.31496062992125984" footer="0.31496062992125984"/>
  <pageSetup paperSize="9" scale="70" fitToHeight="0" orientation="landscape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BreakPreview" topLeftCell="A14" zoomScaleNormal="100" zoomScaleSheetLayoutView="100" workbookViewId="0">
      <selection activeCell="C19" sqref="C19"/>
    </sheetView>
  </sheetViews>
  <sheetFormatPr defaultRowHeight="15"/>
  <cols>
    <col min="2" max="2" width="9.7109375" customWidth="1"/>
    <col min="3" max="3" width="17" customWidth="1"/>
    <col min="4" max="4" width="14" customWidth="1"/>
    <col min="6" max="6" width="29.28515625" customWidth="1"/>
    <col min="7" max="7" width="6.7109375" customWidth="1"/>
    <col min="8" max="8" width="7.5703125" customWidth="1"/>
    <col min="9" max="9" width="14.85546875" customWidth="1"/>
    <col min="10" max="10" width="15.28515625" customWidth="1"/>
    <col min="11" max="11" width="17.28515625" customWidth="1"/>
    <col min="12" max="12" width="16.28515625" customWidth="1"/>
    <col min="13" max="13" width="19.7109375" customWidth="1"/>
  </cols>
  <sheetData>
    <row r="1" spans="1:13" ht="18.75">
      <c r="A1" s="8"/>
      <c r="B1" s="9"/>
      <c r="C1" s="9"/>
      <c r="D1" s="9"/>
      <c r="E1" s="17"/>
      <c r="F1" s="9"/>
      <c r="G1" s="9"/>
      <c r="H1" s="9"/>
      <c r="I1" s="9"/>
      <c r="J1" s="35" t="s">
        <v>546</v>
      </c>
      <c r="K1" s="35"/>
      <c r="L1" s="20"/>
      <c r="M1" s="35"/>
    </row>
    <row r="2" spans="1:13" ht="18.75">
      <c r="A2" s="8"/>
      <c r="B2" s="10"/>
      <c r="C2" s="10"/>
      <c r="D2" s="10"/>
      <c r="E2" s="12"/>
      <c r="F2" s="10"/>
      <c r="G2" s="10"/>
      <c r="H2" s="10"/>
      <c r="I2" s="10"/>
      <c r="J2" s="36" t="s">
        <v>1623</v>
      </c>
      <c r="K2" s="36"/>
      <c r="L2" s="11"/>
      <c r="M2" s="11"/>
    </row>
    <row r="3" spans="1:13" ht="18.75">
      <c r="A3" s="8"/>
      <c r="B3" s="10"/>
      <c r="C3" s="10"/>
      <c r="D3" s="10"/>
      <c r="E3" s="12"/>
      <c r="F3" s="10"/>
      <c r="G3" s="10"/>
      <c r="H3" s="10"/>
      <c r="I3" s="10"/>
      <c r="J3" s="11"/>
      <c r="K3" s="11"/>
      <c r="L3" s="23"/>
      <c r="M3" s="8"/>
    </row>
    <row r="4" spans="1:13" ht="18.75">
      <c r="A4" s="186" t="s">
        <v>547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8.75">
      <c r="A5" s="186" t="s">
        <v>1624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8.75">
      <c r="A6" s="41"/>
      <c r="B6" s="12"/>
      <c r="C6" s="12"/>
      <c r="D6" s="12"/>
      <c r="E6" s="12"/>
      <c r="F6" s="12"/>
      <c r="G6" s="12"/>
      <c r="H6" s="12"/>
      <c r="I6" s="12"/>
      <c r="J6" s="12"/>
      <c r="K6" s="12"/>
      <c r="L6" s="41"/>
      <c r="M6" s="8"/>
    </row>
    <row r="7" spans="1:13" ht="15.75">
      <c r="A7" s="7" t="s">
        <v>22</v>
      </c>
      <c r="B7" s="33"/>
      <c r="C7" s="33"/>
      <c r="D7" s="33"/>
      <c r="E7" s="33"/>
      <c r="F7" s="33"/>
      <c r="G7" s="33"/>
      <c r="H7" s="33"/>
      <c r="I7" s="33"/>
      <c r="J7" s="34"/>
      <c r="K7" s="8"/>
      <c r="L7" s="8"/>
      <c r="M7" s="8"/>
    </row>
    <row r="8" spans="1:13" ht="15.75">
      <c r="A8" s="187" t="s">
        <v>49</v>
      </c>
      <c r="B8" s="188"/>
      <c r="C8" s="188"/>
      <c r="D8" s="188"/>
      <c r="E8" s="188"/>
      <c r="F8" s="188"/>
      <c r="G8" s="188"/>
      <c r="H8" s="188"/>
      <c r="I8" s="188"/>
      <c r="J8" s="188"/>
      <c r="K8" s="8"/>
      <c r="L8" s="8"/>
      <c r="M8" s="8"/>
    </row>
    <row r="9" spans="1:13" ht="15.75">
      <c r="A9" s="47" t="s">
        <v>50</v>
      </c>
      <c r="B9" s="7"/>
      <c r="C9" s="7"/>
      <c r="D9" s="7"/>
      <c r="E9" s="29"/>
      <c r="F9" s="7"/>
      <c r="G9" s="7"/>
      <c r="H9" s="7"/>
      <c r="I9" s="7"/>
      <c r="J9" s="34"/>
      <c r="K9" s="8"/>
      <c r="L9" s="8"/>
      <c r="M9" s="8"/>
    </row>
    <row r="10" spans="1:13" ht="15.75">
      <c r="A10" s="187" t="s">
        <v>51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8"/>
      <c r="L10" s="8"/>
      <c r="M10" s="8"/>
    </row>
    <row r="11" spans="1:13" ht="15.75">
      <c r="A11" s="32"/>
      <c r="B11" s="32"/>
      <c r="C11" s="32"/>
      <c r="D11" s="32"/>
      <c r="E11" s="28"/>
      <c r="F11" s="32"/>
      <c r="G11" s="32"/>
      <c r="H11" s="32"/>
      <c r="I11" s="32"/>
      <c r="J11" s="32"/>
      <c r="K11" s="32"/>
      <c r="L11" s="13"/>
      <c r="M11" s="8"/>
    </row>
    <row r="12" spans="1:13" ht="15.75">
      <c r="A12" s="24" t="s">
        <v>11</v>
      </c>
      <c r="B12" s="32"/>
      <c r="C12" s="32"/>
      <c r="D12" s="32"/>
      <c r="E12" s="28"/>
      <c r="F12" s="32"/>
      <c r="G12" s="32"/>
      <c r="H12" s="32"/>
      <c r="I12" s="32"/>
      <c r="J12" s="32"/>
      <c r="K12" s="32"/>
      <c r="L12" s="13"/>
      <c r="M12" s="8"/>
    </row>
    <row r="13" spans="1:13" ht="15.75">
      <c r="A13" s="46" t="s">
        <v>54</v>
      </c>
      <c r="B13" s="32"/>
      <c r="C13" s="32"/>
      <c r="D13" s="32"/>
      <c r="E13" s="28"/>
      <c r="F13" s="32"/>
      <c r="G13" s="32"/>
      <c r="H13" s="32"/>
      <c r="I13" s="32"/>
      <c r="J13" s="32"/>
      <c r="K13" s="32"/>
      <c r="L13" s="25"/>
      <c r="M13" s="24"/>
    </row>
    <row r="14" spans="1:13" ht="15.75">
      <c r="A14" s="189" t="s">
        <v>12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ht="15.75">
      <c r="A15" s="14" t="s">
        <v>13</v>
      </c>
      <c r="B15" s="14"/>
      <c r="C15" s="14"/>
      <c r="D15" s="14"/>
      <c r="E15" s="18"/>
      <c r="F15" s="14"/>
      <c r="G15" s="14"/>
      <c r="H15" s="14"/>
      <c r="I15" s="14"/>
      <c r="J15" s="14"/>
      <c r="K15" s="14"/>
      <c r="L15" s="15"/>
      <c r="M15" s="14"/>
    </row>
    <row r="16" spans="1:13" ht="15.75">
      <c r="A16" s="24"/>
      <c r="B16" s="24"/>
      <c r="C16" s="24"/>
      <c r="D16" s="24"/>
      <c r="E16" s="28"/>
      <c r="F16" s="32"/>
      <c r="G16" s="24"/>
      <c r="H16" s="24"/>
      <c r="I16" s="4"/>
      <c r="J16" s="26"/>
      <c r="K16" s="27"/>
      <c r="L16" s="27"/>
      <c r="M16" s="24"/>
    </row>
    <row r="17" spans="1:13" ht="63">
      <c r="A17" s="5" t="s">
        <v>0</v>
      </c>
      <c r="B17" s="6" t="s">
        <v>7</v>
      </c>
      <c r="C17" s="60" t="s">
        <v>53</v>
      </c>
      <c r="D17" s="60" t="s">
        <v>282</v>
      </c>
      <c r="E17" s="6" t="s">
        <v>8</v>
      </c>
      <c r="F17" s="6" t="s">
        <v>1</v>
      </c>
      <c r="G17" s="6" t="s">
        <v>9</v>
      </c>
      <c r="H17" s="6" t="s">
        <v>2</v>
      </c>
      <c r="I17" s="1" t="s">
        <v>5</v>
      </c>
      <c r="J17" s="1" t="s">
        <v>24</v>
      </c>
      <c r="K17" s="1" t="s">
        <v>27</v>
      </c>
      <c r="L17" s="1" t="s">
        <v>23</v>
      </c>
      <c r="M17" s="5" t="s">
        <v>3</v>
      </c>
    </row>
    <row r="18" spans="1:13" ht="15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</row>
    <row r="19" spans="1:13" ht="31.5">
      <c r="A19" s="16">
        <v>1</v>
      </c>
      <c r="B19" s="61" t="s">
        <v>548</v>
      </c>
      <c r="C19" s="61">
        <v>20001870</v>
      </c>
      <c r="D19" s="61" t="s">
        <v>552</v>
      </c>
      <c r="E19" s="61" t="s">
        <v>537</v>
      </c>
      <c r="F19" s="63" t="s">
        <v>556</v>
      </c>
      <c r="G19" s="62" t="s">
        <v>15</v>
      </c>
      <c r="H19" s="61">
        <v>1</v>
      </c>
      <c r="I19" s="64">
        <v>762170</v>
      </c>
      <c r="J19" s="38">
        <f>ROUND(H19*I19,2)</f>
        <v>762170</v>
      </c>
      <c r="K19" s="38">
        <f>ROUND(J19*0.2,2)</f>
        <v>152434</v>
      </c>
      <c r="L19" s="38">
        <f>ROUND(J19*1.2,2)</f>
        <v>914604</v>
      </c>
      <c r="M19" s="69" t="s">
        <v>283</v>
      </c>
    </row>
    <row r="20" spans="1:13" ht="39.6" customHeight="1">
      <c r="A20" s="16">
        <v>2</v>
      </c>
      <c r="B20" s="61" t="s">
        <v>549</v>
      </c>
      <c r="C20" s="61">
        <v>20006592</v>
      </c>
      <c r="D20" s="61" t="s">
        <v>553</v>
      </c>
      <c r="E20" s="61" t="s">
        <v>537</v>
      </c>
      <c r="F20" s="63" t="s">
        <v>557</v>
      </c>
      <c r="G20" s="62" t="s">
        <v>15</v>
      </c>
      <c r="H20" s="61">
        <v>1</v>
      </c>
      <c r="I20" s="64">
        <v>994247</v>
      </c>
      <c r="J20" s="38">
        <f>ROUND(H20*I20,2)</f>
        <v>994247</v>
      </c>
      <c r="K20" s="38">
        <f>ROUND(J20*0.2,2)</f>
        <v>198849.4</v>
      </c>
      <c r="L20" s="38">
        <f>ROUND(J20*1.2,2)</f>
        <v>1193096.3999999999</v>
      </c>
      <c r="M20" s="69" t="s">
        <v>283</v>
      </c>
    </row>
    <row r="21" spans="1:13" ht="51.6" customHeight="1">
      <c r="A21" s="16">
        <v>3</v>
      </c>
      <c r="B21" s="61" t="s">
        <v>550</v>
      </c>
      <c r="C21" s="61">
        <v>20006610</v>
      </c>
      <c r="D21" s="61" t="s">
        <v>554</v>
      </c>
      <c r="E21" s="61" t="s">
        <v>537</v>
      </c>
      <c r="F21" s="63" t="s">
        <v>558</v>
      </c>
      <c r="G21" s="62" t="s">
        <v>15</v>
      </c>
      <c r="H21" s="61">
        <v>1</v>
      </c>
      <c r="I21" s="64">
        <v>8129470</v>
      </c>
      <c r="J21" s="38">
        <f>ROUND(H21*I21,2)</f>
        <v>8129470</v>
      </c>
      <c r="K21" s="38">
        <f>ROUND(J21*0.2,2)</f>
        <v>1625894</v>
      </c>
      <c r="L21" s="38">
        <f>ROUND(J21*1.2,2)</f>
        <v>9755364</v>
      </c>
      <c r="M21" s="69" t="s">
        <v>283</v>
      </c>
    </row>
    <row r="22" spans="1:13" ht="31.5">
      <c r="A22" s="16">
        <v>4</v>
      </c>
      <c r="B22" s="61" t="s">
        <v>551</v>
      </c>
      <c r="C22" s="61">
        <v>20006748</v>
      </c>
      <c r="D22" s="61" t="s">
        <v>555</v>
      </c>
      <c r="E22" s="61" t="s">
        <v>537</v>
      </c>
      <c r="F22" s="63" t="s">
        <v>559</v>
      </c>
      <c r="G22" s="62" t="s">
        <v>15</v>
      </c>
      <c r="H22" s="61">
        <v>1</v>
      </c>
      <c r="I22" s="64">
        <v>2411438</v>
      </c>
      <c r="J22" s="38">
        <f>ROUND(H22*I22,2)</f>
        <v>2411438</v>
      </c>
      <c r="K22" s="38">
        <f>ROUND(J22*0.2,2)</f>
        <v>482287.6</v>
      </c>
      <c r="L22" s="38">
        <f>ROUND(J22*1.2,2)</f>
        <v>2893725.6</v>
      </c>
      <c r="M22" s="69" t="s">
        <v>283</v>
      </c>
    </row>
    <row r="23" spans="1:13" ht="15.75">
      <c r="A23" s="65"/>
      <c r="B23" s="65"/>
      <c r="C23" s="65"/>
      <c r="D23" s="65"/>
      <c r="E23" s="66"/>
      <c r="F23" s="67"/>
      <c r="G23" s="65"/>
      <c r="H23" s="65"/>
      <c r="I23" s="65"/>
      <c r="J23" s="68">
        <f>SUM(J19:J22)</f>
        <v>12297325</v>
      </c>
      <c r="K23" s="68">
        <f>SUM(K19:K22)</f>
        <v>2459465</v>
      </c>
      <c r="L23" s="68">
        <f>SUM(L19:L22)</f>
        <v>14756790</v>
      </c>
      <c r="M23" s="65"/>
    </row>
    <row r="26" spans="1:13" ht="18.75">
      <c r="B26" s="183" t="s">
        <v>1719</v>
      </c>
      <c r="C26" s="183"/>
      <c r="D26" s="183"/>
      <c r="E26" s="159"/>
      <c r="F26" s="160"/>
      <c r="K26" s="162" t="s">
        <v>1725</v>
      </c>
      <c r="L26" s="9"/>
      <c r="M26" s="9"/>
    </row>
    <row r="27" spans="1:13" ht="18.75">
      <c r="B27" s="183" t="s">
        <v>1720</v>
      </c>
      <c r="C27" s="183"/>
      <c r="D27" s="183"/>
      <c r="E27" s="183"/>
      <c r="F27" s="183"/>
      <c r="K27" s="158" t="s">
        <v>1726</v>
      </c>
      <c r="L27" s="158"/>
      <c r="M27" s="158"/>
    </row>
    <row r="28" spans="1:13" ht="18.75">
      <c r="B28" s="184" t="s">
        <v>1721</v>
      </c>
      <c r="C28" s="184"/>
      <c r="D28" s="184"/>
      <c r="E28" s="184"/>
      <c r="F28" s="184"/>
      <c r="K28" s="158" t="s">
        <v>1727</v>
      </c>
      <c r="L28" s="158"/>
      <c r="M28" s="158"/>
    </row>
    <row r="29" spans="1:13" ht="18.75">
      <c r="B29" s="184" t="s">
        <v>1722</v>
      </c>
      <c r="C29" s="184"/>
      <c r="D29" s="184"/>
      <c r="E29" s="184"/>
      <c r="F29" s="184"/>
      <c r="K29" s="165"/>
      <c r="L29" s="166"/>
      <c r="M29" s="166"/>
    </row>
    <row r="30" spans="1:13" ht="18.75">
      <c r="B30" s="2"/>
      <c r="C30" s="9"/>
      <c r="D30" s="9"/>
      <c r="E30" s="161"/>
      <c r="F30" s="160"/>
      <c r="K30" s="165"/>
      <c r="L30" s="9"/>
      <c r="M30" s="9"/>
    </row>
    <row r="31" spans="1:13" ht="18.75">
      <c r="B31" s="162" t="s">
        <v>1723</v>
      </c>
      <c r="C31" s="162"/>
      <c r="D31" s="162"/>
      <c r="E31" s="162"/>
      <c r="F31" s="160"/>
      <c r="K31" s="158" t="s">
        <v>1728</v>
      </c>
      <c r="L31" s="158"/>
      <c r="M31" s="158"/>
    </row>
    <row r="32" spans="1:13" ht="18.75">
      <c r="B32" s="2"/>
      <c r="C32" s="185"/>
      <c r="D32" s="185"/>
      <c r="E32" s="185"/>
      <c r="F32" s="160"/>
      <c r="K32" s="165"/>
      <c r="L32" s="165"/>
      <c r="M32" s="165"/>
    </row>
    <row r="33" spans="2:13" ht="18.75">
      <c r="B33" s="2"/>
      <c r="C33" s="163" t="s">
        <v>1724</v>
      </c>
      <c r="D33" s="162"/>
      <c r="E33" s="164"/>
      <c r="F33" s="160"/>
      <c r="K33" s="163" t="s">
        <v>1724</v>
      </c>
      <c r="L33" s="162"/>
      <c r="M33" s="162"/>
    </row>
  </sheetData>
  <mergeCells count="10">
    <mergeCell ref="B27:F27"/>
    <mergeCell ref="B28:F28"/>
    <mergeCell ref="B29:F29"/>
    <mergeCell ref="C32:E32"/>
    <mergeCell ref="A4:M4"/>
    <mergeCell ref="A5:M5"/>
    <mergeCell ref="A8:J8"/>
    <mergeCell ref="A10:J10"/>
    <mergeCell ref="A14:M14"/>
    <mergeCell ref="B26:D2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BreakPreview" topLeftCell="A12" zoomScaleNormal="100" zoomScaleSheetLayoutView="100" workbookViewId="0">
      <selection activeCell="C19" sqref="C19"/>
    </sheetView>
  </sheetViews>
  <sheetFormatPr defaultRowHeight="15"/>
  <cols>
    <col min="2" max="2" width="9.7109375" customWidth="1"/>
    <col min="3" max="3" width="17" customWidth="1"/>
    <col min="4" max="4" width="14" customWidth="1"/>
    <col min="6" max="6" width="29.28515625" customWidth="1"/>
    <col min="7" max="7" width="6.7109375" customWidth="1"/>
    <col min="8" max="8" width="7.5703125" customWidth="1"/>
    <col min="9" max="9" width="14.85546875" customWidth="1"/>
    <col min="10" max="10" width="15.28515625" customWidth="1"/>
    <col min="11" max="11" width="17.28515625" customWidth="1"/>
    <col min="12" max="12" width="16.28515625" customWidth="1"/>
    <col min="13" max="13" width="19.7109375" customWidth="1"/>
  </cols>
  <sheetData>
    <row r="1" spans="1:13" ht="18.75">
      <c r="A1" s="8"/>
      <c r="B1" s="9"/>
      <c r="C1" s="9"/>
      <c r="D1" s="9"/>
      <c r="E1" s="17"/>
      <c r="F1" s="9"/>
      <c r="G1" s="9"/>
      <c r="H1" s="9"/>
      <c r="I1" s="9"/>
      <c r="J1" s="35" t="s">
        <v>561</v>
      </c>
      <c r="K1" s="35"/>
      <c r="L1" s="20"/>
      <c r="M1" s="35"/>
    </row>
    <row r="2" spans="1:13" ht="18.75">
      <c r="A2" s="8"/>
      <c r="B2" s="10"/>
      <c r="C2" s="10"/>
      <c r="D2" s="10"/>
      <c r="E2" s="12"/>
      <c r="F2" s="10"/>
      <c r="G2" s="10"/>
      <c r="H2" s="10"/>
      <c r="I2" s="10"/>
      <c r="J2" s="36" t="s">
        <v>1623</v>
      </c>
      <c r="K2" s="36"/>
      <c r="L2" s="11"/>
      <c r="M2" s="11"/>
    </row>
    <row r="3" spans="1:13" ht="18.75">
      <c r="A3" s="8"/>
      <c r="B3" s="10"/>
      <c r="C3" s="10"/>
      <c r="D3" s="10"/>
      <c r="E3" s="12"/>
      <c r="F3" s="10"/>
      <c r="G3" s="10"/>
      <c r="H3" s="10"/>
      <c r="I3" s="10"/>
      <c r="J3" s="11"/>
      <c r="K3" s="11"/>
      <c r="L3" s="23"/>
      <c r="M3" s="8"/>
    </row>
    <row r="4" spans="1:13" ht="18.75">
      <c r="A4" s="186" t="s">
        <v>562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8.75">
      <c r="A5" s="186" t="s">
        <v>1624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8.75">
      <c r="A6" s="41"/>
      <c r="B6" s="12"/>
      <c r="C6" s="12"/>
      <c r="D6" s="12"/>
      <c r="E6" s="12"/>
      <c r="F6" s="12"/>
      <c r="G6" s="12"/>
      <c r="H6" s="12"/>
      <c r="I6" s="12"/>
      <c r="J6" s="12"/>
      <c r="K6" s="12"/>
      <c r="L6" s="41"/>
      <c r="M6" s="8"/>
    </row>
    <row r="7" spans="1:13" ht="15.75">
      <c r="A7" s="7" t="s">
        <v>22</v>
      </c>
      <c r="B7" s="33"/>
      <c r="C7" s="33"/>
      <c r="D7" s="33"/>
      <c r="E7" s="33"/>
      <c r="F7" s="33"/>
      <c r="G7" s="33"/>
      <c r="H7" s="33"/>
      <c r="I7" s="33"/>
      <c r="J7" s="34"/>
      <c r="K7" s="8"/>
      <c r="L7" s="8"/>
      <c r="M7" s="8"/>
    </row>
    <row r="8" spans="1:13" ht="15.75">
      <c r="A8" s="187" t="s">
        <v>49</v>
      </c>
      <c r="B8" s="188"/>
      <c r="C8" s="188"/>
      <c r="D8" s="188"/>
      <c r="E8" s="188"/>
      <c r="F8" s="188"/>
      <c r="G8" s="188"/>
      <c r="H8" s="188"/>
      <c r="I8" s="188"/>
      <c r="J8" s="188"/>
      <c r="K8" s="8"/>
      <c r="L8" s="8"/>
      <c r="M8" s="8"/>
    </row>
    <row r="9" spans="1:13" ht="15.75">
      <c r="A9" s="47" t="s">
        <v>50</v>
      </c>
      <c r="B9" s="7"/>
      <c r="C9" s="7"/>
      <c r="D9" s="7"/>
      <c r="E9" s="29"/>
      <c r="F9" s="7"/>
      <c r="G9" s="7"/>
      <c r="H9" s="7"/>
      <c r="I9" s="7"/>
      <c r="J9" s="34"/>
      <c r="K9" s="8"/>
      <c r="L9" s="8"/>
      <c r="M9" s="8"/>
    </row>
    <row r="10" spans="1:13" ht="15.75">
      <c r="A10" s="187" t="s">
        <v>51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8"/>
      <c r="L10" s="8"/>
      <c r="M10" s="8"/>
    </row>
    <row r="11" spans="1:13" ht="15.75">
      <c r="A11" s="32"/>
      <c r="B11" s="32"/>
      <c r="C11" s="32"/>
      <c r="D11" s="32"/>
      <c r="E11" s="28"/>
      <c r="F11" s="32"/>
      <c r="G11" s="32"/>
      <c r="H11" s="32"/>
      <c r="I11" s="32"/>
      <c r="J11" s="32"/>
      <c r="K11" s="32"/>
      <c r="L11" s="13"/>
      <c r="M11" s="8"/>
    </row>
    <row r="12" spans="1:13" ht="15.75">
      <c r="A12" s="24" t="s">
        <v>11</v>
      </c>
      <c r="B12" s="32"/>
      <c r="C12" s="32"/>
      <c r="D12" s="32"/>
      <c r="E12" s="28"/>
      <c r="F12" s="32"/>
      <c r="G12" s="32"/>
      <c r="H12" s="32"/>
      <c r="I12" s="32"/>
      <c r="J12" s="32"/>
      <c r="K12" s="32"/>
      <c r="L12" s="13"/>
      <c r="M12" s="8"/>
    </row>
    <row r="13" spans="1:13" ht="15.75">
      <c r="A13" s="46" t="s">
        <v>54</v>
      </c>
      <c r="B13" s="32"/>
      <c r="C13" s="32"/>
      <c r="D13" s="32"/>
      <c r="E13" s="28"/>
      <c r="F13" s="32"/>
      <c r="G13" s="32"/>
      <c r="H13" s="32"/>
      <c r="I13" s="32"/>
      <c r="J13" s="32"/>
      <c r="K13" s="32"/>
      <c r="L13" s="25"/>
      <c r="M13" s="24"/>
    </row>
    <row r="14" spans="1:13" ht="15.75">
      <c r="A14" s="189" t="s">
        <v>12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ht="15.75">
      <c r="A15" s="14" t="s">
        <v>13</v>
      </c>
      <c r="B15" s="14"/>
      <c r="C15" s="14"/>
      <c r="D15" s="14"/>
      <c r="E15" s="18"/>
      <c r="F15" s="14"/>
      <c r="G15" s="14"/>
      <c r="H15" s="14"/>
      <c r="I15" s="14"/>
      <c r="J15" s="14"/>
      <c r="K15" s="14"/>
      <c r="L15" s="15"/>
      <c r="M15" s="14"/>
    </row>
    <row r="16" spans="1:13" ht="15.75">
      <c r="A16" s="24"/>
      <c r="B16" s="24"/>
      <c r="C16" s="24"/>
      <c r="D16" s="24"/>
      <c r="E16" s="28"/>
      <c r="F16" s="32"/>
      <c r="G16" s="24"/>
      <c r="H16" s="24"/>
      <c r="I16" s="4"/>
      <c r="J16" s="26"/>
      <c r="K16" s="27"/>
      <c r="L16" s="27"/>
      <c r="M16" s="24"/>
    </row>
    <row r="17" spans="1:13" ht="63">
      <c r="A17" s="5" t="s">
        <v>0</v>
      </c>
      <c r="B17" s="6" t="s">
        <v>7</v>
      </c>
      <c r="C17" s="60" t="s">
        <v>53</v>
      </c>
      <c r="D17" s="60" t="s">
        <v>282</v>
      </c>
      <c r="E17" s="6" t="s">
        <v>8</v>
      </c>
      <c r="F17" s="6" t="s">
        <v>1</v>
      </c>
      <c r="G17" s="6" t="s">
        <v>9</v>
      </c>
      <c r="H17" s="6" t="s">
        <v>2</v>
      </c>
      <c r="I17" s="1" t="s">
        <v>5</v>
      </c>
      <c r="J17" s="1" t="s">
        <v>24</v>
      </c>
      <c r="K17" s="1" t="s">
        <v>27</v>
      </c>
      <c r="L17" s="1" t="s">
        <v>23</v>
      </c>
      <c r="M17" s="5" t="s">
        <v>3</v>
      </c>
    </row>
    <row r="18" spans="1:13" ht="15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</row>
    <row r="19" spans="1:13" ht="31.5">
      <c r="A19" s="16">
        <v>1</v>
      </c>
      <c r="B19" s="61" t="s">
        <v>563</v>
      </c>
      <c r="C19" s="61">
        <v>20001904</v>
      </c>
      <c r="D19" s="61" t="s">
        <v>567</v>
      </c>
      <c r="E19" s="61" t="s">
        <v>537</v>
      </c>
      <c r="F19" s="63" t="s">
        <v>571</v>
      </c>
      <c r="G19" s="62" t="s">
        <v>15</v>
      </c>
      <c r="H19" s="61">
        <v>2</v>
      </c>
      <c r="I19" s="64">
        <v>1053270</v>
      </c>
      <c r="J19" s="38">
        <f>ROUND(H19*I19,2)</f>
        <v>2106540</v>
      </c>
      <c r="K19" s="38">
        <f>ROUND(J19*0.2,2)</f>
        <v>421308</v>
      </c>
      <c r="L19" s="38">
        <f>ROUND(J19*1.2,2)</f>
        <v>2527848</v>
      </c>
      <c r="M19" s="69" t="s">
        <v>283</v>
      </c>
    </row>
    <row r="20" spans="1:13" ht="33.6" customHeight="1">
      <c r="A20" s="16">
        <v>2</v>
      </c>
      <c r="B20" s="61" t="s">
        <v>564</v>
      </c>
      <c r="C20" s="61">
        <v>20001904</v>
      </c>
      <c r="D20" s="61" t="s">
        <v>568</v>
      </c>
      <c r="E20" s="61" t="s">
        <v>537</v>
      </c>
      <c r="F20" s="63" t="s">
        <v>571</v>
      </c>
      <c r="G20" s="62" t="s">
        <v>15</v>
      </c>
      <c r="H20" s="61">
        <v>1</v>
      </c>
      <c r="I20" s="64">
        <v>1053270</v>
      </c>
      <c r="J20" s="38">
        <f>ROUND(H20*I20,2)</f>
        <v>1053270</v>
      </c>
      <c r="K20" s="38">
        <f>ROUND(J20*0.2,2)</f>
        <v>210654</v>
      </c>
      <c r="L20" s="38">
        <f>ROUND(J20*1.2,2)</f>
        <v>1263924</v>
      </c>
      <c r="M20" s="69" t="s">
        <v>283</v>
      </c>
    </row>
    <row r="21" spans="1:13" ht="28.9" customHeight="1">
      <c r="A21" s="16">
        <v>3</v>
      </c>
      <c r="B21" s="61" t="s">
        <v>565</v>
      </c>
      <c r="C21" s="61">
        <v>20002107</v>
      </c>
      <c r="D21" s="61" t="s">
        <v>569</v>
      </c>
      <c r="E21" s="61" t="s">
        <v>537</v>
      </c>
      <c r="F21" s="63" t="s">
        <v>624</v>
      </c>
      <c r="G21" s="62" t="s">
        <v>15</v>
      </c>
      <c r="H21" s="61">
        <v>1</v>
      </c>
      <c r="I21" s="64">
        <v>2312150</v>
      </c>
      <c r="J21" s="38">
        <f>ROUND(H21*I21,2)</f>
        <v>2312150</v>
      </c>
      <c r="K21" s="38">
        <f>ROUND(J21*0.2,2)</f>
        <v>462430</v>
      </c>
      <c r="L21" s="38">
        <f>ROUND(J21*1.2,2)</f>
        <v>2774580</v>
      </c>
      <c r="M21" s="69" t="s">
        <v>283</v>
      </c>
    </row>
    <row r="22" spans="1:13" ht="31.5">
      <c r="A22" s="16">
        <v>4</v>
      </c>
      <c r="B22" s="61" t="s">
        <v>566</v>
      </c>
      <c r="C22" s="61">
        <v>20002110</v>
      </c>
      <c r="D22" s="61" t="s">
        <v>570</v>
      </c>
      <c r="E22" s="61" t="s">
        <v>537</v>
      </c>
      <c r="F22" s="63" t="s">
        <v>572</v>
      </c>
      <c r="G22" s="62" t="s">
        <v>15</v>
      </c>
      <c r="H22" s="61">
        <v>1</v>
      </c>
      <c r="I22" s="64">
        <v>2312150</v>
      </c>
      <c r="J22" s="38">
        <f>ROUND(H22*I22,2)</f>
        <v>2312150</v>
      </c>
      <c r="K22" s="38">
        <f>ROUND(J22*0.2,2)</f>
        <v>462430</v>
      </c>
      <c r="L22" s="38">
        <f>ROUND(J22*1.2,2)</f>
        <v>2774580</v>
      </c>
      <c r="M22" s="69" t="s">
        <v>283</v>
      </c>
    </row>
    <row r="23" spans="1:13" ht="31.9" customHeight="1">
      <c r="A23" s="16">
        <v>5</v>
      </c>
      <c r="B23" s="61" t="s">
        <v>621</v>
      </c>
      <c r="C23" s="61">
        <v>10012153</v>
      </c>
      <c r="D23" s="61" t="s">
        <v>622</v>
      </c>
      <c r="E23" s="61" t="s">
        <v>537</v>
      </c>
      <c r="F23" s="63" t="s">
        <v>623</v>
      </c>
      <c r="G23" s="62" t="s">
        <v>15</v>
      </c>
      <c r="H23" s="61">
        <v>2</v>
      </c>
      <c r="I23" s="64">
        <v>136315</v>
      </c>
      <c r="J23" s="38">
        <f>ROUND(H23*I23,2)</f>
        <v>272630</v>
      </c>
      <c r="K23" s="38">
        <f>ROUND(J23*0.2,2)</f>
        <v>54526</v>
      </c>
      <c r="L23" s="38">
        <f>ROUND(J23*1.2,2)</f>
        <v>327156</v>
      </c>
      <c r="M23" s="69" t="s">
        <v>283</v>
      </c>
    </row>
    <row r="24" spans="1:13" ht="15.75">
      <c r="A24" s="65"/>
      <c r="B24" s="65"/>
      <c r="C24" s="65"/>
      <c r="D24" s="65"/>
      <c r="E24" s="66"/>
      <c r="F24" s="67"/>
      <c r="G24" s="65"/>
      <c r="H24" s="65"/>
      <c r="I24" s="65"/>
      <c r="J24" s="68">
        <f>SUM(J19:J23)</f>
        <v>8056740</v>
      </c>
      <c r="K24" s="68">
        <f>SUM(K19:K23)</f>
        <v>1611348</v>
      </c>
      <c r="L24" s="68">
        <f>SUM(L19:L23)</f>
        <v>9668088</v>
      </c>
      <c r="M24" s="65"/>
    </row>
    <row r="27" spans="1:13" ht="18.75">
      <c r="B27" s="183" t="s">
        <v>1719</v>
      </c>
      <c r="C27" s="183"/>
      <c r="D27" s="183"/>
      <c r="E27" s="159"/>
      <c r="F27" s="160"/>
      <c r="K27" s="162" t="s">
        <v>1725</v>
      </c>
      <c r="L27" s="9"/>
      <c r="M27" s="9"/>
    </row>
    <row r="28" spans="1:13" ht="18.75">
      <c r="B28" s="183" t="s">
        <v>1720</v>
      </c>
      <c r="C28" s="183"/>
      <c r="D28" s="183"/>
      <c r="E28" s="183"/>
      <c r="F28" s="183"/>
      <c r="K28" s="158" t="s">
        <v>1726</v>
      </c>
      <c r="L28" s="158"/>
      <c r="M28" s="158"/>
    </row>
    <row r="29" spans="1:13" ht="18.75">
      <c r="B29" s="184" t="s">
        <v>1721</v>
      </c>
      <c r="C29" s="184"/>
      <c r="D29" s="184"/>
      <c r="E29" s="184"/>
      <c r="F29" s="184"/>
      <c r="K29" s="158" t="s">
        <v>1727</v>
      </c>
      <c r="L29" s="158"/>
      <c r="M29" s="158"/>
    </row>
    <row r="30" spans="1:13" ht="18.75">
      <c r="B30" s="184" t="s">
        <v>1722</v>
      </c>
      <c r="C30" s="184"/>
      <c r="D30" s="184"/>
      <c r="E30" s="184"/>
      <c r="F30" s="184"/>
      <c r="K30" s="165"/>
      <c r="L30" s="166"/>
      <c r="M30" s="166"/>
    </row>
    <row r="31" spans="1:13" ht="18.75">
      <c r="B31" s="2"/>
      <c r="C31" s="9"/>
      <c r="D31" s="9"/>
      <c r="E31" s="161"/>
      <c r="F31" s="160"/>
      <c r="K31" s="165"/>
      <c r="L31" s="9"/>
      <c r="M31" s="9"/>
    </row>
    <row r="32" spans="1:13" ht="18.75">
      <c r="B32" s="162" t="s">
        <v>1723</v>
      </c>
      <c r="C32" s="162"/>
      <c r="D32" s="162"/>
      <c r="E32" s="162"/>
      <c r="F32" s="160"/>
      <c r="K32" s="158" t="s">
        <v>1728</v>
      </c>
      <c r="L32" s="158"/>
      <c r="M32" s="158"/>
    </row>
    <row r="33" spans="2:13" ht="18.75">
      <c r="B33" s="2"/>
      <c r="C33" s="185"/>
      <c r="D33" s="185"/>
      <c r="E33" s="185"/>
      <c r="F33" s="160"/>
      <c r="K33" s="165"/>
      <c r="L33" s="165"/>
      <c r="M33" s="165"/>
    </row>
    <row r="34" spans="2:13" ht="18.75">
      <c r="B34" s="2"/>
      <c r="C34" s="163" t="s">
        <v>1724</v>
      </c>
      <c r="D34" s="162"/>
      <c r="E34" s="164"/>
      <c r="F34" s="160"/>
      <c r="K34" s="163" t="s">
        <v>1724</v>
      </c>
      <c r="L34" s="162"/>
      <c r="M34" s="162"/>
    </row>
  </sheetData>
  <mergeCells count="10">
    <mergeCell ref="B28:F28"/>
    <mergeCell ref="B29:F29"/>
    <mergeCell ref="B30:F30"/>
    <mergeCell ref="C33:E33"/>
    <mergeCell ref="A4:M4"/>
    <mergeCell ref="A5:M5"/>
    <mergeCell ref="A8:J8"/>
    <mergeCell ref="A10:J10"/>
    <mergeCell ref="A14:M14"/>
    <mergeCell ref="B27:D2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topLeftCell="A12" zoomScaleNormal="100" zoomScaleSheetLayoutView="100" workbookViewId="0">
      <selection activeCell="F30" sqref="F30"/>
    </sheetView>
  </sheetViews>
  <sheetFormatPr defaultRowHeight="15"/>
  <cols>
    <col min="1" max="1" width="5.5703125" customWidth="1"/>
    <col min="2" max="2" width="9.7109375" customWidth="1"/>
    <col min="3" max="3" width="13.28515625" customWidth="1"/>
    <col min="4" max="4" width="14" customWidth="1"/>
    <col min="6" max="6" width="29.28515625" customWidth="1"/>
    <col min="7" max="7" width="6.7109375" customWidth="1"/>
    <col min="8" max="8" width="7.5703125" customWidth="1"/>
    <col min="9" max="9" width="14.85546875" customWidth="1"/>
    <col min="10" max="10" width="15.28515625" customWidth="1"/>
    <col min="11" max="11" width="17.28515625" customWidth="1"/>
    <col min="12" max="12" width="18.140625" customWidth="1"/>
    <col min="13" max="13" width="19.7109375" customWidth="1"/>
  </cols>
  <sheetData>
    <row r="1" spans="1:13" ht="18.75">
      <c r="A1" s="8"/>
      <c r="B1" s="9"/>
      <c r="C1" s="9"/>
      <c r="D1" s="9"/>
      <c r="E1" s="17"/>
      <c r="F1" s="9"/>
      <c r="G1" s="9"/>
      <c r="H1" s="9"/>
      <c r="I1" s="9"/>
      <c r="J1" s="35" t="s">
        <v>589</v>
      </c>
      <c r="K1" s="35"/>
      <c r="L1" s="20"/>
      <c r="M1" s="35"/>
    </row>
    <row r="2" spans="1:13" ht="18.75">
      <c r="A2" s="8"/>
      <c r="B2" s="10"/>
      <c r="C2" s="10"/>
      <c r="D2" s="10"/>
      <c r="E2" s="12"/>
      <c r="F2" s="10"/>
      <c r="G2" s="10"/>
      <c r="H2" s="10"/>
      <c r="I2" s="10"/>
      <c r="J2" s="36" t="s">
        <v>1623</v>
      </c>
      <c r="K2" s="36"/>
      <c r="L2" s="11"/>
      <c r="M2" s="11"/>
    </row>
    <row r="3" spans="1:13" ht="18.75">
      <c r="A3" s="8"/>
      <c r="B3" s="10"/>
      <c r="C3" s="10"/>
      <c r="D3" s="10"/>
      <c r="E3" s="12"/>
      <c r="F3" s="10"/>
      <c r="G3" s="10"/>
      <c r="H3" s="10"/>
      <c r="I3" s="10"/>
      <c r="J3" s="11"/>
      <c r="K3" s="11"/>
      <c r="L3" s="23"/>
      <c r="M3" s="8"/>
    </row>
    <row r="4" spans="1:13" ht="18.75">
      <c r="A4" s="186" t="s">
        <v>590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8.75">
      <c r="A5" s="186" t="s">
        <v>1624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8.75">
      <c r="A6" s="41"/>
      <c r="B6" s="12"/>
      <c r="C6" s="12"/>
      <c r="D6" s="12"/>
      <c r="E6" s="12"/>
      <c r="F6" s="12"/>
      <c r="G6" s="12"/>
      <c r="H6" s="12"/>
      <c r="I6" s="12"/>
      <c r="J6" s="12"/>
      <c r="K6" s="12"/>
      <c r="L6" s="41"/>
      <c r="M6" s="8"/>
    </row>
    <row r="7" spans="1:13" ht="15.75">
      <c r="A7" s="7" t="s">
        <v>22</v>
      </c>
      <c r="B7" s="33"/>
      <c r="C7" s="33"/>
      <c r="D7" s="33"/>
      <c r="E7" s="33"/>
      <c r="F7" s="33"/>
      <c r="G7" s="33"/>
      <c r="H7" s="33"/>
      <c r="I7" s="33"/>
      <c r="J7" s="34"/>
      <c r="K7" s="8"/>
      <c r="L7" s="8"/>
      <c r="M7" s="8"/>
    </row>
    <row r="8" spans="1:13" ht="15.75">
      <c r="A8" s="187" t="s">
        <v>49</v>
      </c>
      <c r="B8" s="188"/>
      <c r="C8" s="188"/>
      <c r="D8" s="188"/>
      <c r="E8" s="188"/>
      <c r="F8" s="188"/>
      <c r="G8" s="188"/>
      <c r="H8" s="188"/>
      <c r="I8" s="188"/>
      <c r="J8" s="188"/>
      <c r="K8" s="8"/>
      <c r="L8" s="8"/>
      <c r="M8" s="8"/>
    </row>
    <row r="9" spans="1:13" ht="15.75">
      <c r="A9" s="47" t="s">
        <v>50</v>
      </c>
      <c r="B9" s="7"/>
      <c r="C9" s="7"/>
      <c r="D9" s="7"/>
      <c r="E9" s="29"/>
      <c r="F9" s="7"/>
      <c r="G9" s="7"/>
      <c r="H9" s="7"/>
      <c r="I9" s="7"/>
      <c r="J9" s="34"/>
      <c r="K9" s="8"/>
      <c r="L9" s="8"/>
      <c r="M9" s="8"/>
    </row>
    <row r="10" spans="1:13" ht="15.75">
      <c r="A10" s="187" t="s">
        <v>51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8"/>
      <c r="L10" s="8"/>
      <c r="M10" s="8"/>
    </row>
    <row r="11" spans="1:13" ht="15.75">
      <c r="A11" s="32"/>
      <c r="B11" s="32"/>
      <c r="C11" s="32"/>
      <c r="D11" s="32"/>
      <c r="E11" s="28"/>
      <c r="F11" s="32"/>
      <c r="G11" s="32"/>
      <c r="H11" s="32"/>
      <c r="I11" s="32"/>
      <c r="J11" s="32"/>
      <c r="K11" s="32"/>
      <c r="L11" s="13"/>
      <c r="M11" s="8"/>
    </row>
    <row r="12" spans="1:13" ht="15.75">
      <c r="A12" s="24" t="s">
        <v>11</v>
      </c>
      <c r="B12" s="32"/>
      <c r="C12" s="32"/>
      <c r="D12" s="32"/>
      <c r="E12" s="28"/>
      <c r="F12" s="32"/>
      <c r="G12" s="32"/>
      <c r="H12" s="32"/>
      <c r="I12" s="32"/>
      <c r="J12" s="32"/>
      <c r="K12" s="32"/>
      <c r="L12" s="13"/>
      <c r="M12" s="8"/>
    </row>
    <row r="13" spans="1:13" ht="15.75">
      <c r="A13" s="46" t="s">
        <v>54</v>
      </c>
      <c r="B13" s="32"/>
      <c r="C13" s="32"/>
      <c r="D13" s="32"/>
      <c r="E13" s="28"/>
      <c r="F13" s="32"/>
      <c r="G13" s="32"/>
      <c r="H13" s="32"/>
      <c r="I13" s="32"/>
      <c r="J13" s="32"/>
      <c r="K13" s="32"/>
      <c r="L13" s="25"/>
      <c r="M13" s="24"/>
    </row>
    <row r="14" spans="1:13" ht="15.75">
      <c r="A14" s="189" t="s">
        <v>12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ht="15.75">
      <c r="A15" s="14" t="s">
        <v>13</v>
      </c>
      <c r="B15" s="14"/>
      <c r="C15" s="14"/>
      <c r="D15" s="14"/>
      <c r="E15" s="18"/>
      <c r="F15" s="14"/>
      <c r="G15" s="14"/>
      <c r="H15" s="14"/>
      <c r="I15" s="14"/>
      <c r="J15" s="14"/>
      <c r="K15" s="14"/>
      <c r="L15" s="15"/>
      <c r="M15" s="14"/>
    </row>
    <row r="16" spans="1:13" ht="15.75">
      <c r="A16" s="24"/>
      <c r="B16" s="24"/>
      <c r="C16" s="24"/>
      <c r="D16" s="24"/>
      <c r="E16" s="28"/>
      <c r="F16" s="32"/>
      <c r="G16" s="24"/>
      <c r="H16" s="24"/>
      <c r="I16" s="4"/>
      <c r="J16" s="26"/>
      <c r="K16" s="27"/>
      <c r="L16" s="27"/>
      <c r="M16" s="24"/>
    </row>
    <row r="17" spans="1:13" ht="76.900000000000006" customHeight="1">
      <c r="A17" s="5" t="s">
        <v>0</v>
      </c>
      <c r="B17" s="6" t="s">
        <v>7</v>
      </c>
      <c r="C17" s="60" t="s">
        <v>53</v>
      </c>
      <c r="D17" s="60" t="s">
        <v>282</v>
      </c>
      <c r="E17" s="6" t="s">
        <v>8</v>
      </c>
      <c r="F17" s="6" t="s">
        <v>1</v>
      </c>
      <c r="G17" s="6" t="s">
        <v>9</v>
      </c>
      <c r="H17" s="6" t="s">
        <v>2</v>
      </c>
      <c r="I17" s="1" t="s">
        <v>5</v>
      </c>
      <c r="J17" s="1" t="s">
        <v>24</v>
      </c>
      <c r="K17" s="1" t="s">
        <v>27</v>
      </c>
      <c r="L17" s="1" t="s">
        <v>23</v>
      </c>
      <c r="M17" s="5" t="s">
        <v>3</v>
      </c>
    </row>
    <row r="18" spans="1:13" ht="15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</row>
    <row r="19" spans="1:13" ht="31.5">
      <c r="A19" s="16">
        <v>1</v>
      </c>
      <c r="B19" s="61" t="s">
        <v>573</v>
      </c>
      <c r="C19" s="61">
        <v>20004868</v>
      </c>
      <c r="D19" s="61" t="s">
        <v>576</v>
      </c>
      <c r="E19" s="61" t="s">
        <v>537</v>
      </c>
      <c r="F19" s="63" t="s">
        <v>579</v>
      </c>
      <c r="G19" s="62" t="s">
        <v>15</v>
      </c>
      <c r="H19" s="61">
        <v>1</v>
      </c>
      <c r="I19" s="64">
        <v>2789350</v>
      </c>
      <c r="J19" s="38">
        <f>ROUND(H19*I19,2)</f>
        <v>2789350</v>
      </c>
      <c r="K19" s="38">
        <f>ROUND(J19*0.2,2)</f>
        <v>557870</v>
      </c>
      <c r="L19" s="38">
        <f>ROUND(J19*1.2,2)</f>
        <v>3347220</v>
      </c>
      <c r="M19" s="69" t="s">
        <v>283</v>
      </c>
    </row>
    <row r="20" spans="1:13" ht="39.6" customHeight="1">
      <c r="A20" s="16">
        <v>2</v>
      </c>
      <c r="B20" s="61" t="s">
        <v>574</v>
      </c>
      <c r="C20" s="61">
        <v>20005943</v>
      </c>
      <c r="D20" s="61" t="s">
        <v>577</v>
      </c>
      <c r="E20" s="61" t="s">
        <v>537</v>
      </c>
      <c r="F20" s="63" t="s">
        <v>580</v>
      </c>
      <c r="G20" s="62" t="s">
        <v>15</v>
      </c>
      <c r="H20" s="61">
        <v>3</v>
      </c>
      <c r="I20" s="64">
        <v>4755</v>
      </c>
      <c r="J20" s="38">
        <f>ROUND(H20*I20,2)</f>
        <v>14265</v>
      </c>
      <c r="K20" s="38">
        <f>ROUND(J20*0.2,2)</f>
        <v>2853</v>
      </c>
      <c r="L20" s="38">
        <f>ROUND(J20*1.2,2)</f>
        <v>17118</v>
      </c>
      <c r="M20" s="69" t="s">
        <v>283</v>
      </c>
    </row>
    <row r="21" spans="1:13" ht="38.450000000000003" customHeight="1">
      <c r="A21" s="16">
        <v>3</v>
      </c>
      <c r="B21" s="61" t="s">
        <v>575</v>
      </c>
      <c r="C21" s="61">
        <v>20005943</v>
      </c>
      <c r="D21" s="61" t="s">
        <v>578</v>
      </c>
      <c r="E21" s="61" t="s">
        <v>537</v>
      </c>
      <c r="F21" s="63" t="s">
        <v>580</v>
      </c>
      <c r="G21" s="62" t="s">
        <v>15</v>
      </c>
      <c r="H21" s="61">
        <v>3</v>
      </c>
      <c r="I21" s="64">
        <v>4560</v>
      </c>
      <c r="J21" s="38">
        <f>ROUND(H21*I21,2)</f>
        <v>13680</v>
      </c>
      <c r="K21" s="38">
        <f>ROUND(J21*0.2,2)</f>
        <v>2736</v>
      </c>
      <c r="L21" s="38">
        <f>ROUND(J21*1.2,2)</f>
        <v>16416</v>
      </c>
      <c r="M21" s="69" t="s">
        <v>283</v>
      </c>
    </row>
    <row r="22" spans="1:13" ht="15.75">
      <c r="A22" s="65"/>
      <c r="B22" s="65"/>
      <c r="C22" s="65"/>
      <c r="D22" s="65"/>
      <c r="E22" s="66"/>
      <c r="F22" s="67"/>
      <c r="G22" s="65"/>
      <c r="H22" s="65"/>
      <c r="I22" s="65"/>
      <c r="J22" s="68">
        <f>SUM(J19:J21)</f>
        <v>2817295</v>
      </c>
      <c r="K22" s="68">
        <f>SUM(K19:K21)</f>
        <v>563459</v>
      </c>
      <c r="L22" s="68">
        <f>SUM(L19:L21)</f>
        <v>3380754</v>
      </c>
      <c r="M22" s="65"/>
    </row>
    <row r="25" spans="1:13" ht="18.75">
      <c r="B25" s="183" t="s">
        <v>1719</v>
      </c>
      <c r="C25" s="183"/>
      <c r="D25" s="183"/>
      <c r="E25" s="159"/>
      <c r="F25" s="160"/>
      <c r="K25" s="162" t="s">
        <v>1725</v>
      </c>
      <c r="L25" s="9"/>
      <c r="M25" s="9"/>
    </row>
    <row r="26" spans="1:13" ht="18.75">
      <c r="B26" s="183" t="s">
        <v>1720</v>
      </c>
      <c r="C26" s="183"/>
      <c r="D26" s="183"/>
      <c r="E26" s="183"/>
      <c r="F26" s="183"/>
      <c r="K26" s="158" t="s">
        <v>1726</v>
      </c>
      <c r="L26" s="158"/>
      <c r="M26" s="158"/>
    </row>
    <row r="27" spans="1:13" ht="18.75">
      <c r="B27" s="184" t="s">
        <v>1721</v>
      </c>
      <c r="C27" s="184"/>
      <c r="D27" s="184"/>
      <c r="E27" s="184"/>
      <c r="F27" s="184"/>
      <c r="K27" s="158" t="s">
        <v>1727</v>
      </c>
      <c r="L27" s="158"/>
      <c r="M27" s="158"/>
    </row>
    <row r="28" spans="1:13" ht="18.75">
      <c r="B28" s="184" t="s">
        <v>1722</v>
      </c>
      <c r="C28" s="184"/>
      <c r="D28" s="184"/>
      <c r="E28" s="184"/>
      <c r="F28" s="184"/>
      <c r="K28" s="165"/>
      <c r="L28" s="166"/>
      <c r="M28" s="166"/>
    </row>
    <row r="29" spans="1:13" ht="18.75">
      <c r="B29" s="2"/>
      <c r="C29" s="9"/>
      <c r="D29" s="9"/>
      <c r="E29" s="161"/>
      <c r="F29" s="160"/>
      <c r="K29" s="165"/>
      <c r="L29" s="9"/>
      <c r="M29" s="9"/>
    </row>
    <row r="30" spans="1:13" ht="18.75">
      <c r="B30" s="162" t="s">
        <v>1723</v>
      </c>
      <c r="C30" s="162"/>
      <c r="D30" s="162"/>
      <c r="E30" s="162"/>
      <c r="F30" s="160"/>
      <c r="K30" s="158" t="s">
        <v>1728</v>
      </c>
      <c r="L30" s="158"/>
      <c r="M30" s="158"/>
    </row>
    <row r="31" spans="1:13" ht="18.75">
      <c r="B31" s="2"/>
      <c r="C31" s="185"/>
      <c r="D31" s="185"/>
      <c r="E31" s="185"/>
      <c r="F31" s="160"/>
      <c r="K31" s="165"/>
      <c r="L31" s="165"/>
      <c r="M31" s="165"/>
    </row>
    <row r="32" spans="1:13" ht="18.75">
      <c r="B32" s="2"/>
      <c r="C32" s="163" t="s">
        <v>1724</v>
      </c>
      <c r="D32" s="162"/>
      <c r="E32" s="164"/>
      <c r="F32" s="160"/>
      <c r="K32" s="163" t="s">
        <v>1724</v>
      </c>
      <c r="L32" s="162"/>
      <c r="M32" s="162"/>
    </row>
  </sheetData>
  <mergeCells count="10">
    <mergeCell ref="B26:F26"/>
    <mergeCell ref="B27:F27"/>
    <mergeCell ref="B28:F28"/>
    <mergeCell ref="C31:E31"/>
    <mergeCell ref="A4:M4"/>
    <mergeCell ref="A5:M5"/>
    <mergeCell ref="A8:J8"/>
    <mergeCell ref="A10:J10"/>
    <mergeCell ref="A14:M14"/>
    <mergeCell ref="B25:D2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topLeftCell="A5" zoomScaleNormal="100" zoomScaleSheetLayoutView="100" workbookViewId="0">
      <selection activeCell="J21" sqref="J21:L21"/>
    </sheetView>
  </sheetViews>
  <sheetFormatPr defaultRowHeight="15"/>
  <cols>
    <col min="1" max="1" width="6.140625" customWidth="1"/>
    <col min="2" max="2" width="9.7109375" customWidth="1"/>
    <col min="3" max="3" width="13.28515625" customWidth="1"/>
    <col min="4" max="4" width="14" customWidth="1"/>
    <col min="6" max="6" width="29.28515625" customWidth="1"/>
    <col min="7" max="7" width="6.7109375" customWidth="1"/>
    <col min="8" max="8" width="7.5703125" customWidth="1"/>
    <col min="9" max="9" width="14.85546875" customWidth="1"/>
    <col min="10" max="10" width="15.28515625" customWidth="1"/>
    <col min="11" max="11" width="17.28515625" customWidth="1"/>
    <col min="12" max="12" width="16.28515625" customWidth="1"/>
    <col min="13" max="13" width="19.7109375" customWidth="1"/>
  </cols>
  <sheetData>
    <row r="1" spans="1:13" ht="18.75">
      <c r="A1" s="8"/>
      <c r="B1" s="9"/>
      <c r="C1" s="9"/>
      <c r="D1" s="9"/>
      <c r="E1" s="17"/>
      <c r="F1" s="9"/>
      <c r="G1" s="9"/>
      <c r="H1" s="9"/>
      <c r="I1" s="9"/>
      <c r="J1" s="35" t="s">
        <v>587</v>
      </c>
      <c r="K1" s="35"/>
      <c r="L1" s="20"/>
      <c r="M1" s="35"/>
    </row>
    <row r="2" spans="1:13" ht="18.75">
      <c r="A2" s="8"/>
      <c r="B2" s="10"/>
      <c r="C2" s="10"/>
      <c r="D2" s="10"/>
      <c r="E2" s="12"/>
      <c r="F2" s="10"/>
      <c r="G2" s="10"/>
      <c r="H2" s="10"/>
      <c r="I2" s="10"/>
      <c r="J2" s="36" t="s">
        <v>1623</v>
      </c>
      <c r="K2" s="36"/>
      <c r="L2" s="11"/>
      <c r="M2" s="11"/>
    </row>
    <row r="3" spans="1:13" ht="18.75">
      <c r="A3" s="8"/>
      <c r="B3" s="10"/>
      <c r="C3" s="10"/>
      <c r="D3" s="10"/>
      <c r="E3" s="12"/>
      <c r="F3" s="10"/>
      <c r="G3" s="10"/>
      <c r="H3" s="10"/>
      <c r="I3" s="10"/>
      <c r="J3" s="11"/>
      <c r="K3" s="11"/>
      <c r="L3" s="23"/>
      <c r="M3" s="8"/>
    </row>
    <row r="4" spans="1:13" ht="18.75">
      <c r="A4" s="186" t="s">
        <v>588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8.75">
      <c r="A5" s="186" t="s">
        <v>1624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8.75">
      <c r="A6" s="41"/>
      <c r="B6" s="12"/>
      <c r="C6" s="12"/>
      <c r="D6" s="12"/>
      <c r="E6" s="12"/>
      <c r="F6" s="12"/>
      <c r="G6" s="12"/>
      <c r="H6" s="12"/>
      <c r="I6" s="12"/>
      <c r="J6" s="12"/>
      <c r="K6" s="12"/>
      <c r="L6" s="41"/>
      <c r="M6" s="8"/>
    </row>
    <row r="7" spans="1:13" ht="15.75">
      <c r="A7" s="7" t="s">
        <v>22</v>
      </c>
      <c r="B7" s="33"/>
      <c r="C7" s="33"/>
      <c r="D7" s="33"/>
      <c r="E7" s="33"/>
      <c r="F7" s="33"/>
      <c r="G7" s="33"/>
      <c r="H7" s="33"/>
      <c r="I7" s="33"/>
      <c r="J7" s="34"/>
      <c r="K7" s="8"/>
      <c r="L7" s="8"/>
      <c r="M7" s="8"/>
    </row>
    <row r="8" spans="1:13" ht="15.75">
      <c r="A8" s="187" t="s">
        <v>49</v>
      </c>
      <c r="B8" s="188"/>
      <c r="C8" s="188"/>
      <c r="D8" s="188"/>
      <c r="E8" s="188"/>
      <c r="F8" s="188"/>
      <c r="G8" s="188"/>
      <c r="H8" s="188"/>
      <c r="I8" s="188"/>
      <c r="J8" s="188"/>
      <c r="K8" s="8"/>
      <c r="L8" s="8"/>
      <c r="M8" s="8"/>
    </row>
    <row r="9" spans="1:13" ht="15.75">
      <c r="A9" s="47" t="s">
        <v>50</v>
      </c>
      <c r="B9" s="7"/>
      <c r="C9" s="7"/>
      <c r="D9" s="7"/>
      <c r="E9" s="29"/>
      <c r="F9" s="7"/>
      <c r="G9" s="7"/>
      <c r="H9" s="7"/>
      <c r="I9" s="7"/>
      <c r="J9" s="34"/>
      <c r="K9" s="8"/>
      <c r="L9" s="8"/>
      <c r="M9" s="8"/>
    </row>
    <row r="10" spans="1:13" ht="15.75">
      <c r="A10" s="187" t="s">
        <v>51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8"/>
      <c r="L10" s="8"/>
      <c r="M10" s="8"/>
    </row>
    <row r="11" spans="1:13" ht="15.75">
      <c r="A11" s="32"/>
      <c r="B11" s="32"/>
      <c r="C11" s="32"/>
      <c r="D11" s="32"/>
      <c r="E11" s="28"/>
      <c r="F11" s="32"/>
      <c r="G11" s="32"/>
      <c r="H11" s="32"/>
      <c r="I11" s="32"/>
      <c r="J11" s="32"/>
      <c r="K11" s="32"/>
      <c r="L11" s="13"/>
      <c r="M11" s="8"/>
    </row>
    <row r="12" spans="1:13" ht="15.75">
      <c r="A12" s="24" t="s">
        <v>11</v>
      </c>
      <c r="B12" s="32"/>
      <c r="C12" s="32"/>
      <c r="D12" s="32"/>
      <c r="E12" s="28"/>
      <c r="F12" s="32"/>
      <c r="G12" s="32"/>
      <c r="H12" s="32"/>
      <c r="I12" s="32"/>
      <c r="J12" s="32"/>
      <c r="K12" s="32"/>
      <c r="L12" s="13"/>
      <c r="M12" s="8"/>
    </row>
    <row r="13" spans="1:13" ht="15.75">
      <c r="A13" s="46" t="s">
        <v>54</v>
      </c>
      <c r="B13" s="32"/>
      <c r="C13" s="32"/>
      <c r="D13" s="32"/>
      <c r="E13" s="28"/>
      <c r="F13" s="32"/>
      <c r="G13" s="32"/>
      <c r="H13" s="32"/>
      <c r="I13" s="32"/>
      <c r="J13" s="32"/>
      <c r="K13" s="32"/>
      <c r="L13" s="25"/>
      <c r="M13" s="24"/>
    </row>
    <row r="14" spans="1:13" ht="15.75">
      <c r="A14" s="189" t="s">
        <v>12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ht="15.75">
      <c r="A15" s="14" t="s">
        <v>13</v>
      </c>
      <c r="B15" s="14"/>
      <c r="C15" s="14"/>
      <c r="D15" s="14"/>
      <c r="E15" s="18"/>
      <c r="F15" s="14"/>
      <c r="G15" s="14"/>
      <c r="H15" s="14"/>
      <c r="I15" s="14"/>
      <c r="J15" s="14"/>
      <c r="K15" s="14"/>
      <c r="L15" s="15"/>
      <c r="M15" s="14"/>
    </row>
    <row r="16" spans="1:13" ht="15.75">
      <c r="A16" s="24"/>
      <c r="B16" s="24"/>
      <c r="C16" s="24"/>
      <c r="D16" s="24"/>
      <c r="E16" s="28"/>
      <c r="F16" s="32"/>
      <c r="G16" s="24"/>
      <c r="H16" s="24"/>
      <c r="I16" s="4"/>
      <c r="J16" s="26"/>
      <c r="K16" s="27"/>
      <c r="L16" s="27"/>
      <c r="M16" s="24"/>
    </row>
    <row r="17" spans="1:13" ht="68.45" customHeight="1">
      <c r="A17" s="5" t="s">
        <v>0</v>
      </c>
      <c r="B17" s="6" t="s">
        <v>7</v>
      </c>
      <c r="C17" s="60" t="s">
        <v>53</v>
      </c>
      <c r="D17" s="60" t="s">
        <v>282</v>
      </c>
      <c r="E17" s="6" t="s">
        <v>8</v>
      </c>
      <c r="F17" s="6" t="s">
        <v>1</v>
      </c>
      <c r="G17" s="6" t="s">
        <v>9</v>
      </c>
      <c r="H17" s="6" t="s">
        <v>2</v>
      </c>
      <c r="I17" s="1" t="s">
        <v>5</v>
      </c>
      <c r="J17" s="1" t="s">
        <v>24</v>
      </c>
      <c r="K17" s="1" t="s">
        <v>27</v>
      </c>
      <c r="L17" s="1" t="s">
        <v>23</v>
      </c>
      <c r="M17" s="5" t="s">
        <v>3</v>
      </c>
    </row>
    <row r="18" spans="1:13" ht="15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</row>
    <row r="19" spans="1:13" ht="47.25">
      <c r="A19" s="16">
        <v>1</v>
      </c>
      <c r="B19" s="61" t="s">
        <v>581</v>
      </c>
      <c r="C19" s="61">
        <v>20005583</v>
      </c>
      <c r="D19" s="61" t="s">
        <v>583</v>
      </c>
      <c r="E19" s="61" t="s">
        <v>537</v>
      </c>
      <c r="F19" s="63" t="s">
        <v>585</v>
      </c>
      <c r="G19" s="62" t="s">
        <v>15</v>
      </c>
      <c r="H19" s="61">
        <v>2</v>
      </c>
      <c r="I19" s="64">
        <v>507832</v>
      </c>
      <c r="J19" s="38">
        <f>ROUND(H19*I19,2)</f>
        <v>1015664</v>
      </c>
      <c r="K19" s="38">
        <f>ROUND(J19*0.2,2)</f>
        <v>203132.79999999999</v>
      </c>
      <c r="L19" s="38">
        <f>ROUND(J19*1.2,2)</f>
        <v>1218796.8</v>
      </c>
      <c r="M19" s="69" t="s">
        <v>283</v>
      </c>
    </row>
    <row r="20" spans="1:13" ht="33.6" customHeight="1">
      <c r="A20" s="16">
        <v>2</v>
      </c>
      <c r="B20" s="61" t="s">
        <v>582</v>
      </c>
      <c r="C20" s="61">
        <v>20005584</v>
      </c>
      <c r="D20" s="61" t="s">
        <v>584</v>
      </c>
      <c r="E20" s="61" t="s">
        <v>537</v>
      </c>
      <c r="F20" s="63" t="s">
        <v>586</v>
      </c>
      <c r="G20" s="62" t="s">
        <v>15</v>
      </c>
      <c r="H20" s="61">
        <v>2</v>
      </c>
      <c r="I20" s="64">
        <v>270195</v>
      </c>
      <c r="J20" s="38">
        <f>ROUND(H20*I20,2)</f>
        <v>540390</v>
      </c>
      <c r="K20" s="38">
        <f>ROUND(J20*0.2,2)</f>
        <v>108078</v>
      </c>
      <c r="L20" s="38">
        <f>ROUND(J20*1.2,2)</f>
        <v>648468</v>
      </c>
      <c r="M20" s="69" t="s">
        <v>283</v>
      </c>
    </row>
    <row r="21" spans="1:13" ht="15.75">
      <c r="A21" s="65"/>
      <c r="B21" s="65"/>
      <c r="C21" s="65"/>
      <c r="D21" s="65"/>
      <c r="E21" s="66"/>
      <c r="F21" s="67"/>
      <c r="G21" s="65"/>
      <c r="H21" s="65"/>
      <c r="I21" s="65"/>
      <c r="J21" s="68">
        <f>SUM(J19:J20)</f>
        <v>1556054</v>
      </c>
      <c r="K21" s="68">
        <f>SUM(K19:K20)</f>
        <v>311210.8</v>
      </c>
      <c r="L21" s="68">
        <f>SUM(L19:L20)</f>
        <v>1867264.8</v>
      </c>
      <c r="M21" s="65"/>
    </row>
    <row r="24" spans="1:13" ht="18.75">
      <c r="B24" s="183" t="s">
        <v>1719</v>
      </c>
      <c r="C24" s="183"/>
      <c r="D24" s="183"/>
      <c r="E24" s="159"/>
      <c r="F24" s="160"/>
      <c r="K24" s="162" t="s">
        <v>1725</v>
      </c>
      <c r="L24" s="9"/>
      <c r="M24" s="9"/>
    </row>
    <row r="25" spans="1:13" ht="18.75">
      <c r="B25" s="183" t="s">
        <v>1720</v>
      </c>
      <c r="C25" s="183"/>
      <c r="D25" s="183"/>
      <c r="E25" s="183"/>
      <c r="F25" s="183"/>
      <c r="K25" s="158" t="s">
        <v>1726</v>
      </c>
      <c r="L25" s="158"/>
      <c r="M25" s="158"/>
    </row>
    <row r="26" spans="1:13" ht="18.75">
      <c r="B26" s="184" t="s">
        <v>1721</v>
      </c>
      <c r="C26" s="184"/>
      <c r="D26" s="184"/>
      <c r="E26" s="184"/>
      <c r="F26" s="184"/>
      <c r="K26" s="158" t="s">
        <v>1727</v>
      </c>
      <c r="L26" s="158"/>
      <c r="M26" s="158"/>
    </row>
    <row r="27" spans="1:13" ht="18.75">
      <c r="B27" s="184" t="s">
        <v>1722</v>
      </c>
      <c r="C27" s="184"/>
      <c r="D27" s="184"/>
      <c r="E27" s="184"/>
      <c r="F27" s="184"/>
      <c r="K27" s="165"/>
      <c r="L27" s="166"/>
      <c r="M27" s="166"/>
    </row>
    <row r="28" spans="1:13" ht="18.75">
      <c r="B28" s="2"/>
      <c r="C28" s="9"/>
      <c r="D28" s="9"/>
      <c r="E28" s="161"/>
      <c r="F28" s="160"/>
      <c r="K28" s="165"/>
      <c r="L28" s="9"/>
      <c r="M28" s="9"/>
    </row>
    <row r="29" spans="1:13" ht="18.75">
      <c r="B29" s="162" t="s">
        <v>1723</v>
      </c>
      <c r="C29" s="162"/>
      <c r="D29" s="162"/>
      <c r="E29" s="162"/>
      <c r="F29" s="160"/>
      <c r="K29" s="158" t="s">
        <v>1728</v>
      </c>
      <c r="L29" s="158"/>
      <c r="M29" s="158"/>
    </row>
    <row r="30" spans="1:13" ht="18.75">
      <c r="B30" s="2"/>
      <c r="C30" s="185"/>
      <c r="D30" s="185"/>
      <c r="E30" s="185"/>
      <c r="F30" s="160"/>
      <c r="K30" s="165"/>
      <c r="L30" s="165"/>
      <c r="M30" s="165"/>
    </row>
    <row r="31" spans="1:13" ht="18.75">
      <c r="B31" s="2"/>
      <c r="C31" s="163" t="s">
        <v>1724</v>
      </c>
      <c r="D31" s="162"/>
      <c r="E31" s="164"/>
      <c r="F31" s="160"/>
      <c r="K31" s="163" t="s">
        <v>1724</v>
      </c>
      <c r="L31" s="162"/>
      <c r="M31" s="162"/>
    </row>
  </sheetData>
  <mergeCells count="10">
    <mergeCell ref="B25:F25"/>
    <mergeCell ref="B26:F26"/>
    <mergeCell ref="B27:F27"/>
    <mergeCell ref="C30:E30"/>
    <mergeCell ref="A4:M4"/>
    <mergeCell ref="A5:M5"/>
    <mergeCell ref="A8:J8"/>
    <mergeCell ref="A10:J10"/>
    <mergeCell ref="A14:M14"/>
    <mergeCell ref="B24:D24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BreakPreview" topLeftCell="A11" zoomScaleNormal="100" zoomScaleSheetLayoutView="100" workbookViewId="0">
      <selection activeCell="C22" sqref="C22"/>
    </sheetView>
  </sheetViews>
  <sheetFormatPr defaultRowHeight="15"/>
  <cols>
    <col min="1" max="1" width="6.140625" customWidth="1"/>
    <col min="2" max="2" width="9.7109375" customWidth="1"/>
    <col min="3" max="3" width="13.28515625" customWidth="1"/>
    <col min="4" max="4" width="14" customWidth="1"/>
    <col min="6" max="6" width="29.28515625" customWidth="1"/>
    <col min="7" max="7" width="6.7109375" customWidth="1"/>
    <col min="8" max="8" width="7.5703125" customWidth="1"/>
    <col min="9" max="9" width="14.85546875" customWidth="1"/>
    <col min="10" max="10" width="15.28515625" customWidth="1"/>
    <col min="11" max="11" width="17.28515625" customWidth="1"/>
    <col min="12" max="12" width="16.28515625" customWidth="1"/>
    <col min="13" max="13" width="19.7109375" customWidth="1"/>
  </cols>
  <sheetData>
    <row r="1" spans="1:13" ht="18.75">
      <c r="A1" s="8"/>
      <c r="B1" s="9"/>
      <c r="C1" s="9"/>
      <c r="D1" s="9"/>
      <c r="E1" s="17"/>
      <c r="F1" s="9"/>
      <c r="G1" s="9"/>
      <c r="H1" s="9"/>
      <c r="I1" s="9"/>
      <c r="J1" s="35" t="s">
        <v>591</v>
      </c>
      <c r="K1" s="35"/>
      <c r="L1" s="20"/>
      <c r="M1" s="35"/>
    </row>
    <row r="2" spans="1:13" ht="18.75">
      <c r="A2" s="8"/>
      <c r="B2" s="10"/>
      <c r="C2" s="10"/>
      <c r="D2" s="10"/>
      <c r="E2" s="12"/>
      <c r="F2" s="10"/>
      <c r="G2" s="10"/>
      <c r="H2" s="10"/>
      <c r="I2" s="10"/>
      <c r="J2" s="36" t="s">
        <v>1623</v>
      </c>
      <c r="K2" s="36"/>
      <c r="L2" s="11"/>
      <c r="M2" s="11"/>
    </row>
    <row r="3" spans="1:13" ht="18.75">
      <c r="A3" s="8"/>
      <c r="B3" s="10"/>
      <c r="C3" s="10"/>
      <c r="D3" s="10"/>
      <c r="E3" s="12"/>
      <c r="F3" s="10"/>
      <c r="G3" s="10"/>
      <c r="H3" s="10"/>
      <c r="I3" s="10"/>
      <c r="J3" s="11"/>
      <c r="K3" s="11"/>
      <c r="L3" s="23"/>
      <c r="M3" s="8"/>
    </row>
    <row r="4" spans="1:13" ht="18.75">
      <c r="A4" s="186" t="s">
        <v>592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8.75">
      <c r="A5" s="186" t="s">
        <v>1624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8.75">
      <c r="A6" s="41"/>
      <c r="B6" s="12"/>
      <c r="C6" s="12"/>
      <c r="D6" s="12"/>
      <c r="E6" s="12"/>
      <c r="F6" s="12"/>
      <c r="G6" s="12"/>
      <c r="H6" s="12"/>
      <c r="I6" s="12"/>
      <c r="J6" s="12"/>
      <c r="K6" s="12"/>
      <c r="L6" s="41"/>
      <c r="M6" s="8"/>
    </row>
    <row r="7" spans="1:13" ht="15.75">
      <c r="A7" s="7" t="s">
        <v>22</v>
      </c>
      <c r="B7" s="33"/>
      <c r="C7" s="33"/>
      <c r="D7" s="33"/>
      <c r="E7" s="33"/>
      <c r="F7" s="33"/>
      <c r="G7" s="33"/>
      <c r="H7" s="33"/>
      <c r="I7" s="33"/>
      <c r="J7" s="34"/>
      <c r="K7" s="8"/>
      <c r="L7" s="8"/>
      <c r="M7" s="8"/>
    </row>
    <row r="8" spans="1:13" ht="15.75">
      <c r="A8" s="187" t="s">
        <v>49</v>
      </c>
      <c r="B8" s="188"/>
      <c r="C8" s="188"/>
      <c r="D8" s="188"/>
      <c r="E8" s="188"/>
      <c r="F8" s="188"/>
      <c r="G8" s="188"/>
      <c r="H8" s="188"/>
      <c r="I8" s="188"/>
      <c r="J8" s="188"/>
      <c r="K8" s="8"/>
      <c r="L8" s="8"/>
      <c r="M8" s="8"/>
    </row>
    <row r="9" spans="1:13" ht="15.75">
      <c r="A9" s="47" t="s">
        <v>50</v>
      </c>
      <c r="B9" s="7"/>
      <c r="C9" s="7"/>
      <c r="D9" s="7"/>
      <c r="E9" s="29"/>
      <c r="F9" s="7"/>
      <c r="G9" s="7"/>
      <c r="H9" s="7"/>
      <c r="I9" s="7"/>
      <c r="J9" s="34"/>
      <c r="K9" s="8"/>
      <c r="L9" s="8"/>
      <c r="M9" s="8"/>
    </row>
    <row r="10" spans="1:13" ht="15.75">
      <c r="A10" s="187" t="s">
        <v>51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8"/>
      <c r="L10" s="8"/>
      <c r="M10" s="8"/>
    </row>
    <row r="11" spans="1:13" ht="15.75">
      <c r="A11" s="32"/>
      <c r="B11" s="32"/>
      <c r="C11" s="32"/>
      <c r="D11" s="32"/>
      <c r="E11" s="28"/>
      <c r="F11" s="32"/>
      <c r="G11" s="32"/>
      <c r="H11" s="32"/>
      <c r="I11" s="32"/>
      <c r="J11" s="32"/>
      <c r="K11" s="32"/>
      <c r="L11" s="13"/>
      <c r="M11" s="8"/>
    </row>
    <row r="12" spans="1:13" ht="15.75">
      <c r="A12" s="24" t="s">
        <v>11</v>
      </c>
      <c r="B12" s="32"/>
      <c r="C12" s="32"/>
      <c r="D12" s="32"/>
      <c r="E12" s="28"/>
      <c r="F12" s="32"/>
      <c r="G12" s="32"/>
      <c r="H12" s="32"/>
      <c r="I12" s="32"/>
      <c r="J12" s="32"/>
      <c r="K12" s="32"/>
      <c r="L12" s="13"/>
      <c r="M12" s="8"/>
    </row>
    <row r="13" spans="1:13" ht="15.75">
      <c r="A13" s="46" t="s">
        <v>54</v>
      </c>
      <c r="B13" s="32"/>
      <c r="C13" s="32"/>
      <c r="D13" s="32"/>
      <c r="E13" s="28"/>
      <c r="F13" s="32"/>
      <c r="G13" s="32"/>
      <c r="H13" s="32"/>
      <c r="I13" s="32"/>
      <c r="J13" s="32"/>
      <c r="K13" s="32"/>
      <c r="L13" s="25"/>
      <c r="M13" s="24"/>
    </row>
    <row r="14" spans="1:13" ht="15.75">
      <c r="A14" s="189" t="s">
        <v>12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ht="15.75">
      <c r="A15" s="14" t="s">
        <v>13</v>
      </c>
      <c r="B15" s="14"/>
      <c r="C15" s="14"/>
      <c r="D15" s="14"/>
      <c r="E15" s="18"/>
      <c r="F15" s="14"/>
      <c r="G15" s="14"/>
      <c r="H15" s="14"/>
      <c r="I15" s="14"/>
      <c r="J15" s="14"/>
      <c r="K15" s="14"/>
      <c r="L15" s="15"/>
      <c r="M15" s="14"/>
    </row>
    <row r="16" spans="1:13" ht="15.75">
      <c r="A16" s="24"/>
      <c r="B16" s="24"/>
      <c r="C16" s="24"/>
      <c r="D16" s="24"/>
      <c r="E16" s="28"/>
      <c r="F16" s="32"/>
      <c r="G16" s="24"/>
      <c r="H16" s="24"/>
      <c r="I16" s="4"/>
      <c r="J16" s="26"/>
      <c r="K16" s="27"/>
      <c r="L16" s="27"/>
      <c r="M16" s="24"/>
    </row>
    <row r="17" spans="1:13" ht="68.45" customHeight="1">
      <c r="A17" s="5" t="s">
        <v>0</v>
      </c>
      <c r="B17" s="6" t="s">
        <v>7</v>
      </c>
      <c r="C17" s="60" t="s">
        <v>53</v>
      </c>
      <c r="D17" s="60" t="s">
        <v>282</v>
      </c>
      <c r="E17" s="6" t="s">
        <v>8</v>
      </c>
      <c r="F17" s="6" t="s">
        <v>1</v>
      </c>
      <c r="G17" s="6" t="s">
        <v>9</v>
      </c>
      <c r="H17" s="6" t="s">
        <v>2</v>
      </c>
      <c r="I17" s="1" t="s">
        <v>5</v>
      </c>
      <c r="J17" s="1" t="s">
        <v>24</v>
      </c>
      <c r="K17" s="1" t="s">
        <v>27</v>
      </c>
      <c r="L17" s="1" t="s">
        <v>23</v>
      </c>
      <c r="M17" s="5" t="s">
        <v>3</v>
      </c>
    </row>
    <row r="18" spans="1:13" ht="15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</row>
    <row r="19" spans="1:13" ht="31.5">
      <c r="A19" s="16">
        <v>1</v>
      </c>
      <c r="B19" s="61" t="s">
        <v>593</v>
      </c>
      <c r="C19" s="61">
        <v>20006664</v>
      </c>
      <c r="D19" s="61" t="s">
        <v>597</v>
      </c>
      <c r="E19" s="61" t="s">
        <v>537</v>
      </c>
      <c r="F19" s="63" t="s">
        <v>601</v>
      </c>
      <c r="G19" s="62" t="s">
        <v>15</v>
      </c>
      <c r="H19" s="61">
        <v>1</v>
      </c>
      <c r="I19" s="64">
        <v>1160</v>
      </c>
      <c r="J19" s="38">
        <f>ROUND(H19*I19,2)</f>
        <v>1160</v>
      </c>
      <c r="K19" s="38">
        <f>ROUND(J19*0.2,2)</f>
        <v>232</v>
      </c>
      <c r="L19" s="38">
        <f>ROUND(J19*1.2,2)</f>
        <v>1392</v>
      </c>
      <c r="M19" s="69" t="s">
        <v>283</v>
      </c>
    </row>
    <row r="20" spans="1:13" ht="39.6" customHeight="1">
      <c r="A20" s="16">
        <v>2</v>
      </c>
      <c r="B20" s="61" t="s">
        <v>594</v>
      </c>
      <c r="C20" s="61">
        <v>20006664</v>
      </c>
      <c r="D20" s="61" t="s">
        <v>598</v>
      </c>
      <c r="E20" s="61" t="s">
        <v>537</v>
      </c>
      <c r="F20" s="63" t="s">
        <v>601</v>
      </c>
      <c r="G20" s="62" t="s">
        <v>15</v>
      </c>
      <c r="H20" s="61">
        <v>1</v>
      </c>
      <c r="I20" s="64">
        <v>1160</v>
      </c>
      <c r="J20" s="38">
        <f>ROUND(H20*I20,2)</f>
        <v>1160</v>
      </c>
      <c r="K20" s="38">
        <f>ROUND(J20*0.2,2)</f>
        <v>232</v>
      </c>
      <c r="L20" s="38">
        <f>ROUND(J20*1.2,2)</f>
        <v>1392</v>
      </c>
      <c r="M20" s="69" t="s">
        <v>283</v>
      </c>
    </row>
    <row r="21" spans="1:13" ht="25.9" customHeight="1">
      <c r="A21" s="16">
        <v>3</v>
      </c>
      <c r="B21" s="61" t="s">
        <v>595</v>
      </c>
      <c r="C21" s="61">
        <v>20006695</v>
      </c>
      <c r="D21" s="61" t="s">
        <v>599</v>
      </c>
      <c r="E21" s="61" t="s">
        <v>537</v>
      </c>
      <c r="F21" s="63" t="s">
        <v>602</v>
      </c>
      <c r="G21" s="62" t="s">
        <v>15</v>
      </c>
      <c r="H21" s="61">
        <v>1</v>
      </c>
      <c r="I21" s="64">
        <v>5042</v>
      </c>
      <c r="J21" s="38">
        <f>ROUND(H21*I21,2)</f>
        <v>5042</v>
      </c>
      <c r="K21" s="38">
        <f>ROUND(J21*0.2,2)</f>
        <v>1008.4</v>
      </c>
      <c r="L21" s="38">
        <f>ROUND(J21*1.2,2)</f>
        <v>6050.4</v>
      </c>
      <c r="M21" s="69" t="s">
        <v>283</v>
      </c>
    </row>
    <row r="22" spans="1:13" ht="52.15" customHeight="1">
      <c r="A22" s="16">
        <v>4</v>
      </c>
      <c r="B22" s="61" t="s">
        <v>596</v>
      </c>
      <c r="C22" s="61">
        <v>20006663</v>
      </c>
      <c r="D22" s="61" t="s">
        <v>600</v>
      </c>
      <c r="E22" s="61" t="s">
        <v>537</v>
      </c>
      <c r="F22" s="63" t="s">
        <v>603</v>
      </c>
      <c r="G22" s="62" t="s">
        <v>15</v>
      </c>
      <c r="H22" s="61">
        <v>1</v>
      </c>
      <c r="I22" s="64">
        <v>1414782</v>
      </c>
      <c r="J22" s="38">
        <f>ROUND(H22*I22,2)</f>
        <v>1414782</v>
      </c>
      <c r="K22" s="38">
        <f>ROUND(J22*0.2,2)</f>
        <v>282956.40000000002</v>
      </c>
      <c r="L22" s="38">
        <f>ROUND(J22*1.2,2)</f>
        <v>1697738.4</v>
      </c>
      <c r="M22" s="69" t="s">
        <v>283</v>
      </c>
    </row>
    <row r="23" spans="1:13" ht="15.75">
      <c r="A23" s="65"/>
      <c r="B23" s="65"/>
      <c r="C23" s="65"/>
      <c r="D23" s="65"/>
      <c r="E23" s="66"/>
      <c r="F23" s="67"/>
      <c r="G23" s="65"/>
      <c r="H23" s="65"/>
      <c r="I23" s="65"/>
      <c r="J23" s="68">
        <f>SUM(J19:J22)</f>
        <v>1422144</v>
      </c>
      <c r="K23" s="68">
        <f>SUM(K19:K22)</f>
        <v>284428.80000000005</v>
      </c>
      <c r="L23" s="68">
        <f>SUM(L19:L22)</f>
        <v>1706572.7999999998</v>
      </c>
      <c r="M23" s="65"/>
    </row>
    <row r="26" spans="1:13" ht="18.75">
      <c r="B26" s="183" t="s">
        <v>1719</v>
      </c>
      <c r="C26" s="183"/>
      <c r="D26" s="183"/>
      <c r="E26" s="159"/>
      <c r="F26" s="160"/>
      <c r="K26" s="162" t="s">
        <v>1725</v>
      </c>
      <c r="L26" s="9"/>
      <c r="M26" s="9"/>
    </row>
    <row r="27" spans="1:13" ht="18.75">
      <c r="B27" s="183" t="s">
        <v>1720</v>
      </c>
      <c r="C27" s="183"/>
      <c r="D27" s="183"/>
      <c r="E27" s="183"/>
      <c r="F27" s="183"/>
      <c r="K27" s="158" t="s">
        <v>1726</v>
      </c>
      <c r="L27" s="158"/>
      <c r="M27" s="158"/>
    </row>
    <row r="28" spans="1:13" ht="18.75">
      <c r="B28" s="184" t="s">
        <v>1721</v>
      </c>
      <c r="C28" s="184"/>
      <c r="D28" s="184"/>
      <c r="E28" s="184"/>
      <c r="F28" s="184"/>
      <c r="K28" s="158" t="s">
        <v>1727</v>
      </c>
      <c r="L28" s="158"/>
      <c r="M28" s="158"/>
    </row>
    <row r="29" spans="1:13" ht="18.75">
      <c r="B29" s="184" t="s">
        <v>1722</v>
      </c>
      <c r="C29" s="184"/>
      <c r="D29" s="184"/>
      <c r="E29" s="184"/>
      <c r="F29" s="184"/>
      <c r="K29" s="165"/>
      <c r="L29" s="166"/>
      <c r="M29" s="166"/>
    </row>
    <row r="30" spans="1:13" ht="18.75">
      <c r="B30" s="2"/>
      <c r="C30" s="9"/>
      <c r="D30" s="9"/>
      <c r="E30" s="161"/>
      <c r="F30" s="160"/>
      <c r="K30" s="165"/>
      <c r="L30" s="9"/>
      <c r="M30" s="9"/>
    </row>
    <row r="31" spans="1:13" ht="18.75">
      <c r="B31" s="162" t="s">
        <v>1723</v>
      </c>
      <c r="C31" s="162"/>
      <c r="D31" s="162"/>
      <c r="E31" s="162"/>
      <c r="F31" s="160"/>
      <c r="K31" s="158" t="s">
        <v>1728</v>
      </c>
      <c r="L31" s="158"/>
      <c r="M31" s="158"/>
    </row>
    <row r="32" spans="1:13" ht="18.75">
      <c r="B32" s="2"/>
      <c r="C32" s="185"/>
      <c r="D32" s="185"/>
      <c r="E32" s="185"/>
      <c r="F32" s="160"/>
      <c r="K32" s="165"/>
      <c r="L32" s="165"/>
      <c r="M32" s="165"/>
    </row>
    <row r="33" spans="2:13" ht="18.75">
      <c r="B33" s="2"/>
      <c r="C33" s="163" t="s">
        <v>1724</v>
      </c>
      <c r="D33" s="162"/>
      <c r="E33" s="164"/>
      <c r="F33" s="160"/>
      <c r="K33" s="163" t="s">
        <v>1724</v>
      </c>
      <c r="L33" s="162"/>
      <c r="M33" s="162"/>
    </row>
  </sheetData>
  <mergeCells count="10">
    <mergeCell ref="B27:F27"/>
    <mergeCell ref="B28:F28"/>
    <mergeCell ref="B29:F29"/>
    <mergeCell ref="C32:E32"/>
    <mergeCell ref="A4:M4"/>
    <mergeCell ref="A5:M5"/>
    <mergeCell ref="A8:J8"/>
    <mergeCell ref="A10:J10"/>
    <mergeCell ref="A14:M14"/>
    <mergeCell ref="B26:D26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BreakPreview" topLeftCell="A13" zoomScaleNormal="100" zoomScaleSheetLayoutView="100" workbookViewId="0">
      <selection activeCell="F19" sqref="F19"/>
    </sheetView>
  </sheetViews>
  <sheetFormatPr defaultRowHeight="15"/>
  <cols>
    <col min="1" max="1" width="6.140625" customWidth="1"/>
    <col min="2" max="2" width="9.7109375" customWidth="1"/>
    <col min="3" max="3" width="13.28515625" customWidth="1"/>
    <col min="4" max="4" width="14" customWidth="1"/>
    <col min="6" max="6" width="29.28515625" customWidth="1"/>
    <col min="7" max="7" width="6.7109375" customWidth="1"/>
    <col min="8" max="8" width="7.5703125" customWidth="1"/>
    <col min="9" max="9" width="14.85546875" customWidth="1"/>
    <col min="10" max="10" width="15.28515625" customWidth="1"/>
    <col min="11" max="11" width="17.28515625" customWidth="1"/>
    <col min="12" max="12" width="16.28515625" customWidth="1"/>
    <col min="13" max="13" width="19.7109375" customWidth="1"/>
  </cols>
  <sheetData>
    <row r="1" spans="1:13" ht="18.75">
      <c r="A1" s="8"/>
      <c r="B1" s="9"/>
      <c r="C1" s="9"/>
      <c r="D1" s="9"/>
      <c r="E1" s="17"/>
      <c r="F1" s="9"/>
      <c r="G1" s="9"/>
      <c r="H1" s="9"/>
      <c r="I1" s="9"/>
      <c r="J1" s="35" t="s">
        <v>604</v>
      </c>
      <c r="K1" s="35"/>
      <c r="L1" s="20"/>
      <c r="M1" s="35"/>
    </row>
    <row r="2" spans="1:13" ht="18.75">
      <c r="A2" s="8"/>
      <c r="B2" s="10"/>
      <c r="C2" s="10"/>
      <c r="D2" s="10"/>
      <c r="E2" s="12"/>
      <c r="F2" s="10"/>
      <c r="G2" s="10"/>
      <c r="H2" s="10"/>
      <c r="I2" s="10"/>
      <c r="J2" s="36" t="s">
        <v>1623</v>
      </c>
      <c r="K2" s="36"/>
      <c r="L2" s="11"/>
      <c r="M2" s="11"/>
    </row>
    <row r="3" spans="1:13" ht="18.75">
      <c r="A3" s="8"/>
      <c r="B3" s="10"/>
      <c r="C3" s="10"/>
      <c r="D3" s="10"/>
      <c r="E3" s="12"/>
      <c r="F3" s="10"/>
      <c r="G3" s="10"/>
      <c r="H3" s="10"/>
      <c r="I3" s="10"/>
      <c r="J3" s="11"/>
      <c r="K3" s="11"/>
      <c r="L3" s="23"/>
      <c r="M3" s="8"/>
    </row>
    <row r="4" spans="1:13" ht="18.75">
      <c r="A4" s="186" t="s">
        <v>605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8.75">
      <c r="A5" s="186" t="s">
        <v>1624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8.75">
      <c r="A6" s="41"/>
      <c r="B6" s="12"/>
      <c r="C6" s="12"/>
      <c r="D6" s="12"/>
      <c r="E6" s="12"/>
      <c r="F6" s="12"/>
      <c r="G6" s="12"/>
      <c r="H6" s="12"/>
      <c r="I6" s="12"/>
      <c r="J6" s="12"/>
      <c r="K6" s="12"/>
      <c r="L6" s="41"/>
      <c r="M6" s="8"/>
    </row>
    <row r="7" spans="1:13" ht="15.75">
      <c r="A7" s="7" t="s">
        <v>22</v>
      </c>
      <c r="B7" s="33"/>
      <c r="C7" s="33"/>
      <c r="D7" s="33"/>
      <c r="E7" s="33"/>
      <c r="F7" s="33"/>
      <c r="G7" s="33"/>
      <c r="H7" s="33"/>
      <c r="I7" s="33"/>
      <c r="J7" s="34"/>
      <c r="K7" s="8"/>
      <c r="L7" s="8"/>
      <c r="M7" s="8"/>
    </row>
    <row r="8" spans="1:13" ht="15.75">
      <c r="A8" s="187" t="s">
        <v>49</v>
      </c>
      <c r="B8" s="188"/>
      <c r="C8" s="188"/>
      <c r="D8" s="188"/>
      <c r="E8" s="188"/>
      <c r="F8" s="188"/>
      <c r="G8" s="188"/>
      <c r="H8" s="188"/>
      <c r="I8" s="188"/>
      <c r="J8" s="188"/>
      <c r="K8" s="8"/>
      <c r="L8" s="8"/>
      <c r="M8" s="8"/>
    </row>
    <row r="9" spans="1:13" ht="15.75">
      <c r="A9" s="47" t="s">
        <v>50</v>
      </c>
      <c r="B9" s="7"/>
      <c r="C9" s="7"/>
      <c r="D9" s="7"/>
      <c r="E9" s="29"/>
      <c r="F9" s="7"/>
      <c r="G9" s="7"/>
      <c r="H9" s="7"/>
      <c r="I9" s="7"/>
      <c r="J9" s="34"/>
      <c r="K9" s="8"/>
      <c r="L9" s="8"/>
      <c r="M9" s="8"/>
    </row>
    <row r="10" spans="1:13" ht="15.75">
      <c r="A10" s="187" t="s">
        <v>51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8"/>
      <c r="L10" s="8"/>
      <c r="M10" s="8"/>
    </row>
    <row r="11" spans="1:13" ht="15.75">
      <c r="A11" s="32"/>
      <c r="B11" s="32"/>
      <c r="C11" s="32"/>
      <c r="D11" s="32"/>
      <c r="E11" s="28"/>
      <c r="F11" s="32"/>
      <c r="G11" s="32"/>
      <c r="H11" s="32"/>
      <c r="I11" s="32"/>
      <c r="J11" s="32"/>
      <c r="K11" s="32"/>
      <c r="L11" s="13"/>
      <c r="M11" s="8"/>
    </row>
    <row r="12" spans="1:13" ht="15.75">
      <c r="A12" s="24" t="s">
        <v>11</v>
      </c>
      <c r="B12" s="32"/>
      <c r="C12" s="32"/>
      <c r="D12" s="32"/>
      <c r="E12" s="28"/>
      <c r="F12" s="32"/>
      <c r="G12" s="32"/>
      <c r="H12" s="32"/>
      <c r="I12" s="32"/>
      <c r="J12" s="32"/>
      <c r="K12" s="32"/>
      <c r="L12" s="13"/>
      <c r="M12" s="8"/>
    </row>
    <row r="13" spans="1:13" ht="15.75">
      <c r="A13" s="46" t="s">
        <v>54</v>
      </c>
      <c r="B13" s="32"/>
      <c r="C13" s="32"/>
      <c r="D13" s="32"/>
      <c r="E13" s="28"/>
      <c r="F13" s="32"/>
      <c r="G13" s="32"/>
      <c r="H13" s="32"/>
      <c r="I13" s="32"/>
      <c r="J13" s="32"/>
      <c r="K13" s="32"/>
      <c r="L13" s="25"/>
      <c r="M13" s="24"/>
    </row>
    <row r="14" spans="1:13" ht="15.75">
      <c r="A14" s="189" t="s">
        <v>12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ht="15.75">
      <c r="A15" s="14" t="s">
        <v>13</v>
      </c>
      <c r="B15" s="14"/>
      <c r="C15" s="14"/>
      <c r="D15" s="14"/>
      <c r="E15" s="18"/>
      <c r="F15" s="14"/>
      <c r="G15" s="14"/>
      <c r="H15" s="14"/>
      <c r="I15" s="14"/>
      <c r="J15" s="14"/>
      <c r="K15" s="14"/>
      <c r="L15" s="15"/>
      <c r="M15" s="14"/>
    </row>
    <row r="16" spans="1:13" ht="15.75">
      <c r="A16" s="24"/>
      <c r="B16" s="24"/>
      <c r="C16" s="24"/>
      <c r="D16" s="24"/>
      <c r="E16" s="28"/>
      <c r="F16" s="32"/>
      <c r="G16" s="24"/>
      <c r="H16" s="24"/>
      <c r="I16" s="4"/>
      <c r="J16" s="26"/>
      <c r="K16" s="27"/>
      <c r="L16" s="27"/>
      <c r="M16" s="24"/>
    </row>
    <row r="17" spans="1:13" ht="68.45" customHeight="1">
      <c r="A17" s="5" t="s">
        <v>0</v>
      </c>
      <c r="B17" s="6" t="s">
        <v>7</v>
      </c>
      <c r="C17" s="60" t="s">
        <v>53</v>
      </c>
      <c r="D17" s="60" t="s">
        <v>282</v>
      </c>
      <c r="E17" s="6" t="s">
        <v>8</v>
      </c>
      <c r="F17" s="6" t="s">
        <v>1</v>
      </c>
      <c r="G17" s="6" t="s">
        <v>9</v>
      </c>
      <c r="H17" s="6" t="s">
        <v>2</v>
      </c>
      <c r="I17" s="1" t="s">
        <v>5</v>
      </c>
      <c r="J17" s="1" t="s">
        <v>24</v>
      </c>
      <c r="K17" s="1" t="s">
        <v>27</v>
      </c>
      <c r="L17" s="1" t="s">
        <v>23</v>
      </c>
      <c r="M17" s="5" t="s">
        <v>3</v>
      </c>
    </row>
    <row r="18" spans="1:13" ht="15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</row>
    <row r="19" spans="1:13" ht="31.5">
      <c r="A19" s="16">
        <v>1</v>
      </c>
      <c r="B19" s="61" t="s">
        <v>606</v>
      </c>
      <c r="C19" s="61">
        <v>20002655</v>
      </c>
      <c r="D19" s="61" t="s">
        <v>611</v>
      </c>
      <c r="E19" s="61" t="s">
        <v>537</v>
      </c>
      <c r="F19" s="63" t="s">
        <v>616</v>
      </c>
      <c r="G19" s="62" t="s">
        <v>15</v>
      </c>
      <c r="H19" s="61">
        <v>1</v>
      </c>
      <c r="I19" s="64">
        <v>52552</v>
      </c>
      <c r="J19" s="38">
        <f>ROUND(H19*I19,2)</f>
        <v>52552</v>
      </c>
      <c r="K19" s="38">
        <f>ROUND(J19*0.2,2)</f>
        <v>10510.4</v>
      </c>
      <c r="L19" s="38">
        <f>ROUND(J19*1.2,2)</f>
        <v>63062.400000000001</v>
      </c>
      <c r="M19" s="69" t="s">
        <v>283</v>
      </c>
    </row>
    <row r="20" spans="1:13" ht="31.9" customHeight="1">
      <c r="A20" s="16">
        <v>2</v>
      </c>
      <c r="B20" s="61" t="s">
        <v>607</v>
      </c>
      <c r="C20" s="61">
        <v>20002659</v>
      </c>
      <c r="D20" s="61" t="s">
        <v>612</v>
      </c>
      <c r="E20" s="61" t="s">
        <v>537</v>
      </c>
      <c r="F20" s="63" t="s">
        <v>617</v>
      </c>
      <c r="G20" s="62" t="s">
        <v>15</v>
      </c>
      <c r="H20" s="61">
        <v>1</v>
      </c>
      <c r="I20" s="64">
        <v>1086932</v>
      </c>
      <c r="J20" s="38">
        <f>ROUND(H20*I20,2)</f>
        <v>1086932</v>
      </c>
      <c r="K20" s="38">
        <f>ROUND(J20*0.2,2)</f>
        <v>217386.4</v>
      </c>
      <c r="L20" s="38">
        <f>ROUND(J20*1.2,2)</f>
        <v>1304318.3999999999</v>
      </c>
      <c r="M20" s="69" t="s">
        <v>283</v>
      </c>
    </row>
    <row r="21" spans="1:13" ht="33.6" customHeight="1">
      <c r="A21" s="16">
        <v>3</v>
      </c>
      <c r="B21" s="61" t="s">
        <v>608</v>
      </c>
      <c r="C21" s="61">
        <v>20002675</v>
      </c>
      <c r="D21" s="61" t="s">
        <v>613</v>
      </c>
      <c r="E21" s="61" t="s">
        <v>537</v>
      </c>
      <c r="F21" s="63" t="s">
        <v>618</v>
      </c>
      <c r="G21" s="62" t="s">
        <v>15</v>
      </c>
      <c r="H21" s="61">
        <v>1</v>
      </c>
      <c r="I21" s="64">
        <v>101016</v>
      </c>
      <c r="J21" s="38">
        <f>ROUND(H21*I21,2)</f>
        <v>101016</v>
      </c>
      <c r="K21" s="38">
        <f>ROUND(J21*0.2,2)</f>
        <v>20203.2</v>
      </c>
      <c r="L21" s="38">
        <f>ROUND(J21*1.2,2)</f>
        <v>121219.2</v>
      </c>
      <c r="M21" s="69" t="s">
        <v>283</v>
      </c>
    </row>
    <row r="22" spans="1:13" ht="48.6" customHeight="1">
      <c r="A22" s="16">
        <v>4</v>
      </c>
      <c r="B22" s="61" t="s">
        <v>609</v>
      </c>
      <c r="C22" s="61">
        <v>20002678</v>
      </c>
      <c r="D22" s="61" t="s">
        <v>614</v>
      </c>
      <c r="E22" s="61" t="s">
        <v>537</v>
      </c>
      <c r="F22" s="63" t="s">
        <v>619</v>
      </c>
      <c r="G22" s="62" t="s">
        <v>15</v>
      </c>
      <c r="H22" s="61">
        <v>1</v>
      </c>
      <c r="I22" s="64">
        <v>171105</v>
      </c>
      <c r="J22" s="38">
        <f>ROUND(H22*I22,2)</f>
        <v>171105</v>
      </c>
      <c r="K22" s="38">
        <f>ROUND(J22*0.2,2)</f>
        <v>34221</v>
      </c>
      <c r="L22" s="38">
        <f>ROUND(J22*1.2,2)</f>
        <v>205326</v>
      </c>
      <c r="M22" s="69" t="s">
        <v>283</v>
      </c>
    </row>
    <row r="23" spans="1:13" ht="39.6" customHeight="1">
      <c r="A23" s="16">
        <v>5</v>
      </c>
      <c r="B23" s="61" t="s">
        <v>610</v>
      </c>
      <c r="C23" s="61">
        <v>20002681</v>
      </c>
      <c r="D23" s="61" t="s">
        <v>615</v>
      </c>
      <c r="E23" s="61" t="s">
        <v>537</v>
      </c>
      <c r="F23" s="63" t="s">
        <v>620</v>
      </c>
      <c r="G23" s="62" t="s">
        <v>15</v>
      </c>
      <c r="H23" s="61">
        <v>1</v>
      </c>
      <c r="I23" s="64">
        <v>209470</v>
      </c>
      <c r="J23" s="38">
        <f>ROUND(H23*I23,2)</f>
        <v>209470</v>
      </c>
      <c r="K23" s="38">
        <f>ROUND(J23*0.2,2)</f>
        <v>41894</v>
      </c>
      <c r="L23" s="38">
        <f>ROUND(J23*1.2,2)</f>
        <v>251364</v>
      </c>
      <c r="M23" s="69" t="s">
        <v>283</v>
      </c>
    </row>
    <row r="24" spans="1:13" ht="15.75">
      <c r="A24" s="65"/>
      <c r="B24" s="61"/>
      <c r="C24" s="65"/>
      <c r="D24" s="65"/>
      <c r="E24" s="66"/>
      <c r="F24" s="67"/>
      <c r="G24" s="65"/>
      <c r="H24" s="65"/>
      <c r="I24" s="65"/>
      <c r="J24" s="68">
        <f>SUM(J19:J23)</f>
        <v>1621075</v>
      </c>
      <c r="K24" s="68">
        <f>SUM(K19:K23)</f>
        <v>324215</v>
      </c>
      <c r="L24" s="68">
        <f>SUM(L19:L23)</f>
        <v>1945289.9999999998</v>
      </c>
      <c r="M24" s="65"/>
    </row>
    <row r="27" spans="1:13" ht="18.75">
      <c r="B27" s="183" t="s">
        <v>1719</v>
      </c>
      <c r="C27" s="183"/>
      <c r="D27" s="183"/>
      <c r="E27" s="159"/>
      <c r="F27" s="160"/>
      <c r="K27" s="162" t="s">
        <v>1725</v>
      </c>
      <c r="L27" s="9"/>
      <c r="M27" s="9"/>
    </row>
    <row r="28" spans="1:13" ht="18.75">
      <c r="B28" s="183" t="s">
        <v>1720</v>
      </c>
      <c r="C28" s="183"/>
      <c r="D28" s="183"/>
      <c r="E28" s="183"/>
      <c r="F28" s="183"/>
      <c r="K28" s="158" t="s">
        <v>1726</v>
      </c>
      <c r="L28" s="158"/>
      <c r="M28" s="158"/>
    </row>
    <row r="29" spans="1:13" ht="18.75">
      <c r="B29" s="184" t="s">
        <v>1721</v>
      </c>
      <c r="C29" s="184"/>
      <c r="D29" s="184"/>
      <c r="E29" s="184"/>
      <c r="F29" s="184"/>
      <c r="K29" s="158" t="s">
        <v>1727</v>
      </c>
      <c r="L29" s="158"/>
      <c r="M29" s="158"/>
    </row>
    <row r="30" spans="1:13" ht="18.75">
      <c r="B30" s="184" t="s">
        <v>1722</v>
      </c>
      <c r="C30" s="184"/>
      <c r="D30" s="184"/>
      <c r="E30" s="184"/>
      <c r="F30" s="184"/>
      <c r="K30" s="165"/>
      <c r="L30" s="166"/>
      <c r="M30" s="166"/>
    </row>
    <row r="31" spans="1:13" ht="18.75">
      <c r="B31" s="2"/>
      <c r="C31" s="9"/>
      <c r="D31" s="9"/>
      <c r="E31" s="161"/>
      <c r="F31" s="160"/>
      <c r="K31" s="165"/>
      <c r="L31" s="9"/>
      <c r="M31" s="9"/>
    </row>
    <row r="32" spans="1:13" ht="18.75">
      <c r="B32" s="162" t="s">
        <v>1723</v>
      </c>
      <c r="C32" s="162"/>
      <c r="D32" s="162"/>
      <c r="E32" s="162"/>
      <c r="F32" s="160"/>
      <c r="K32" s="158" t="s">
        <v>1728</v>
      </c>
      <c r="L32" s="158"/>
      <c r="M32" s="158"/>
    </row>
    <row r="33" spans="2:13" ht="18.75">
      <c r="B33" s="2"/>
      <c r="C33" s="185"/>
      <c r="D33" s="185"/>
      <c r="E33" s="185"/>
      <c r="F33" s="160"/>
      <c r="K33" s="165"/>
      <c r="L33" s="165"/>
      <c r="M33" s="165"/>
    </row>
    <row r="34" spans="2:13" ht="18.75">
      <c r="B34" s="2"/>
      <c r="C34" s="163" t="s">
        <v>1724</v>
      </c>
      <c r="D34" s="162"/>
      <c r="E34" s="164"/>
      <c r="F34" s="160"/>
      <c r="K34" s="163" t="s">
        <v>1724</v>
      </c>
      <c r="L34" s="162"/>
      <c r="M34" s="162"/>
    </row>
  </sheetData>
  <mergeCells count="10">
    <mergeCell ref="B28:F28"/>
    <mergeCell ref="B29:F29"/>
    <mergeCell ref="B30:F30"/>
    <mergeCell ref="C33:E33"/>
    <mergeCell ref="A4:M4"/>
    <mergeCell ref="A5:M5"/>
    <mergeCell ref="A8:J8"/>
    <mergeCell ref="A10:J10"/>
    <mergeCell ref="A14:M14"/>
    <mergeCell ref="B27:D27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view="pageBreakPreview" topLeftCell="A15" zoomScaleNormal="100" zoomScaleSheetLayoutView="100" workbookViewId="0">
      <selection activeCell="C19" sqref="C19"/>
    </sheetView>
  </sheetViews>
  <sheetFormatPr defaultRowHeight="15"/>
  <cols>
    <col min="1" max="1" width="6.140625" customWidth="1"/>
    <col min="2" max="2" width="9.7109375" customWidth="1"/>
    <col min="3" max="3" width="13.28515625" customWidth="1"/>
    <col min="4" max="4" width="14" customWidth="1"/>
    <col min="6" max="6" width="29.28515625" customWidth="1"/>
    <col min="7" max="7" width="6.7109375" customWidth="1"/>
    <col min="8" max="8" width="7.5703125" customWidth="1"/>
    <col min="9" max="9" width="14.85546875" customWidth="1"/>
    <col min="10" max="10" width="15.28515625" customWidth="1"/>
    <col min="11" max="11" width="17.28515625" customWidth="1"/>
    <col min="12" max="12" width="16.28515625" customWidth="1"/>
    <col min="13" max="13" width="19.7109375" customWidth="1"/>
  </cols>
  <sheetData>
    <row r="1" spans="1:13" ht="18.75">
      <c r="A1" s="8"/>
      <c r="B1" s="9"/>
      <c r="C1" s="9"/>
      <c r="D1" s="9"/>
      <c r="E1" s="17"/>
      <c r="F1" s="9"/>
      <c r="G1" s="9"/>
      <c r="H1" s="9"/>
      <c r="I1" s="9"/>
      <c r="J1" s="35" t="s">
        <v>626</v>
      </c>
      <c r="K1" s="35"/>
      <c r="L1" s="20"/>
      <c r="M1" s="35"/>
    </row>
    <row r="2" spans="1:13" ht="18.75">
      <c r="A2" s="8"/>
      <c r="B2" s="10"/>
      <c r="C2" s="10"/>
      <c r="D2" s="10"/>
      <c r="E2" s="12"/>
      <c r="F2" s="10"/>
      <c r="G2" s="10"/>
      <c r="H2" s="10"/>
      <c r="I2" s="10"/>
      <c r="J2" s="36" t="s">
        <v>1623</v>
      </c>
      <c r="K2" s="36"/>
      <c r="L2" s="11"/>
      <c r="M2" s="11"/>
    </row>
    <row r="3" spans="1:13" ht="18.75">
      <c r="A3" s="8"/>
      <c r="B3" s="10"/>
      <c r="C3" s="10"/>
      <c r="D3" s="10"/>
      <c r="E3" s="12"/>
      <c r="F3" s="10"/>
      <c r="G3" s="10"/>
      <c r="H3" s="10"/>
      <c r="I3" s="10"/>
      <c r="J3" s="11"/>
      <c r="K3" s="11"/>
      <c r="L3" s="23"/>
      <c r="M3" s="8"/>
    </row>
    <row r="4" spans="1:13" ht="18.75">
      <c r="A4" s="186" t="s">
        <v>625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8.75">
      <c r="A5" s="186" t="s">
        <v>1624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8.75">
      <c r="A6" s="41"/>
      <c r="B6" s="12"/>
      <c r="C6" s="12"/>
      <c r="D6" s="12"/>
      <c r="E6" s="12"/>
      <c r="F6" s="12"/>
      <c r="G6" s="12"/>
      <c r="H6" s="12"/>
      <c r="I6" s="12"/>
      <c r="J6" s="12"/>
      <c r="K6" s="12"/>
      <c r="L6" s="41"/>
      <c r="M6" s="8"/>
    </row>
    <row r="7" spans="1:13" ht="15.75">
      <c r="A7" s="7" t="s">
        <v>22</v>
      </c>
      <c r="B7" s="33"/>
      <c r="C7" s="33"/>
      <c r="D7" s="33"/>
      <c r="E7" s="33"/>
      <c r="F7" s="33"/>
      <c r="G7" s="33"/>
      <c r="H7" s="33"/>
      <c r="I7" s="33"/>
      <c r="J7" s="34"/>
      <c r="K7" s="8"/>
      <c r="L7" s="8"/>
      <c r="M7" s="8"/>
    </row>
    <row r="8" spans="1:13" ht="15.75">
      <c r="A8" s="187" t="s">
        <v>49</v>
      </c>
      <c r="B8" s="188"/>
      <c r="C8" s="188"/>
      <c r="D8" s="188"/>
      <c r="E8" s="188"/>
      <c r="F8" s="188"/>
      <c r="G8" s="188"/>
      <c r="H8" s="188"/>
      <c r="I8" s="188"/>
      <c r="J8" s="188"/>
      <c r="K8" s="8"/>
      <c r="L8" s="8"/>
      <c r="M8" s="8"/>
    </row>
    <row r="9" spans="1:13" ht="15.75">
      <c r="A9" s="47" t="s">
        <v>50</v>
      </c>
      <c r="B9" s="7"/>
      <c r="C9" s="7"/>
      <c r="D9" s="7"/>
      <c r="E9" s="29"/>
      <c r="F9" s="7"/>
      <c r="G9" s="7"/>
      <c r="H9" s="7"/>
      <c r="I9" s="7"/>
      <c r="J9" s="34"/>
      <c r="K9" s="8"/>
      <c r="L9" s="8"/>
      <c r="M9" s="8"/>
    </row>
    <row r="10" spans="1:13" ht="15.75">
      <c r="A10" s="187" t="s">
        <v>51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8"/>
      <c r="L10" s="8"/>
      <c r="M10" s="8"/>
    </row>
    <row r="11" spans="1:13" ht="15.75">
      <c r="A11" s="32"/>
      <c r="B11" s="32"/>
      <c r="C11" s="32"/>
      <c r="D11" s="32"/>
      <c r="E11" s="28"/>
      <c r="F11" s="32"/>
      <c r="G11" s="32"/>
      <c r="H11" s="32"/>
      <c r="I11" s="32"/>
      <c r="J11" s="32"/>
      <c r="K11" s="32"/>
      <c r="L11" s="13"/>
      <c r="M11" s="8"/>
    </row>
    <row r="12" spans="1:13" ht="15.75">
      <c r="A12" s="24" t="s">
        <v>11</v>
      </c>
      <c r="B12" s="32"/>
      <c r="C12" s="32"/>
      <c r="D12" s="32"/>
      <c r="E12" s="28"/>
      <c r="F12" s="32"/>
      <c r="G12" s="32"/>
      <c r="H12" s="32"/>
      <c r="I12" s="32"/>
      <c r="J12" s="32"/>
      <c r="K12" s="32"/>
      <c r="L12" s="13"/>
      <c r="M12" s="8"/>
    </row>
    <row r="13" spans="1:13" ht="15.75">
      <c r="A13" s="46" t="s">
        <v>54</v>
      </c>
      <c r="B13" s="32"/>
      <c r="C13" s="32"/>
      <c r="D13" s="32"/>
      <c r="E13" s="28"/>
      <c r="F13" s="32"/>
      <c r="G13" s="32"/>
      <c r="H13" s="32"/>
      <c r="I13" s="32"/>
      <c r="J13" s="32"/>
      <c r="K13" s="32"/>
      <c r="L13" s="25"/>
      <c r="M13" s="24"/>
    </row>
    <row r="14" spans="1:13" ht="15.75">
      <c r="A14" s="189" t="s">
        <v>12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ht="15.75">
      <c r="A15" s="14" t="s">
        <v>13</v>
      </c>
      <c r="B15" s="14"/>
      <c r="C15" s="14"/>
      <c r="D15" s="14"/>
      <c r="E15" s="18"/>
      <c r="F15" s="14"/>
      <c r="G15" s="14"/>
      <c r="H15" s="14"/>
      <c r="I15" s="14"/>
      <c r="J15" s="14"/>
      <c r="K15" s="14"/>
      <c r="L15" s="15"/>
      <c r="M15" s="14"/>
    </row>
    <row r="16" spans="1:13" ht="15.75">
      <c r="A16" s="24"/>
      <c r="B16" s="24"/>
      <c r="C16" s="24"/>
      <c r="D16" s="24"/>
      <c r="E16" s="28"/>
      <c r="F16" s="32"/>
      <c r="G16" s="24"/>
      <c r="H16" s="24"/>
      <c r="I16" s="4"/>
      <c r="J16" s="26"/>
      <c r="K16" s="27"/>
      <c r="L16" s="27"/>
      <c r="M16" s="24"/>
    </row>
    <row r="17" spans="1:13" ht="68.45" customHeight="1">
      <c r="A17" s="5" t="s">
        <v>0</v>
      </c>
      <c r="B17" s="6" t="s">
        <v>7</v>
      </c>
      <c r="C17" s="60" t="s">
        <v>53</v>
      </c>
      <c r="D17" s="60" t="s">
        <v>282</v>
      </c>
      <c r="E17" s="6" t="s">
        <v>8</v>
      </c>
      <c r="F17" s="6" t="s">
        <v>1</v>
      </c>
      <c r="G17" s="6" t="s">
        <v>9</v>
      </c>
      <c r="H17" s="6" t="s">
        <v>2</v>
      </c>
      <c r="I17" s="1" t="s">
        <v>5</v>
      </c>
      <c r="J17" s="1" t="s">
        <v>24</v>
      </c>
      <c r="K17" s="1" t="s">
        <v>27</v>
      </c>
      <c r="L17" s="1" t="s">
        <v>23</v>
      </c>
      <c r="M17" s="5" t="s">
        <v>3</v>
      </c>
    </row>
    <row r="18" spans="1:13" ht="15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</row>
    <row r="19" spans="1:13" ht="44.45" customHeight="1">
      <c r="A19" s="16">
        <v>1</v>
      </c>
      <c r="B19" s="61" t="s">
        <v>627</v>
      </c>
      <c r="C19" s="61">
        <v>20005834</v>
      </c>
      <c r="D19" s="61" t="s">
        <v>632</v>
      </c>
      <c r="E19" s="61" t="s">
        <v>637</v>
      </c>
      <c r="F19" s="63" t="s">
        <v>638</v>
      </c>
      <c r="G19" s="62" t="s">
        <v>15</v>
      </c>
      <c r="H19" s="61">
        <v>1</v>
      </c>
      <c r="I19" s="64">
        <v>48148</v>
      </c>
      <c r="J19" s="38">
        <f t="shared" ref="J19:J24" si="0">ROUND(H19*I19,2)</f>
        <v>48148</v>
      </c>
      <c r="K19" s="38">
        <f t="shared" ref="K19:K24" si="1">ROUND(J19*0.2,2)</f>
        <v>9629.6</v>
      </c>
      <c r="L19" s="38">
        <f t="shared" ref="L19:L24" si="2">ROUND(J19*1.2,2)</f>
        <v>57777.599999999999</v>
      </c>
      <c r="M19" s="69" t="s">
        <v>283</v>
      </c>
    </row>
    <row r="20" spans="1:13" ht="44.45" customHeight="1">
      <c r="A20" s="16">
        <v>2</v>
      </c>
      <c r="B20" s="61" t="s">
        <v>628</v>
      </c>
      <c r="C20" s="61">
        <v>20005848</v>
      </c>
      <c r="D20" s="61" t="s">
        <v>633</v>
      </c>
      <c r="E20" s="61" t="s">
        <v>637</v>
      </c>
      <c r="F20" s="63" t="s">
        <v>639</v>
      </c>
      <c r="G20" s="62" t="s">
        <v>15</v>
      </c>
      <c r="H20" s="61">
        <v>1</v>
      </c>
      <c r="I20" s="64">
        <v>54950</v>
      </c>
      <c r="J20" s="38">
        <f t="shared" si="0"/>
        <v>54950</v>
      </c>
      <c r="K20" s="38">
        <f t="shared" si="1"/>
        <v>10990</v>
      </c>
      <c r="L20" s="38">
        <f t="shared" si="2"/>
        <v>65940</v>
      </c>
      <c r="M20" s="69" t="s">
        <v>283</v>
      </c>
    </row>
    <row r="21" spans="1:13" ht="44.45" customHeight="1">
      <c r="A21" s="16">
        <v>3</v>
      </c>
      <c r="B21" s="61" t="s">
        <v>629</v>
      </c>
      <c r="C21" s="61">
        <v>20005871</v>
      </c>
      <c r="D21" s="61" t="s">
        <v>634</v>
      </c>
      <c r="E21" s="61" t="s">
        <v>637</v>
      </c>
      <c r="F21" s="63" t="s">
        <v>640</v>
      </c>
      <c r="G21" s="62" t="s">
        <v>15</v>
      </c>
      <c r="H21" s="61">
        <v>1</v>
      </c>
      <c r="I21" s="64">
        <v>79717</v>
      </c>
      <c r="J21" s="38">
        <f t="shared" si="0"/>
        <v>79717</v>
      </c>
      <c r="K21" s="38">
        <f t="shared" si="1"/>
        <v>15943.4</v>
      </c>
      <c r="L21" s="38">
        <f t="shared" si="2"/>
        <v>95660.4</v>
      </c>
      <c r="M21" s="69" t="s">
        <v>283</v>
      </c>
    </row>
    <row r="22" spans="1:13" ht="44.45" customHeight="1">
      <c r="A22" s="16">
        <v>4</v>
      </c>
      <c r="B22" s="61" t="s">
        <v>630</v>
      </c>
      <c r="C22" s="61">
        <v>20005880</v>
      </c>
      <c r="D22" s="61" t="s">
        <v>635</v>
      </c>
      <c r="E22" s="61" t="s">
        <v>637</v>
      </c>
      <c r="F22" s="63" t="s">
        <v>641</v>
      </c>
      <c r="G22" s="62" t="s">
        <v>15</v>
      </c>
      <c r="H22" s="61">
        <v>1</v>
      </c>
      <c r="I22" s="64">
        <v>42908</v>
      </c>
      <c r="J22" s="38">
        <f t="shared" si="0"/>
        <v>42908</v>
      </c>
      <c r="K22" s="38">
        <f t="shared" si="1"/>
        <v>8581.6</v>
      </c>
      <c r="L22" s="38">
        <f t="shared" si="2"/>
        <v>51489.599999999999</v>
      </c>
      <c r="M22" s="69" t="s">
        <v>283</v>
      </c>
    </row>
    <row r="23" spans="1:13" ht="44.45" customHeight="1">
      <c r="A23" s="16">
        <v>5</v>
      </c>
      <c r="B23" s="61" t="s">
        <v>631</v>
      </c>
      <c r="C23" s="61">
        <v>20005892</v>
      </c>
      <c r="D23" s="61" t="s">
        <v>636</v>
      </c>
      <c r="E23" s="61" t="s">
        <v>637</v>
      </c>
      <c r="F23" s="63" t="s">
        <v>642</v>
      </c>
      <c r="G23" s="62" t="s">
        <v>15</v>
      </c>
      <c r="H23" s="61">
        <v>2</v>
      </c>
      <c r="I23" s="64">
        <v>5106</v>
      </c>
      <c r="J23" s="38">
        <f t="shared" si="0"/>
        <v>10212</v>
      </c>
      <c r="K23" s="38">
        <f t="shared" si="1"/>
        <v>2042.4</v>
      </c>
      <c r="L23" s="38">
        <f t="shared" si="2"/>
        <v>12254.4</v>
      </c>
      <c r="M23" s="69" t="s">
        <v>283</v>
      </c>
    </row>
    <row r="24" spans="1:13" s="97" customFormat="1" ht="44.45" customHeight="1">
      <c r="A24" s="16">
        <v>6</v>
      </c>
      <c r="B24" s="61" t="s">
        <v>761</v>
      </c>
      <c r="C24" s="61">
        <v>20001679</v>
      </c>
      <c r="D24" s="61" t="s">
        <v>763</v>
      </c>
      <c r="E24" s="61" t="s">
        <v>762</v>
      </c>
      <c r="F24" s="63" t="s">
        <v>764</v>
      </c>
      <c r="G24" s="62" t="s">
        <v>15</v>
      </c>
      <c r="H24" s="61">
        <v>1</v>
      </c>
      <c r="I24" s="64">
        <v>131790</v>
      </c>
      <c r="J24" s="38">
        <f t="shared" si="0"/>
        <v>131790</v>
      </c>
      <c r="K24" s="38">
        <f t="shared" si="1"/>
        <v>26358</v>
      </c>
      <c r="L24" s="38">
        <f t="shared" si="2"/>
        <v>158148</v>
      </c>
      <c r="M24" s="69" t="s">
        <v>283</v>
      </c>
    </row>
    <row r="25" spans="1:13" ht="44.45" customHeight="1">
      <c r="A25" s="65"/>
      <c r="B25" s="61"/>
      <c r="C25" s="65"/>
      <c r="D25" s="65"/>
      <c r="E25" s="66"/>
      <c r="F25" s="67"/>
      <c r="G25" s="65"/>
      <c r="H25" s="65"/>
      <c r="I25" s="65"/>
      <c r="J25" s="68">
        <f>SUM(J19:J24)</f>
        <v>367725</v>
      </c>
      <c r="K25" s="68">
        <f>SUM(K19:K24)</f>
        <v>73545</v>
      </c>
      <c r="L25" s="68">
        <f>SUM(L19:L24)</f>
        <v>441270</v>
      </c>
      <c r="M25" s="65"/>
    </row>
    <row r="28" spans="1:13" ht="18.75">
      <c r="B28" s="183" t="s">
        <v>1719</v>
      </c>
      <c r="C28" s="183"/>
      <c r="D28" s="183"/>
      <c r="E28" s="159"/>
      <c r="F28" s="160"/>
      <c r="K28" s="162" t="s">
        <v>1725</v>
      </c>
      <c r="L28" s="9"/>
      <c r="M28" s="9"/>
    </row>
    <row r="29" spans="1:13" ht="18.75">
      <c r="B29" s="183" t="s">
        <v>1720</v>
      </c>
      <c r="C29" s="183"/>
      <c r="D29" s="183"/>
      <c r="E29" s="183"/>
      <c r="F29" s="183"/>
      <c r="K29" s="158" t="s">
        <v>1726</v>
      </c>
      <c r="L29" s="158"/>
      <c r="M29" s="158"/>
    </row>
    <row r="30" spans="1:13" ht="18.75">
      <c r="B30" s="184" t="s">
        <v>1721</v>
      </c>
      <c r="C30" s="184"/>
      <c r="D30" s="184"/>
      <c r="E30" s="184"/>
      <c r="F30" s="184"/>
      <c r="K30" s="158" t="s">
        <v>1727</v>
      </c>
      <c r="L30" s="158"/>
      <c r="M30" s="158"/>
    </row>
    <row r="31" spans="1:13" ht="18.75">
      <c r="B31" s="184" t="s">
        <v>1722</v>
      </c>
      <c r="C31" s="184"/>
      <c r="D31" s="184"/>
      <c r="E31" s="184"/>
      <c r="F31" s="184"/>
      <c r="K31" s="165"/>
      <c r="L31" s="166"/>
      <c r="M31" s="166"/>
    </row>
    <row r="32" spans="1:13" ht="18.75">
      <c r="B32" s="2"/>
      <c r="C32" s="9"/>
      <c r="D32" s="9"/>
      <c r="E32" s="161"/>
      <c r="F32" s="160"/>
      <c r="K32" s="165"/>
      <c r="L32" s="9"/>
      <c r="M32" s="9"/>
    </row>
    <row r="33" spans="2:13" ht="18.75">
      <c r="B33" s="162" t="s">
        <v>1723</v>
      </c>
      <c r="C33" s="162"/>
      <c r="D33" s="162"/>
      <c r="E33" s="162"/>
      <c r="F33" s="160"/>
      <c r="K33" s="158" t="s">
        <v>1728</v>
      </c>
      <c r="L33" s="158"/>
      <c r="M33" s="158"/>
    </row>
    <row r="34" spans="2:13" ht="18.75">
      <c r="B34" s="2"/>
      <c r="C34" s="185"/>
      <c r="D34" s="185"/>
      <c r="E34" s="185"/>
      <c r="F34" s="160"/>
      <c r="K34" s="165"/>
      <c r="L34" s="165"/>
      <c r="M34" s="165"/>
    </row>
    <row r="35" spans="2:13" ht="18.75">
      <c r="B35" s="2"/>
      <c r="C35" s="163" t="s">
        <v>1724</v>
      </c>
      <c r="D35" s="162"/>
      <c r="E35" s="164"/>
      <c r="F35" s="160"/>
      <c r="K35" s="163" t="s">
        <v>1724</v>
      </c>
      <c r="L35" s="162"/>
      <c r="M35" s="162"/>
    </row>
  </sheetData>
  <mergeCells count="10">
    <mergeCell ref="B29:F29"/>
    <mergeCell ref="B30:F30"/>
    <mergeCell ref="B31:F31"/>
    <mergeCell ref="C34:E34"/>
    <mergeCell ref="A4:M4"/>
    <mergeCell ref="A5:M5"/>
    <mergeCell ref="A8:J8"/>
    <mergeCell ref="A10:J10"/>
    <mergeCell ref="A14:M14"/>
    <mergeCell ref="B28:D28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="60" zoomScaleNormal="100" workbookViewId="0">
      <selection activeCell="F38" sqref="F37:F38"/>
    </sheetView>
  </sheetViews>
  <sheetFormatPr defaultRowHeight="15"/>
  <cols>
    <col min="1" max="1" width="6.140625" customWidth="1"/>
    <col min="2" max="2" width="9.7109375" customWidth="1"/>
    <col min="3" max="3" width="13.28515625" customWidth="1"/>
    <col min="4" max="4" width="14" customWidth="1"/>
    <col min="6" max="6" width="32.5703125" customWidth="1"/>
    <col min="7" max="7" width="6.7109375" customWidth="1"/>
    <col min="8" max="8" width="7.5703125" customWidth="1"/>
    <col min="9" max="9" width="14.85546875" customWidth="1"/>
    <col min="10" max="10" width="15.28515625" customWidth="1"/>
    <col min="11" max="11" width="14.7109375" customWidth="1"/>
    <col min="12" max="12" width="16.28515625" customWidth="1"/>
    <col min="13" max="13" width="19.7109375" customWidth="1"/>
  </cols>
  <sheetData>
    <row r="1" spans="1:13" ht="18.75">
      <c r="A1" s="8"/>
      <c r="B1" s="9"/>
      <c r="C1" s="9"/>
      <c r="D1" s="9"/>
      <c r="E1" s="17"/>
      <c r="F1" s="9"/>
      <c r="G1" s="9"/>
      <c r="H1" s="9"/>
      <c r="I1" s="9"/>
      <c r="J1" s="35" t="s">
        <v>643</v>
      </c>
      <c r="K1" s="35"/>
      <c r="L1" s="20"/>
      <c r="M1" s="35"/>
    </row>
    <row r="2" spans="1:13" ht="18.75">
      <c r="A2" s="8"/>
      <c r="B2" s="10"/>
      <c r="C2" s="10"/>
      <c r="D2" s="10"/>
      <c r="E2" s="12"/>
      <c r="F2" s="10"/>
      <c r="G2" s="10"/>
      <c r="H2" s="10"/>
      <c r="I2" s="10"/>
      <c r="J2" s="36" t="s">
        <v>1623</v>
      </c>
      <c r="K2" s="36"/>
      <c r="L2" s="11"/>
      <c r="M2" s="11"/>
    </row>
    <row r="3" spans="1:13" ht="18.75">
      <c r="A3" s="8"/>
      <c r="B3" s="10"/>
      <c r="C3" s="10"/>
      <c r="D3" s="10"/>
      <c r="E3" s="12"/>
      <c r="F3" s="10"/>
      <c r="G3" s="10"/>
      <c r="H3" s="10"/>
      <c r="I3" s="10"/>
      <c r="J3" s="11"/>
      <c r="K3" s="11"/>
      <c r="L3" s="23"/>
      <c r="M3" s="8"/>
    </row>
    <row r="4" spans="1:13" ht="18.75">
      <c r="A4" s="186" t="s">
        <v>644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8.75">
      <c r="A5" s="186" t="s">
        <v>1624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8.75">
      <c r="A6" s="41"/>
      <c r="B6" s="12"/>
      <c r="C6" s="12"/>
      <c r="D6" s="12"/>
      <c r="E6" s="12"/>
      <c r="F6" s="12"/>
      <c r="G6" s="12"/>
      <c r="H6" s="12"/>
      <c r="I6" s="12"/>
      <c r="J6" s="12"/>
      <c r="K6" s="12"/>
      <c r="L6" s="41"/>
      <c r="M6" s="8"/>
    </row>
    <row r="7" spans="1:13" ht="15.75">
      <c r="A7" s="7" t="s">
        <v>22</v>
      </c>
      <c r="B7" s="33"/>
      <c r="C7" s="33"/>
      <c r="D7" s="33"/>
      <c r="E7" s="33"/>
      <c r="F7" s="33"/>
      <c r="G7" s="33"/>
      <c r="H7" s="33"/>
      <c r="I7" s="33"/>
      <c r="J7" s="34"/>
      <c r="K7" s="8"/>
      <c r="L7" s="8"/>
      <c r="M7" s="8"/>
    </row>
    <row r="8" spans="1:13" ht="15.75">
      <c r="A8" s="187" t="s">
        <v>49</v>
      </c>
      <c r="B8" s="188"/>
      <c r="C8" s="188"/>
      <c r="D8" s="188"/>
      <c r="E8" s="188"/>
      <c r="F8" s="188"/>
      <c r="G8" s="188"/>
      <c r="H8" s="188"/>
      <c r="I8" s="188"/>
      <c r="J8" s="188"/>
      <c r="K8" s="8"/>
      <c r="L8" s="8"/>
      <c r="M8" s="8"/>
    </row>
    <row r="9" spans="1:13" ht="15.75">
      <c r="A9" s="47" t="s">
        <v>50</v>
      </c>
      <c r="B9" s="7"/>
      <c r="C9" s="7"/>
      <c r="D9" s="7"/>
      <c r="E9" s="29"/>
      <c r="F9" s="7"/>
      <c r="G9" s="7"/>
      <c r="H9" s="7"/>
      <c r="I9" s="7"/>
      <c r="J9" s="34"/>
      <c r="K9" s="8"/>
      <c r="L9" s="8"/>
      <c r="M9" s="8"/>
    </row>
    <row r="10" spans="1:13" ht="15.75">
      <c r="A10" s="187" t="s">
        <v>51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8"/>
      <c r="L10" s="8"/>
      <c r="M10" s="8"/>
    </row>
    <row r="11" spans="1:13" ht="15.75">
      <c r="A11" s="32"/>
      <c r="B11" s="32"/>
      <c r="C11" s="32"/>
      <c r="D11" s="32"/>
      <c r="E11" s="28"/>
      <c r="F11" s="32"/>
      <c r="G11" s="32"/>
      <c r="H11" s="32"/>
      <c r="I11" s="32"/>
      <c r="J11" s="32"/>
      <c r="K11" s="32"/>
      <c r="L11" s="13"/>
      <c r="M11" s="8"/>
    </row>
    <row r="12" spans="1:13" ht="15.75">
      <c r="A12" s="24" t="s">
        <v>11</v>
      </c>
      <c r="B12" s="32"/>
      <c r="C12" s="32"/>
      <c r="D12" s="32"/>
      <c r="E12" s="28"/>
      <c r="F12" s="32"/>
      <c r="G12" s="32"/>
      <c r="H12" s="32"/>
      <c r="I12" s="32"/>
      <c r="J12" s="32"/>
      <c r="K12" s="32"/>
      <c r="L12" s="13"/>
      <c r="M12" s="8"/>
    </row>
    <row r="13" spans="1:13" ht="15.75">
      <c r="A13" s="46" t="s">
        <v>54</v>
      </c>
      <c r="B13" s="32"/>
      <c r="C13" s="32"/>
      <c r="D13" s="32"/>
      <c r="E13" s="28"/>
      <c r="F13" s="32"/>
      <c r="G13" s="32"/>
      <c r="H13" s="32"/>
      <c r="I13" s="32"/>
      <c r="J13" s="32"/>
      <c r="K13" s="32"/>
      <c r="L13" s="25"/>
      <c r="M13" s="24"/>
    </row>
    <row r="14" spans="1:13" ht="15.75">
      <c r="A14" s="189" t="s">
        <v>12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ht="15.75">
      <c r="A15" s="14" t="s">
        <v>13</v>
      </c>
      <c r="B15" s="14"/>
      <c r="C15" s="14"/>
      <c r="D15" s="14"/>
      <c r="E15" s="18"/>
      <c r="F15" s="14"/>
      <c r="G15" s="14"/>
      <c r="H15" s="14"/>
      <c r="I15" s="14"/>
      <c r="J15" s="14"/>
      <c r="K15" s="14"/>
      <c r="L15" s="15"/>
      <c r="M15" s="14"/>
    </row>
    <row r="16" spans="1:13" ht="15.75">
      <c r="A16" s="24"/>
      <c r="B16" s="24"/>
      <c r="C16" s="24"/>
      <c r="D16" s="24"/>
      <c r="E16" s="28"/>
      <c r="F16" s="32"/>
      <c r="G16" s="24"/>
      <c r="H16" s="24"/>
      <c r="I16" s="4"/>
      <c r="J16" s="26"/>
      <c r="K16" s="27"/>
      <c r="L16" s="27"/>
      <c r="M16" s="24"/>
    </row>
    <row r="17" spans="1:13" ht="68.45" customHeight="1">
      <c r="A17" s="5" t="s">
        <v>0</v>
      </c>
      <c r="B17" s="6" t="s">
        <v>7</v>
      </c>
      <c r="C17" s="60" t="s">
        <v>53</v>
      </c>
      <c r="D17" s="60" t="s">
        <v>282</v>
      </c>
      <c r="E17" s="6" t="s">
        <v>8</v>
      </c>
      <c r="F17" s="6" t="s">
        <v>1</v>
      </c>
      <c r="G17" s="6" t="s">
        <v>9</v>
      </c>
      <c r="H17" s="6" t="s">
        <v>2</v>
      </c>
      <c r="I17" s="1" t="s">
        <v>5</v>
      </c>
      <c r="J17" s="1" t="s">
        <v>24</v>
      </c>
      <c r="K17" s="1" t="s">
        <v>27</v>
      </c>
      <c r="L17" s="1" t="s">
        <v>23</v>
      </c>
      <c r="M17" s="5" t="s">
        <v>3</v>
      </c>
    </row>
    <row r="18" spans="1:13" ht="15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</row>
    <row r="19" spans="1:13" s="74" customFormat="1" ht="46.9" customHeight="1">
      <c r="A19" s="16">
        <v>1</v>
      </c>
      <c r="B19" s="61" t="s">
        <v>645</v>
      </c>
      <c r="C19" s="72">
        <v>20001915</v>
      </c>
      <c r="D19" s="61" t="s">
        <v>646</v>
      </c>
      <c r="E19" s="73" t="s">
        <v>637</v>
      </c>
      <c r="F19" s="76" t="s">
        <v>647</v>
      </c>
      <c r="G19" s="72" t="s">
        <v>15</v>
      </c>
      <c r="H19" s="79">
        <v>4</v>
      </c>
      <c r="I19" s="80">
        <v>902163</v>
      </c>
      <c r="J19" s="38">
        <f>ROUND(H19*I19,2)</f>
        <v>3608652</v>
      </c>
      <c r="K19" s="38">
        <f>ROUND(J19*0.2,2)</f>
        <v>721730.4</v>
      </c>
      <c r="L19" s="38">
        <f>ROUND(J19*1.2,2)</f>
        <v>4330382.4000000004</v>
      </c>
      <c r="M19" s="69" t="s">
        <v>283</v>
      </c>
    </row>
    <row r="20" spans="1:13" ht="15.75">
      <c r="A20" s="65"/>
      <c r="B20" s="61"/>
      <c r="C20" s="65"/>
      <c r="D20" s="65"/>
      <c r="E20" s="66"/>
      <c r="F20" s="67"/>
      <c r="G20" s="65"/>
      <c r="H20" s="65"/>
      <c r="I20" s="65"/>
      <c r="J20" s="68">
        <f>SUM(J19:J19)</f>
        <v>3608652</v>
      </c>
      <c r="K20" s="68">
        <f>SUM(K19:K19)</f>
        <v>721730.4</v>
      </c>
      <c r="L20" s="68">
        <f>SUM(L19:L19)</f>
        <v>4330382.4000000004</v>
      </c>
      <c r="M20" s="65"/>
    </row>
    <row r="23" spans="1:13" ht="18.75">
      <c r="B23" s="183" t="s">
        <v>1719</v>
      </c>
      <c r="C23" s="183"/>
      <c r="D23" s="183"/>
      <c r="E23" s="159"/>
      <c r="F23" s="160"/>
      <c r="K23" s="162" t="s">
        <v>1725</v>
      </c>
      <c r="L23" s="9"/>
      <c r="M23" s="9"/>
    </row>
    <row r="24" spans="1:13" ht="18.75">
      <c r="B24" s="183" t="s">
        <v>1720</v>
      </c>
      <c r="C24" s="183"/>
      <c r="D24" s="183"/>
      <c r="E24" s="183"/>
      <c r="F24" s="183"/>
      <c r="K24" s="158" t="s">
        <v>1726</v>
      </c>
      <c r="L24" s="158"/>
      <c r="M24" s="158"/>
    </row>
    <row r="25" spans="1:13" ht="18.75">
      <c r="B25" s="184" t="s">
        <v>1721</v>
      </c>
      <c r="C25" s="184"/>
      <c r="D25" s="184"/>
      <c r="E25" s="184"/>
      <c r="F25" s="184"/>
      <c r="K25" s="158" t="s">
        <v>1727</v>
      </c>
      <c r="L25" s="158"/>
      <c r="M25" s="158"/>
    </row>
    <row r="26" spans="1:13" ht="18.75">
      <c r="B26" s="184" t="s">
        <v>1722</v>
      </c>
      <c r="C26" s="184"/>
      <c r="D26" s="184"/>
      <c r="E26" s="184"/>
      <c r="F26" s="184"/>
      <c r="K26" s="165"/>
      <c r="L26" s="166"/>
      <c r="M26" s="166"/>
    </row>
    <row r="27" spans="1:13" ht="18.75">
      <c r="B27" s="2"/>
      <c r="C27" s="9"/>
      <c r="D27" s="9"/>
      <c r="E27" s="161"/>
      <c r="F27" s="160"/>
      <c r="K27" s="165"/>
      <c r="L27" s="9"/>
      <c r="M27" s="9"/>
    </row>
    <row r="28" spans="1:13" ht="18.75">
      <c r="B28" s="162" t="s">
        <v>1723</v>
      </c>
      <c r="C28" s="162"/>
      <c r="D28" s="162"/>
      <c r="E28" s="162"/>
      <c r="F28" s="160"/>
      <c r="K28" s="158" t="s">
        <v>1728</v>
      </c>
      <c r="L28" s="158"/>
      <c r="M28" s="158"/>
    </row>
    <row r="29" spans="1:13" ht="18.75">
      <c r="B29" s="2"/>
      <c r="C29" s="185"/>
      <c r="D29" s="185"/>
      <c r="E29" s="185"/>
      <c r="F29" s="160"/>
      <c r="K29" s="165"/>
      <c r="L29" s="165"/>
      <c r="M29" s="165"/>
    </row>
    <row r="30" spans="1:13" ht="18.75">
      <c r="B30" s="2"/>
      <c r="C30" s="163" t="s">
        <v>1724</v>
      </c>
      <c r="D30" s="162"/>
      <c r="E30" s="164"/>
      <c r="F30" s="160"/>
      <c r="K30" s="163" t="s">
        <v>1724</v>
      </c>
      <c r="L30" s="162"/>
      <c r="M30" s="162"/>
    </row>
  </sheetData>
  <mergeCells count="10">
    <mergeCell ref="B24:F24"/>
    <mergeCell ref="B25:F25"/>
    <mergeCell ref="B26:F26"/>
    <mergeCell ref="C29:E29"/>
    <mergeCell ref="A4:M4"/>
    <mergeCell ref="A5:M5"/>
    <mergeCell ref="A8:J8"/>
    <mergeCell ref="A10:J10"/>
    <mergeCell ref="A14:M14"/>
    <mergeCell ref="B23:D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="60" zoomScaleNormal="100" workbookViewId="0">
      <selection activeCell="V26" sqref="V26"/>
    </sheetView>
  </sheetViews>
  <sheetFormatPr defaultRowHeight="15"/>
  <cols>
    <col min="1" max="1" width="6.140625" customWidth="1"/>
    <col min="2" max="2" width="9.7109375" customWidth="1"/>
    <col min="3" max="3" width="13.28515625" customWidth="1"/>
    <col min="4" max="4" width="14" customWidth="1"/>
    <col min="6" max="6" width="26" customWidth="1"/>
    <col min="7" max="7" width="6.7109375" customWidth="1"/>
    <col min="8" max="8" width="7.5703125" customWidth="1"/>
    <col min="9" max="9" width="14.85546875" customWidth="1"/>
    <col min="10" max="10" width="15.28515625" customWidth="1"/>
    <col min="11" max="11" width="14.7109375" customWidth="1"/>
    <col min="12" max="12" width="16.28515625" customWidth="1"/>
    <col min="13" max="13" width="19.7109375" customWidth="1"/>
  </cols>
  <sheetData>
    <row r="1" spans="1:13" ht="18.75">
      <c r="A1" s="8"/>
      <c r="B1" s="9"/>
      <c r="C1" s="9"/>
      <c r="D1" s="9"/>
      <c r="E1" s="17"/>
      <c r="F1" s="9"/>
      <c r="G1" s="9"/>
      <c r="H1" s="9"/>
      <c r="I1" s="9"/>
      <c r="J1" s="35" t="s">
        <v>648</v>
      </c>
      <c r="K1" s="35"/>
      <c r="L1" s="20"/>
      <c r="M1" s="35"/>
    </row>
    <row r="2" spans="1:13" ht="18.75">
      <c r="A2" s="8"/>
      <c r="B2" s="10"/>
      <c r="C2" s="10"/>
      <c r="D2" s="10"/>
      <c r="E2" s="12"/>
      <c r="F2" s="10"/>
      <c r="G2" s="10"/>
      <c r="H2" s="10"/>
      <c r="I2" s="10"/>
      <c r="J2" s="36" t="s">
        <v>1623</v>
      </c>
      <c r="K2" s="36"/>
      <c r="L2" s="11"/>
      <c r="M2" s="11"/>
    </row>
    <row r="3" spans="1:13" ht="18.75">
      <c r="A3" s="8"/>
      <c r="B3" s="10"/>
      <c r="C3" s="10"/>
      <c r="D3" s="10"/>
      <c r="E3" s="12"/>
      <c r="F3" s="10"/>
      <c r="G3" s="10"/>
      <c r="H3" s="10"/>
      <c r="I3" s="10"/>
      <c r="J3" s="11"/>
      <c r="K3" s="11"/>
      <c r="L3" s="23"/>
      <c r="M3" s="8"/>
    </row>
    <row r="4" spans="1:13" ht="18.75">
      <c r="A4" s="186" t="s">
        <v>649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8.75">
      <c r="A5" s="186" t="s">
        <v>1624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8.75">
      <c r="A6" s="41"/>
      <c r="B6" s="12"/>
      <c r="C6" s="12"/>
      <c r="D6" s="12"/>
      <c r="E6" s="12"/>
      <c r="F6" s="12"/>
      <c r="G6" s="12"/>
      <c r="H6" s="12"/>
      <c r="I6" s="12"/>
      <c r="J6" s="12"/>
      <c r="K6" s="12"/>
      <c r="L6" s="41"/>
      <c r="M6" s="8"/>
    </row>
    <row r="7" spans="1:13" ht="15.75">
      <c r="A7" s="7" t="s">
        <v>22</v>
      </c>
      <c r="B7" s="33"/>
      <c r="C7" s="33"/>
      <c r="D7" s="33"/>
      <c r="E7" s="33"/>
      <c r="F7" s="33"/>
      <c r="G7" s="33"/>
      <c r="H7" s="33"/>
      <c r="I7" s="33"/>
      <c r="J7" s="34"/>
      <c r="K7" s="8"/>
      <c r="L7" s="8"/>
      <c r="M7" s="8"/>
    </row>
    <row r="8" spans="1:13" ht="15.75">
      <c r="A8" s="187" t="s">
        <v>49</v>
      </c>
      <c r="B8" s="188"/>
      <c r="C8" s="188"/>
      <c r="D8" s="188"/>
      <c r="E8" s="188"/>
      <c r="F8" s="188"/>
      <c r="G8" s="188"/>
      <c r="H8" s="188"/>
      <c r="I8" s="188"/>
      <c r="J8" s="188"/>
      <c r="K8" s="8"/>
      <c r="L8" s="8"/>
      <c r="M8" s="8"/>
    </row>
    <row r="9" spans="1:13" ht="15.75">
      <c r="A9" s="47" t="s">
        <v>50</v>
      </c>
      <c r="B9" s="7"/>
      <c r="C9" s="7"/>
      <c r="D9" s="7"/>
      <c r="E9" s="29"/>
      <c r="F9" s="7"/>
      <c r="G9" s="7"/>
      <c r="H9" s="7"/>
      <c r="I9" s="7"/>
      <c r="J9" s="34"/>
      <c r="K9" s="8"/>
      <c r="L9" s="8"/>
      <c r="M9" s="8"/>
    </row>
    <row r="10" spans="1:13" ht="15.75">
      <c r="A10" s="187" t="s">
        <v>51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8"/>
      <c r="L10" s="8"/>
      <c r="M10" s="8"/>
    </row>
    <row r="11" spans="1:13" ht="15.75">
      <c r="A11" s="32"/>
      <c r="B11" s="32"/>
      <c r="C11" s="32"/>
      <c r="D11" s="32"/>
      <c r="E11" s="28"/>
      <c r="F11" s="32"/>
      <c r="G11" s="32"/>
      <c r="H11" s="32"/>
      <c r="I11" s="32"/>
      <c r="J11" s="32"/>
      <c r="K11" s="32"/>
      <c r="L11" s="13"/>
      <c r="M11" s="8"/>
    </row>
    <row r="12" spans="1:13" ht="15.75">
      <c r="A12" s="24" t="s">
        <v>11</v>
      </c>
      <c r="B12" s="32"/>
      <c r="C12" s="32"/>
      <c r="D12" s="32"/>
      <c r="E12" s="28"/>
      <c r="F12" s="32"/>
      <c r="G12" s="32"/>
      <c r="H12" s="32"/>
      <c r="I12" s="32"/>
      <c r="J12" s="32"/>
      <c r="K12" s="32"/>
      <c r="L12" s="13"/>
      <c r="M12" s="8"/>
    </row>
    <row r="13" spans="1:13" ht="15.75">
      <c r="A13" s="46" t="s">
        <v>54</v>
      </c>
      <c r="B13" s="32"/>
      <c r="C13" s="32"/>
      <c r="D13" s="32"/>
      <c r="E13" s="28"/>
      <c r="F13" s="32"/>
      <c r="G13" s="32"/>
      <c r="H13" s="32"/>
      <c r="I13" s="32"/>
      <c r="J13" s="32"/>
      <c r="K13" s="32"/>
      <c r="L13" s="25"/>
      <c r="M13" s="24"/>
    </row>
    <row r="14" spans="1:13" ht="15.75">
      <c r="A14" s="189" t="s">
        <v>12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ht="15.75">
      <c r="A15" s="14" t="s">
        <v>13</v>
      </c>
      <c r="B15" s="14"/>
      <c r="C15" s="14"/>
      <c r="D15" s="14"/>
      <c r="E15" s="18"/>
      <c r="F15" s="14"/>
      <c r="G15" s="14"/>
      <c r="H15" s="14"/>
      <c r="I15" s="14"/>
      <c r="J15" s="14"/>
      <c r="K15" s="14"/>
      <c r="L15" s="15"/>
      <c r="M15" s="14"/>
    </row>
    <row r="16" spans="1:13" ht="15.75">
      <c r="A16" s="24"/>
      <c r="B16" s="24"/>
      <c r="C16" s="24"/>
      <c r="D16" s="24"/>
      <c r="E16" s="28"/>
      <c r="F16" s="32"/>
      <c r="G16" s="24"/>
      <c r="H16" s="24"/>
      <c r="I16" s="4"/>
      <c r="J16" s="26"/>
      <c r="K16" s="27"/>
      <c r="L16" s="27"/>
      <c r="M16" s="24"/>
    </row>
    <row r="17" spans="1:13" ht="68.45" customHeight="1">
      <c r="A17" s="5" t="s">
        <v>0</v>
      </c>
      <c r="B17" s="6" t="s">
        <v>7</v>
      </c>
      <c r="C17" s="60" t="s">
        <v>53</v>
      </c>
      <c r="D17" s="60" t="s">
        <v>282</v>
      </c>
      <c r="E17" s="6" t="s">
        <v>8</v>
      </c>
      <c r="F17" s="6" t="s">
        <v>1</v>
      </c>
      <c r="G17" s="6" t="s">
        <v>9</v>
      </c>
      <c r="H17" s="6" t="s">
        <v>2</v>
      </c>
      <c r="I17" s="1" t="s">
        <v>5</v>
      </c>
      <c r="J17" s="1" t="s">
        <v>24</v>
      </c>
      <c r="K17" s="1" t="s">
        <v>27</v>
      </c>
      <c r="L17" s="1" t="s">
        <v>23</v>
      </c>
      <c r="M17" s="5" t="s">
        <v>3</v>
      </c>
    </row>
    <row r="18" spans="1:13" ht="15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</row>
    <row r="19" spans="1:13" s="74" customFormat="1" ht="46.9" customHeight="1">
      <c r="A19" s="16">
        <v>1</v>
      </c>
      <c r="B19" s="61" t="s">
        <v>650</v>
      </c>
      <c r="C19" s="61">
        <v>10012550</v>
      </c>
      <c r="D19" s="61" t="s">
        <v>652</v>
      </c>
      <c r="E19" s="61" t="s">
        <v>651</v>
      </c>
      <c r="F19" s="63" t="s">
        <v>653</v>
      </c>
      <c r="G19" s="62" t="s">
        <v>654</v>
      </c>
      <c r="H19" s="61">
        <v>10.308</v>
      </c>
      <c r="I19" s="64">
        <v>81211</v>
      </c>
      <c r="J19" s="38">
        <f>ROUND(H19*I19,2)</f>
        <v>837122.99</v>
      </c>
      <c r="K19" s="38">
        <f>ROUND(J19*0.2,2)</f>
        <v>167424.6</v>
      </c>
      <c r="L19" s="38">
        <f>ROUND(J19*1.2,2)</f>
        <v>1004547.59</v>
      </c>
      <c r="M19" s="69" t="s">
        <v>283</v>
      </c>
    </row>
    <row r="20" spans="1:13" ht="15.75">
      <c r="A20" s="65"/>
      <c r="B20" s="61"/>
      <c r="C20" s="65"/>
      <c r="D20" s="65"/>
      <c r="E20" s="66"/>
      <c r="F20" s="67"/>
      <c r="G20" s="65"/>
      <c r="H20" s="65"/>
      <c r="I20" s="65"/>
      <c r="J20" s="68">
        <f>SUM(J19:J19)</f>
        <v>837122.99</v>
      </c>
      <c r="K20" s="68">
        <f>SUM(K19:K19)</f>
        <v>167424.6</v>
      </c>
      <c r="L20" s="68">
        <f>SUM(L19:L19)</f>
        <v>1004547.59</v>
      </c>
      <c r="M20" s="65"/>
    </row>
    <row r="23" spans="1:13" ht="18.75">
      <c r="B23" s="183" t="s">
        <v>1719</v>
      </c>
      <c r="C23" s="183"/>
      <c r="D23" s="183"/>
      <c r="E23" s="159"/>
      <c r="F23" s="160"/>
      <c r="K23" s="162" t="s">
        <v>1725</v>
      </c>
      <c r="L23" s="9"/>
      <c r="M23" s="9"/>
    </row>
    <row r="24" spans="1:13" ht="18.75">
      <c r="B24" s="183" t="s">
        <v>1720</v>
      </c>
      <c r="C24" s="183"/>
      <c r="D24" s="183"/>
      <c r="E24" s="183"/>
      <c r="F24" s="183"/>
      <c r="K24" s="158" t="s">
        <v>1726</v>
      </c>
      <c r="L24" s="158"/>
      <c r="M24" s="158"/>
    </row>
    <row r="25" spans="1:13" ht="18.75">
      <c r="B25" s="184" t="s">
        <v>1721</v>
      </c>
      <c r="C25" s="184"/>
      <c r="D25" s="184"/>
      <c r="E25" s="184"/>
      <c r="F25" s="184"/>
      <c r="K25" s="158" t="s">
        <v>1727</v>
      </c>
      <c r="L25" s="158"/>
      <c r="M25" s="158"/>
    </row>
    <row r="26" spans="1:13" ht="18.75">
      <c r="B26" s="184" t="s">
        <v>1722</v>
      </c>
      <c r="C26" s="184"/>
      <c r="D26" s="184"/>
      <c r="E26" s="184"/>
      <c r="F26" s="184"/>
      <c r="K26" s="165"/>
      <c r="L26" s="166"/>
      <c r="M26" s="166"/>
    </row>
    <row r="27" spans="1:13" ht="18.75">
      <c r="B27" s="2"/>
      <c r="C27" s="9"/>
      <c r="D27" s="9"/>
      <c r="E27" s="161"/>
      <c r="F27" s="160"/>
      <c r="K27" s="165"/>
      <c r="L27" s="9"/>
      <c r="M27" s="9"/>
    </row>
    <row r="28" spans="1:13" ht="18.75">
      <c r="B28" s="162" t="s">
        <v>1723</v>
      </c>
      <c r="C28" s="162"/>
      <c r="D28" s="162"/>
      <c r="E28" s="162"/>
      <c r="F28" s="160"/>
      <c r="K28" s="158" t="s">
        <v>1728</v>
      </c>
      <c r="L28" s="158"/>
      <c r="M28" s="158"/>
    </row>
    <row r="29" spans="1:13" ht="18.75">
      <c r="B29" s="2"/>
      <c r="C29" s="185"/>
      <c r="D29" s="185"/>
      <c r="E29" s="185"/>
      <c r="F29" s="160"/>
      <c r="K29" s="165"/>
      <c r="L29" s="165"/>
      <c r="M29" s="165"/>
    </row>
    <row r="30" spans="1:13" ht="18.75">
      <c r="B30" s="2"/>
      <c r="C30" s="163" t="s">
        <v>1724</v>
      </c>
      <c r="D30" s="162"/>
      <c r="E30" s="164"/>
      <c r="F30" s="160"/>
      <c r="K30" s="163" t="s">
        <v>1724</v>
      </c>
      <c r="L30" s="162"/>
      <c r="M30" s="162"/>
    </row>
  </sheetData>
  <mergeCells count="10">
    <mergeCell ref="B24:F24"/>
    <mergeCell ref="B25:F25"/>
    <mergeCell ref="B26:F26"/>
    <mergeCell ref="C29:E29"/>
    <mergeCell ref="A4:M4"/>
    <mergeCell ref="A5:M5"/>
    <mergeCell ref="A8:J8"/>
    <mergeCell ref="A10:J10"/>
    <mergeCell ref="A14:M14"/>
    <mergeCell ref="B23:D2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60"/>
  <sheetViews>
    <sheetView view="pageBreakPreview" zoomScale="60" zoomScaleNormal="100" workbookViewId="0">
      <selection activeCell="A18" sqref="A18:IV18"/>
    </sheetView>
  </sheetViews>
  <sheetFormatPr defaultRowHeight="15"/>
  <cols>
    <col min="1" max="1" width="6.140625" customWidth="1"/>
    <col min="2" max="2" width="9.7109375" customWidth="1"/>
    <col min="3" max="3" width="13.28515625" customWidth="1"/>
    <col min="4" max="4" width="14" customWidth="1"/>
    <col min="6" max="6" width="34.7109375" customWidth="1"/>
    <col min="7" max="7" width="6.7109375" customWidth="1"/>
    <col min="8" max="8" width="7.5703125" customWidth="1"/>
    <col min="9" max="9" width="14.85546875" customWidth="1"/>
    <col min="10" max="10" width="15.28515625" customWidth="1"/>
    <col min="11" max="11" width="14.7109375" customWidth="1"/>
    <col min="12" max="12" width="16.28515625" customWidth="1"/>
    <col min="13" max="13" width="19.7109375" customWidth="1"/>
  </cols>
  <sheetData>
    <row r="1" spans="1:13" ht="18.75">
      <c r="A1" s="8"/>
      <c r="B1" s="9"/>
      <c r="C1" s="9"/>
      <c r="D1" s="9"/>
      <c r="E1" s="17"/>
      <c r="F1" s="9"/>
      <c r="G1" s="9"/>
      <c r="H1" s="9"/>
      <c r="I1" s="9"/>
      <c r="J1" s="35" t="s">
        <v>744</v>
      </c>
      <c r="K1" s="35"/>
      <c r="L1" s="20"/>
      <c r="M1" s="35"/>
    </row>
    <row r="2" spans="1:13" ht="18.75">
      <c r="A2" s="8"/>
      <c r="B2" s="10"/>
      <c r="C2" s="10"/>
      <c r="D2" s="10"/>
      <c r="E2" s="12"/>
      <c r="F2" s="10"/>
      <c r="G2" s="10"/>
      <c r="H2" s="10"/>
      <c r="I2" s="10"/>
      <c r="J2" s="36" t="s">
        <v>1623</v>
      </c>
      <c r="K2" s="36"/>
      <c r="L2" s="11"/>
      <c r="M2" s="11"/>
    </row>
    <row r="3" spans="1:13" ht="18.75">
      <c r="A3" s="8"/>
      <c r="B3" s="10"/>
      <c r="C3" s="10"/>
      <c r="D3" s="10"/>
      <c r="E3" s="12"/>
      <c r="F3" s="10"/>
      <c r="G3" s="10"/>
      <c r="H3" s="10"/>
      <c r="I3" s="10"/>
      <c r="J3" s="11"/>
      <c r="K3" s="11"/>
      <c r="L3" s="23"/>
      <c r="M3" s="8"/>
    </row>
    <row r="4" spans="1:13" ht="18.75">
      <c r="A4" s="186" t="s">
        <v>745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8.75">
      <c r="A5" s="186" t="s">
        <v>1624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8.75">
      <c r="A6" s="41"/>
      <c r="B6" s="12"/>
      <c r="C6" s="12"/>
      <c r="D6" s="12"/>
      <c r="E6" s="12"/>
      <c r="F6" s="12"/>
      <c r="G6" s="12"/>
      <c r="H6" s="12"/>
      <c r="I6" s="12"/>
      <c r="J6" s="12"/>
      <c r="K6" s="12"/>
      <c r="L6" s="41"/>
      <c r="M6" s="8"/>
    </row>
    <row r="7" spans="1:13" ht="15.75">
      <c r="A7" s="7" t="s">
        <v>22</v>
      </c>
      <c r="B7" s="33"/>
      <c r="C7" s="33"/>
      <c r="D7" s="33"/>
      <c r="E7" s="33"/>
      <c r="F7" s="33"/>
      <c r="G7" s="33"/>
      <c r="H7" s="33"/>
      <c r="I7" s="33"/>
      <c r="J7" s="34"/>
      <c r="K7" s="8"/>
      <c r="L7" s="8"/>
      <c r="M7" s="8"/>
    </row>
    <row r="8" spans="1:13" ht="15.75">
      <c r="A8" s="187" t="s">
        <v>49</v>
      </c>
      <c r="B8" s="188"/>
      <c r="C8" s="188"/>
      <c r="D8" s="188"/>
      <c r="E8" s="188"/>
      <c r="F8" s="188"/>
      <c r="G8" s="188"/>
      <c r="H8" s="188"/>
      <c r="I8" s="188"/>
      <c r="J8" s="188"/>
      <c r="K8" s="8"/>
      <c r="L8" s="8"/>
      <c r="M8" s="8"/>
    </row>
    <row r="9" spans="1:13" ht="15.75">
      <c r="A9" s="47" t="s">
        <v>50</v>
      </c>
      <c r="B9" s="7"/>
      <c r="C9" s="7"/>
      <c r="D9" s="7"/>
      <c r="E9" s="29"/>
      <c r="F9" s="7"/>
      <c r="G9" s="7"/>
      <c r="H9" s="7"/>
      <c r="I9" s="7"/>
      <c r="J9" s="34"/>
      <c r="K9" s="8"/>
      <c r="L9" s="8"/>
      <c r="M9" s="8"/>
    </row>
    <row r="10" spans="1:13" ht="15.75">
      <c r="A10" s="187" t="s">
        <v>51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8"/>
      <c r="L10" s="8"/>
      <c r="M10" s="8"/>
    </row>
    <row r="11" spans="1:13" ht="15.75">
      <c r="A11" s="32"/>
      <c r="B11" s="32"/>
      <c r="C11" s="32"/>
      <c r="D11" s="32"/>
      <c r="E11" s="28"/>
      <c r="F11" s="32"/>
      <c r="G11" s="32"/>
      <c r="H11" s="32"/>
      <c r="I11" s="32"/>
      <c r="J11" s="32"/>
      <c r="K11" s="32"/>
      <c r="L11" s="13"/>
      <c r="M11" s="8"/>
    </row>
    <row r="12" spans="1:13" ht="15.75">
      <c r="A12" s="24" t="s">
        <v>11</v>
      </c>
      <c r="B12" s="32"/>
      <c r="C12" s="32"/>
      <c r="D12" s="32"/>
      <c r="E12" s="28"/>
      <c r="F12" s="32"/>
      <c r="G12" s="32"/>
      <c r="H12" s="32"/>
      <c r="I12" s="32"/>
      <c r="J12" s="32"/>
      <c r="K12" s="32"/>
      <c r="L12" s="13"/>
      <c r="M12" s="8"/>
    </row>
    <row r="13" spans="1:13" ht="15.75">
      <c r="A13" s="46" t="s">
        <v>54</v>
      </c>
      <c r="B13" s="32"/>
      <c r="C13" s="32"/>
      <c r="D13" s="32"/>
      <c r="E13" s="28"/>
      <c r="F13" s="32"/>
      <c r="G13" s="32"/>
      <c r="H13" s="32"/>
      <c r="I13" s="32"/>
      <c r="J13" s="32"/>
      <c r="K13" s="32"/>
      <c r="L13" s="25"/>
      <c r="M13" s="24"/>
    </row>
    <row r="14" spans="1:13" ht="15.75">
      <c r="A14" s="189" t="s">
        <v>12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ht="15.75">
      <c r="A15" s="14" t="s">
        <v>13</v>
      </c>
      <c r="B15" s="14"/>
      <c r="C15" s="14"/>
      <c r="D15" s="14"/>
      <c r="E15" s="18"/>
      <c r="F15" s="14"/>
      <c r="G15" s="14"/>
      <c r="H15" s="14"/>
      <c r="I15" s="14"/>
      <c r="J15" s="14"/>
      <c r="K15" s="14"/>
      <c r="L15" s="15"/>
      <c r="M15" s="14"/>
    </row>
    <row r="16" spans="1:13" ht="15.75">
      <c r="A16" s="24"/>
      <c r="B16" s="24"/>
      <c r="C16" s="24"/>
      <c r="D16" s="24"/>
      <c r="E16" s="28"/>
      <c r="F16" s="32"/>
      <c r="G16" s="24"/>
      <c r="H16" s="24"/>
      <c r="I16" s="4"/>
      <c r="J16" s="26"/>
      <c r="K16" s="27"/>
      <c r="L16" s="27"/>
      <c r="M16" s="24"/>
    </row>
    <row r="17" spans="1:13" ht="68.45" customHeight="1">
      <c r="A17" s="5" t="s">
        <v>0</v>
      </c>
      <c r="B17" s="6" t="s">
        <v>7</v>
      </c>
      <c r="C17" s="60" t="s">
        <v>53</v>
      </c>
      <c r="D17" s="60" t="s">
        <v>282</v>
      </c>
      <c r="E17" s="6" t="s">
        <v>8</v>
      </c>
      <c r="F17" s="6" t="s">
        <v>1</v>
      </c>
      <c r="G17" s="6" t="s">
        <v>9</v>
      </c>
      <c r="H17" s="6" t="s">
        <v>2</v>
      </c>
      <c r="I17" s="1" t="s">
        <v>5</v>
      </c>
      <c r="J17" s="1" t="s">
        <v>24</v>
      </c>
      <c r="K17" s="1" t="s">
        <v>27</v>
      </c>
      <c r="L17" s="1" t="s">
        <v>23</v>
      </c>
      <c r="M17" s="5" t="s">
        <v>3</v>
      </c>
    </row>
    <row r="18" spans="1:13" ht="15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</row>
    <row r="19" spans="1:13" s="74" customFormat="1" ht="33.6" customHeight="1">
      <c r="A19" s="16">
        <v>1</v>
      </c>
      <c r="B19" s="61" t="s">
        <v>655</v>
      </c>
      <c r="C19" s="61">
        <v>10030235</v>
      </c>
      <c r="D19" s="61" t="s">
        <v>686</v>
      </c>
      <c r="E19" s="61" t="s">
        <v>685</v>
      </c>
      <c r="F19" s="63" t="s">
        <v>716</v>
      </c>
      <c r="G19" s="62" t="s">
        <v>15</v>
      </c>
      <c r="H19" s="61">
        <v>34</v>
      </c>
      <c r="I19" s="64">
        <v>66265</v>
      </c>
      <c r="J19" s="38">
        <f>ROUND(H19*I19,2)</f>
        <v>2253010</v>
      </c>
      <c r="K19" s="38">
        <f>ROUND(J19*0.2,2)</f>
        <v>450602</v>
      </c>
      <c r="L19" s="38">
        <f>ROUND(J19*1.2,2)</f>
        <v>2703612</v>
      </c>
      <c r="M19" s="69" t="s">
        <v>283</v>
      </c>
    </row>
    <row r="20" spans="1:13" ht="31.5" hidden="1">
      <c r="A20" s="96">
        <v>2</v>
      </c>
      <c r="B20" s="61" t="s">
        <v>656</v>
      </c>
      <c r="C20" s="61">
        <v>20005639</v>
      </c>
      <c r="D20" s="61" t="s">
        <v>687</v>
      </c>
      <c r="E20" s="61" t="s">
        <v>685</v>
      </c>
      <c r="F20" s="63" t="s">
        <v>717</v>
      </c>
      <c r="G20" s="62" t="s">
        <v>15</v>
      </c>
      <c r="H20" s="61">
        <v>4</v>
      </c>
      <c r="I20" s="64">
        <v>2905</v>
      </c>
      <c r="J20" s="38">
        <f t="shared" ref="J20:J48" si="0">ROUND(H20*I20,2)</f>
        <v>11620</v>
      </c>
      <c r="K20" s="38">
        <f t="shared" ref="K20:K48" si="1">ROUND(J20*0.2,2)</f>
        <v>2324</v>
      </c>
      <c r="L20" s="38">
        <f t="shared" ref="L20:L48" si="2">ROUND(J20*1.2,2)</f>
        <v>13944</v>
      </c>
      <c r="M20" s="69" t="s">
        <v>283</v>
      </c>
    </row>
    <row r="21" spans="1:13" ht="31.5" hidden="1">
      <c r="A21" s="16">
        <v>3</v>
      </c>
      <c r="B21" s="61" t="s">
        <v>657</v>
      </c>
      <c r="C21" s="61">
        <v>20005663</v>
      </c>
      <c r="D21" s="61" t="s">
        <v>688</v>
      </c>
      <c r="E21" s="61" t="s">
        <v>685</v>
      </c>
      <c r="F21" s="63" t="s">
        <v>718</v>
      </c>
      <c r="G21" s="62" t="s">
        <v>15</v>
      </c>
      <c r="H21" s="61">
        <v>10</v>
      </c>
      <c r="I21" s="64">
        <v>8775</v>
      </c>
      <c r="J21" s="38">
        <f t="shared" si="0"/>
        <v>87750</v>
      </c>
      <c r="K21" s="38">
        <f t="shared" si="1"/>
        <v>17550</v>
      </c>
      <c r="L21" s="38">
        <f t="shared" si="2"/>
        <v>105300</v>
      </c>
      <c r="M21" s="69" t="s">
        <v>283</v>
      </c>
    </row>
    <row r="22" spans="1:13" ht="31.5" hidden="1">
      <c r="A22" s="96">
        <v>4</v>
      </c>
      <c r="B22" s="61" t="s">
        <v>658</v>
      </c>
      <c r="C22" s="61">
        <v>20005666</v>
      </c>
      <c r="D22" s="61" t="s">
        <v>689</v>
      </c>
      <c r="E22" s="61" t="s">
        <v>685</v>
      </c>
      <c r="F22" s="63" t="s">
        <v>719</v>
      </c>
      <c r="G22" s="62" t="s">
        <v>15</v>
      </c>
      <c r="H22" s="61">
        <v>2</v>
      </c>
      <c r="I22" s="64">
        <v>25885</v>
      </c>
      <c r="J22" s="38">
        <f t="shared" si="0"/>
        <v>51770</v>
      </c>
      <c r="K22" s="38">
        <f t="shared" si="1"/>
        <v>10354</v>
      </c>
      <c r="L22" s="38">
        <f t="shared" si="2"/>
        <v>62124</v>
      </c>
      <c r="M22" s="69" t="s">
        <v>283</v>
      </c>
    </row>
    <row r="23" spans="1:13" ht="31.5" hidden="1">
      <c r="A23" s="16">
        <v>5</v>
      </c>
      <c r="B23" s="61" t="s">
        <v>659</v>
      </c>
      <c r="C23" s="61">
        <v>20005671</v>
      </c>
      <c r="D23" s="61" t="s">
        <v>690</v>
      </c>
      <c r="E23" s="61" t="s">
        <v>685</v>
      </c>
      <c r="F23" s="63" t="s">
        <v>720</v>
      </c>
      <c r="G23" s="62" t="s">
        <v>15</v>
      </c>
      <c r="H23" s="61">
        <v>2</v>
      </c>
      <c r="I23" s="64">
        <v>87596</v>
      </c>
      <c r="J23" s="38">
        <f t="shared" si="0"/>
        <v>175192</v>
      </c>
      <c r="K23" s="38">
        <f t="shared" si="1"/>
        <v>35038.400000000001</v>
      </c>
      <c r="L23" s="38">
        <f t="shared" si="2"/>
        <v>210230.39999999999</v>
      </c>
      <c r="M23" s="69" t="s">
        <v>283</v>
      </c>
    </row>
    <row r="24" spans="1:13" ht="31.5">
      <c r="A24" s="96">
        <v>6</v>
      </c>
      <c r="B24" s="61" t="s">
        <v>660</v>
      </c>
      <c r="C24" s="61">
        <v>20005707</v>
      </c>
      <c r="D24" s="61" t="s">
        <v>691</v>
      </c>
      <c r="E24" s="61" t="s">
        <v>685</v>
      </c>
      <c r="F24" s="63" t="s">
        <v>721</v>
      </c>
      <c r="G24" s="62" t="s">
        <v>15</v>
      </c>
      <c r="H24" s="61">
        <v>1</v>
      </c>
      <c r="I24" s="64">
        <v>1252540</v>
      </c>
      <c r="J24" s="38">
        <f t="shared" si="0"/>
        <v>1252540</v>
      </c>
      <c r="K24" s="38">
        <f t="shared" si="1"/>
        <v>250508</v>
      </c>
      <c r="L24" s="38">
        <f t="shared" si="2"/>
        <v>1503048</v>
      </c>
      <c r="M24" s="69" t="s">
        <v>283</v>
      </c>
    </row>
    <row r="25" spans="1:13" ht="31.5">
      <c r="A25" s="16">
        <v>7</v>
      </c>
      <c r="B25" s="61" t="s">
        <v>661</v>
      </c>
      <c r="C25" s="61">
        <v>20005732</v>
      </c>
      <c r="D25" s="61" t="s">
        <v>692</v>
      </c>
      <c r="E25" s="61" t="s">
        <v>685</v>
      </c>
      <c r="F25" s="63" t="s">
        <v>722</v>
      </c>
      <c r="G25" s="62" t="s">
        <v>15</v>
      </c>
      <c r="H25" s="61">
        <v>5</v>
      </c>
      <c r="I25" s="64">
        <v>792662</v>
      </c>
      <c r="J25" s="38">
        <f t="shared" si="0"/>
        <v>3963310</v>
      </c>
      <c r="K25" s="38">
        <f t="shared" si="1"/>
        <v>792662</v>
      </c>
      <c r="L25" s="38">
        <f t="shared" si="2"/>
        <v>4755972</v>
      </c>
      <c r="M25" s="69" t="s">
        <v>283</v>
      </c>
    </row>
    <row r="26" spans="1:13" ht="31.5" hidden="1">
      <c r="A26" s="96">
        <v>8</v>
      </c>
      <c r="B26" s="61" t="s">
        <v>662</v>
      </c>
      <c r="C26" s="61">
        <v>20005810</v>
      </c>
      <c r="D26" s="61" t="s">
        <v>693</v>
      </c>
      <c r="E26" s="61" t="s">
        <v>685</v>
      </c>
      <c r="F26" s="63" t="s">
        <v>723</v>
      </c>
      <c r="G26" s="62" t="s">
        <v>15</v>
      </c>
      <c r="H26" s="61">
        <v>1</v>
      </c>
      <c r="I26" s="64">
        <v>38877</v>
      </c>
      <c r="J26" s="38">
        <f t="shared" si="0"/>
        <v>38877</v>
      </c>
      <c r="K26" s="38">
        <f t="shared" si="1"/>
        <v>7775.4</v>
      </c>
      <c r="L26" s="38">
        <f t="shared" si="2"/>
        <v>46652.4</v>
      </c>
      <c r="M26" s="69" t="s">
        <v>283</v>
      </c>
    </row>
    <row r="27" spans="1:13" ht="31.5" hidden="1">
      <c r="A27" s="16">
        <v>9</v>
      </c>
      <c r="B27" s="61" t="s">
        <v>663</v>
      </c>
      <c r="C27" s="61">
        <v>20005922</v>
      </c>
      <c r="D27" s="61" t="s">
        <v>694</v>
      </c>
      <c r="E27" s="61" t="s">
        <v>685</v>
      </c>
      <c r="F27" s="63" t="s">
        <v>724</v>
      </c>
      <c r="G27" s="62" t="s">
        <v>15</v>
      </c>
      <c r="H27" s="61">
        <v>2</v>
      </c>
      <c r="I27" s="64">
        <v>15442</v>
      </c>
      <c r="J27" s="38">
        <f t="shared" si="0"/>
        <v>30884</v>
      </c>
      <c r="K27" s="38">
        <f t="shared" si="1"/>
        <v>6176.8</v>
      </c>
      <c r="L27" s="38">
        <f t="shared" si="2"/>
        <v>37060.800000000003</v>
      </c>
      <c r="M27" s="69" t="s">
        <v>283</v>
      </c>
    </row>
    <row r="28" spans="1:13" ht="31.5" hidden="1">
      <c r="A28" s="96">
        <v>10</v>
      </c>
      <c r="B28" s="61" t="s">
        <v>664</v>
      </c>
      <c r="C28" s="61">
        <v>20006201</v>
      </c>
      <c r="D28" s="61" t="s">
        <v>695</v>
      </c>
      <c r="E28" s="61" t="s">
        <v>685</v>
      </c>
      <c r="F28" s="63" t="s">
        <v>725</v>
      </c>
      <c r="G28" s="62" t="s">
        <v>15</v>
      </c>
      <c r="H28" s="61">
        <v>18</v>
      </c>
      <c r="I28" s="64">
        <v>30355</v>
      </c>
      <c r="J28" s="38">
        <f t="shared" si="0"/>
        <v>546390</v>
      </c>
      <c r="K28" s="38">
        <f t="shared" si="1"/>
        <v>109278</v>
      </c>
      <c r="L28" s="38">
        <f t="shared" si="2"/>
        <v>655668</v>
      </c>
      <c r="M28" s="69" t="s">
        <v>283</v>
      </c>
    </row>
    <row r="29" spans="1:13" ht="31.5" hidden="1">
      <c r="A29" s="16">
        <v>11</v>
      </c>
      <c r="B29" s="61" t="s">
        <v>665</v>
      </c>
      <c r="C29" s="61">
        <v>20006205</v>
      </c>
      <c r="D29" s="61" t="s">
        <v>696</v>
      </c>
      <c r="E29" s="61" t="s">
        <v>685</v>
      </c>
      <c r="F29" s="63" t="s">
        <v>726</v>
      </c>
      <c r="G29" s="62" t="s">
        <v>15</v>
      </c>
      <c r="H29" s="61">
        <v>2</v>
      </c>
      <c r="I29" s="64">
        <v>50975</v>
      </c>
      <c r="J29" s="38">
        <f t="shared" si="0"/>
        <v>101950</v>
      </c>
      <c r="K29" s="38">
        <f t="shared" si="1"/>
        <v>20390</v>
      </c>
      <c r="L29" s="38">
        <f t="shared" si="2"/>
        <v>122340</v>
      </c>
      <c r="M29" s="69" t="s">
        <v>283</v>
      </c>
    </row>
    <row r="30" spans="1:13" ht="31.5" hidden="1">
      <c r="A30" s="96">
        <v>12</v>
      </c>
      <c r="B30" s="61" t="s">
        <v>666</v>
      </c>
      <c r="C30" s="61">
        <v>20006205</v>
      </c>
      <c r="D30" s="61" t="s">
        <v>697</v>
      </c>
      <c r="E30" s="61" t="s">
        <v>685</v>
      </c>
      <c r="F30" s="63" t="s">
        <v>726</v>
      </c>
      <c r="G30" s="62" t="s">
        <v>15</v>
      </c>
      <c r="H30" s="61">
        <v>1</v>
      </c>
      <c r="I30" s="64">
        <v>26115</v>
      </c>
      <c r="J30" s="38">
        <f t="shared" si="0"/>
        <v>26115</v>
      </c>
      <c r="K30" s="38">
        <f t="shared" si="1"/>
        <v>5223</v>
      </c>
      <c r="L30" s="38">
        <f t="shared" si="2"/>
        <v>31338</v>
      </c>
      <c r="M30" s="69" t="s">
        <v>283</v>
      </c>
    </row>
    <row r="31" spans="1:13" ht="31.5" hidden="1">
      <c r="A31" s="16">
        <v>13</v>
      </c>
      <c r="B31" s="61" t="s">
        <v>667</v>
      </c>
      <c r="C31" s="61">
        <v>20006446</v>
      </c>
      <c r="D31" s="61" t="s">
        <v>698</v>
      </c>
      <c r="E31" s="61" t="s">
        <v>685</v>
      </c>
      <c r="F31" s="63" t="s">
        <v>727</v>
      </c>
      <c r="G31" s="62" t="s">
        <v>15</v>
      </c>
      <c r="H31" s="61">
        <v>1</v>
      </c>
      <c r="I31" s="64">
        <v>8295</v>
      </c>
      <c r="J31" s="38">
        <f t="shared" si="0"/>
        <v>8295</v>
      </c>
      <c r="K31" s="38">
        <f t="shared" si="1"/>
        <v>1659</v>
      </c>
      <c r="L31" s="38">
        <f t="shared" si="2"/>
        <v>9954</v>
      </c>
      <c r="M31" s="69" t="s">
        <v>283</v>
      </c>
    </row>
    <row r="32" spans="1:13" ht="31.5" hidden="1">
      <c r="A32" s="96">
        <v>14</v>
      </c>
      <c r="B32" s="61" t="s">
        <v>668</v>
      </c>
      <c r="C32" s="61">
        <v>20006449</v>
      </c>
      <c r="D32" s="61" t="s">
        <v>699</v>
      </c>
      <c r="E32" s="61" t="s">
        <v>685</v>
      </c>
      <c r="F32" s="63" t="s">
        <v>728</v>
      </c>
      <c r="G32" s="62" t="s">
        <v>15</v>
      </c>
      <c r="H32" s="61">
        <v>10</v>
      </c>
      <c r="I32" s="64">
        <v>8287</v>
      </c>
      <c r="J32" s="38">
        <f t="shared" si="0"/>
        <v>82870</v>
      </c>
      <c r="K32" s="38">
        <f t="shared" si="1"/>
        <v>16574</v>
      </c>
      <c r="L32" s="38">
        <f t="shared" si="2"/>
        <v>99444</v>
      </c>
      <c r="M32" s="69" t="s">
        <v>283</v>
      </c>
    </row>
    <row r="33" spans="1:13" ht="31.5" hidden="1">
      <c r="A33" s="16">
        <v>15</v>
      </c>
      <c r="B33" s="61" t="s">
        <v>669</v>
      </c>
      <c r="C33" s="61">
        <v>20006456</v>
      </c>
      <c r="D33" s="61" t="s">
        <v>700</v>
      </c>
      <c r="E33" s="61" t="s">
        <v>685</v>
      </c>
      <c r="F33" s="63" t="s">
        <v>729</v>
      </c>
      <c r="G33" s="62" t="s">
        <v>15</v>
      </c>
      <c r="H33" s="61">
        <v>1</v>
      </c>
      <c r="I33" s="64">
        <v>51413</v>
      </c>
      <c r="J33" s="38">
        <f t="shared" si="0"/>
        <v>51413</v>
      </c>
      <c r="K33" s="38">
        <f t="shared" si="1"/>
        <v>10282.6</v>
      </c>
      <c r="L33" s="38">
        <f t="shared" si="2"/>
        <v>61695.6</v>
      </c>
      <c r="M33" s="69" t="s">
        <v>283</v>
      </c>
    </row>
    <row r="34" spans="1:13" ht="31.5" hidden="1">
      <c r="A34" s="96">
        <v>16</v>
      </c>
      <c r="B34" s="61" t="s">
        <v>670</v>
      </c>
      <c r="C34" s="61">
        <v>20006740</v>
      </c>
      <c r="D34" s="61" t="s">
        <v>701</v>
      </c>
      <c r="E34" s="61" t="s">
        <v>685</v>
      </c>
      <c r="F34" s="63" t="s">
        <v>730</v>
      </c>
      <c r="G34" s="62" t="s">
        <v>15</v>
      </c>
      <c r="H34" s="61">
        <v>5</v>
      </c>
      <c r="I34" s="64">
        <v>11895</v>
      </c>
      <c r="J34" s="38">
        <f t="shared" si="0"/>
        <v>59475</v>
      </c>
      <c r="K34" s="38">
        <f t="shared" si="1"/>
        <v>11895</v>
      </c>
      <c r="L34" s="38">
        <f t="shared" si="2"/>
        <v>71370</v>
      </c>
      <c r="M34" s="69" t="s">
        <v>283</v>
      </c>
    </row>
    <row r="35" spans="1:13" ht="31.5" hidden="1">
      <c r="A35" s="16">
        <v>17</v>
      </c>
      <c r="B35" s="61" t="s">
        <v>671</v>
      </c>
      <c r="C35" s="61">
        <v>20006743</v>
      </c>
      <c r="D35" s="61" t="s">
        <v>702</v>
      </c>
      <c r="E35" s="61" t="s">
        <v>685</v>
      </c>
      <c r="F35" s="63" t="s">
        <v>731</v>
      </c>
      <c r="G35" s="62" t="s">
        <v>15</v>
      </c>
      <c r="H35" s="61">
        <v>2</v>
      </c>
      <c r="I35" s="64">
        <v>19846</v>
      </c>
      <c r="J35" s="38">
        <f t="shared" si="0"/>
        <v>39692</v>
      </c>
      <c r="K35" s="38">
        <f t="shared" si="1"/>
        <v>7938.4</v>
      </c>
      <c r="L35" s="38">
        <f t="shared" si="2"/>
        <v>47630.400000000001</v>
      </c>
      <c r="M35" s="69" t="s">
        <v>283</v>
      </c>
    </row>
    <row r="36" spans="1:13" ht="31.5" hidden="1">
      <c r="A36" s="96">
        <v>18</v>
      </c>
      <c r="B36" s="61" t="s">
        <v>672</v>
      </c>
      <c r="C36" s="61">
        <v>20006746</v>
      </c>
      <c r="D36" s="61" t="s">
        <v>703</v>
      </c>
      <c r="E36" s="61" t="s">
        <v>685</v>
      </c>
      <c r="F36" s="63" t="s">
        <v>732</v>
      </c>
      <c r="G36" s="62" t="s">
        <v>15</v>
      </c>
      <c r="H36" s="61">
        <v>7</v>
      </c>
      <c r="I36" s="64">
        <v>16075</v>
      </c>
      <c r="J36" s="38">
        <f t="shared" si="0"/>
        <v>112525</v>
      </c>
      <c r="K36" s="38">
        <f t="shared" si="1"/>
        <v>22505</v>
      </c>
      <c r="L36" s="38">
        <f t="shared" si="2"/>
        <v>135030</v>
      </c>
      <c r="M36" s="69" t="s">
        <v>283</v>
      </c>
    </row>
    <row r="37" spans="1:13" ht="31.5" hidden="1">
      <c r="A37" s="16">
        <v>19</v>
      </c>
      <c r="B37" s="61" t="s">
        <v>673</v>
      </c>
      <c r="C37" s="61">
        <v>20006749</v>
      </c>
      <c r="D37" s="61" t="s">
        <v>704</v>
      </c>
      <c r="E37" s="61" t="s">
        <v>685</v>
      </c>
      <c r="F37" s="63" t="s">
        <v>733</v>
      </c>
      <c r="G37" s="62" t="s">
        <v>15</v>
      </c>
      <c r="H37" s="61">
        <v>2</v>
      </c>
      <c r="I37" s="64">
        <v>48915</v>
      </c>
      <c r="J37" s="38">
        <f t="shared" si="0"/>
        <v>97830</v>
      </c>
      <c r="K37" s="38">
        <f t="shared" si="1"/>
        <v>19566</v>
      </c>
      <c r="L37" s="38">
        <f t="shared" si="2"/>
        <v>117396</v>
      </c>
      <c r="M37" s="69" t="s">
        <v>283</v>
      </c>
    </row>
    <row r="38" spans="1:13" ht="31.5" hidden="1">
      <c r="A38" s="96">
        <v>20</v>
      </c>
      <c r="B38" s="61" t="s">
        <v>674</v>
      </c>
      <c r="C38" s="61">
        <v>20006758</v>
      </c>
      <c r="D38" s="61" t="s">
        <v>705</v>
      </c>
      <c r="E38" s="61" t="s">
        <v>685</v>
      </c>
      <c r="F38" s="63" t="s">
        <v>734</v>
      </c>
      <c r="G38" s="62" t="s">
        <v>15</v>
      </c>
      <c r="H38" s="61">
        <v>3</v>
      </c>
      <c r="I38" s="64">
        <v>24835</v>
      </c>
      <c r="J38" s="38">
        <f t="shared" si="0"/>
        <v>74505</v>
      </c>
      <c r="K38" s="38">
        <f t="shared" si="1"/>
        <v>14901</v>
      </c>
      <c r="L38" s="38">
        <f t="shared" si="2"/>
        <v>89406</v>
      </c>
      <c r="M38" s="69" t="s">
        <v>283</v>
      </c>
    </row>
    <row r="39" spans="1:13" ht="31.5" hidden="1">
      <c r="A39" s="16">
        <v>21</v>
      </c>
      <c r="B39" s="61" t="s">
        <v>675</v>
      </c>
      <c r="C39" s="61">
        <v>20006781</v>
      </c>
      <c r="D39" s="61" t="s">
        <v>706</v>
      </c>
      <c r="E39" s="61" t="s">
        <v>685</v>
      </c>
      <c r="F39" s="63" t="s">
        <v>735</v>
      </c>
      <c r="G39" s="62" t="s">
        <v>15</v>
      </c>
      <c r="H39" s="61">
        <v>1</v>
      </c>
      <c r="I39" s="64">
        <v>39930</v>
      </c>
      <c r="J39" s="38">
        <f t="shared" si="0"/>
        <v>39930</v>
      </c>
      <c r="K39" s="38">
        <f t="shared" si="1"/>
        <v>7986</v>
      </c>
      <c r="L39" s="38">
        <f t="shared" si="2"/>
        <v>47916</v>
      </c>
      <c r="M39" s="69" t="s">
        <v>283</v>
      </c>
    </row>
    <row r="40" spans="1:13" ht="31.5">
      <c r="A40" s="96">
        <v>22</v>
      </c>
      <c r="B40" s="61" t="s">
        <v>676</v>
      </c>
      <c r="C40" s="61">
        <v>20006791</v>
      </c>
      <c r="D40" s="61" t="s">
        <v>707</v>
      </c>
      <c r="E40" s="61" t="s">
        <v>685</v>
      </c>
      <c r="F40" s="63" t="s">
        <v>736</v>
      </c>
      <c r="G40" s="62" t="s">
        <v>15</v>
      </c>
      <c r="H40" s="61">
        <v>1</v>
      </c>
      <c r="I40" s="64">
        <v>674280</v>
      </c>
      <c r="J40" s="38">
        <f t="shared" si="0"/>
        <v>674280</v>
      </c>
      <c r="K40" s="38">
        <f t="shared" si="1"/>
        <v>134856</v>
      </c>
      <c r="L40" s="38">
        <f t="shared" si="2"/>
        <v>809136</v>
      </c>
      <c r="M40" s="69" t="s">
        <v>283</v>
      </c>
    </row>
    <row r="41" spans="1:13" ht="31.5" hidden="1">
      <c r="A41" s="16">
        <v>23</v>
      </c>
      <c r="B41" s="61" t="s">
        <v>677</v>
      </c>
      <c r="C41" s="61">
        <v>20006824</v>
      </c>
      <c r="D41" s="61" t="s">
        <v>708</v>
      </c>
      <c r="E41" s="61" t="s">
        <v>685</v>
      </c>
      <c r="F41" s="63" t="s">
        <v>737</v>
      </c>
      <c r="G41" s="62" t="s">
        <v>15</v>
      </c>
      <c r="H41" s="61">
        <v>1</v>
      </c>
      <c r="I41" s="64">
        <v>217445</v>
      </c>
      <c r="J41" s="38">
        <f t="shared" si="0"/>
        <v>217445</v>
      </c>
      <c r="K41" s="38">
        <f t="shared" si="1"/>
        <v>43489</v>
      </c>
      <c r="L41" s="38">
        <f t="shared" si="2"/>
        <v>260934</v>
      </c>
      <c r="M41" s="69" t="s">
        <v>283</v>
      </c>
    </row>
    <row r="42" spans="1:13" ht="31.5">
      <c r="A42" s="96">
        <v>24</v>
      </c>
      <c r="B42" s="61" t="s">
        <v>678</v>
      </c>
      <c r="C42" s="61">
        <v>20006839</v>
      </c>
      <c r="D42" s="61" t="s">
        <v>709</v>
      </c>
      <c r="E42" s="61" t="s">
        <v>685</v>
      </c>
      <c r="F42" s="63" t="s">
        <v>738</v>
      </c>
      <c r="G42" s="62" t="s">
        <v>15</v>
      </c>
      <c r="H42" s="61">
        <v>1</v>
      </c>
      <c r="I42" s="64">
        <v>564455</v>
      </c>
      <c r="J42" s="38">
        <f t="shared" si="0"/>
        <v>564455</v>
      </c>
      <c r="K42" s="38">
        <f t="shared" si="1"/>
        <v>112891</v>
      </c>
      <c r="L42" s="38">
        <f t="shared" si="2"/>
        <v>677346</v>
      </c>
      <c r="M42" s="69" t="s">
        <v>283</v>
      </c>
    </row>
    <row r="43" spans="1:13" ht="31.5" hidden="1">
      <c r="A43" s="16">
        <v>25</v>
      </c>
      <c r="B43" s="81" t="s">
        <v>679</v>
      </c>
      <c r="C43" s="82">
        <v>20005625</v>
      </c>
      <c r="D43" s="81" t="s">
        <v>710</v>
      </c>
      <c r="E43" s="81" t="s">
        <v>685</v>
      </c>
      <c r="F43" s="83" t="s">
        <v>739</v>
      </c>
      <c r="G43" s="51" t="s">
        <v>15</v>
      </c>
      <c r="H43" s="84">
        <v>3</v>
      </c>
      <c r="I43" s="78">
        <v>6618</v>
      </c>
      <c r="J43" s="38">
        <f t="shared" si="0"/>
        <v>19854</v>
      </c>
      <c r="K43" s="38">
        <f t="shared" si="1"/>
        <v>3970.8</v>
      </c>
      <c r="L43" s="38">
        <f t="shared" si="2"/>
        <v>23824.799999999999</v>
      </c>
      <c r="M43" s="69" t="s">
        <v>283</v>
      </c>
    </row>
    <row r="44" spans="1:13" ht="31.5" hidden="1">
      <c r="A44" s="96">
        <v>26</v>
      </c>
      <c r="B44" s="81" t="s">
        <v>680</v>
      </c>
      <c r="C44" s="82">
        <v>20005674</v>
      </c>
      <c r="D44" s="81" t="s">
        <v>711</v>
      </c>
      <c r="E44" s="81" t="s">
        <v>685</v>
      </c>
      <c r="F44" s="83" t="s">
        <v>740</v>
      </c>
      <c r="G44" s="51" t="s">
        <v>15</v>
      </c>
      <c r="H44" s="84">
        <v>1</v>
      </c>
      <c r="I44" s="78">
        <v>37366</v>
      </c>
      <c r="J44" s="38">
        <f t="shared" si="0"/>
        <v>37366</v>
      </c>
      <c r="K44" s="38">
        <f t="shared" si="1"/>
        <v>7473.2</v>
      </c>
      <c r="L44" s="38">
        <f t="shared" si="2"/>
        <v>44839.199999999997</v>
      </c>
      <c r="M44" s="69" t="s">
        <v>283</v>
      </c>
    </row>
    <row r="45" spans="1:13" ht="31.5" hidden="1">
      <c r="A45" s="16">
        <v>27</v>
      </c>
      <c r="B45" s="81" t="s">
        <v>681</v>
      </c>
      <c r="C45" s="82">
        <v>20005764</v>
      </c>
      <c r="D45" s="81" t="s">
        <v>712</v>
      </c>
      <c r="E45" s="81" t="s">
        <v>685</v>
      </c>
      <c r="F45" s="83" t="s">
        <v>741</v>
      </c>
      <c r="G45" s="51" t="s">
        <v>15</v>
      </c>
      <c r="H45" s="84">
        <v>4</v>
      </c>
      <c r="I45" s="78">
        <v>99733</v>
      </c>
      <c r="J45" s="38">
        <f t="shared" si="0"/>
        <v>398932</v>
      </c>
      <c r="K45" s="38">
        <f t="shared" si="1"/>
        <v>79786.399999999994</v>
      </c>
      <c r="L45" s="38">
        <f t="shared" si="2"/>
        <v>478718.4</v>
      </c>
      <c r="M45" s="69" t="s">
        <v>283</v>
      </c>
    </row>
    <row r="46" spans="1:13" ht="31.5" hidden="1">
      <c r="A46" s="96">
        <v>28</v>
      </c>
      <c r="B46" s="81" t="s">
        <v>682</v>
      </c>
      <c r="C46" s="82">
        <v>20006718</v>
      </c>
      <c r="D46" s="81" t="s">
        <v>713</v>
      </c>
      <c r="E46" s="81" t="s">
        <v>685</v>
      </c>
      <c r="F46" s="83" t="s">
        <v>742</v>
      </c>
      <c r="G46" s="51" t="s">
        <v>15</v>
      </c>
      <c r="H46" s="84">
        <v>2</v>
      </c>
      <c r="I46" s="78">
        <v>105215</v>
      </c>
      <c r="J46" s="38">
        <f t="shared" si="0"/>
        <v>210430</v>
      </c>
      <c r="K46" s="38">
        <f t="shared" si="1"/>
        <v>42086</v>
      </c>
      <c r="L46" s="38">
        <f t="shared" si="2"/>
        <v>252516</v>
      </c>
      <c r="M46" s="69" t="s">
        <v>283</v>
      </c>
    </row>
    <row r="47" spans="1:13" ht="31.5">
      <c r="A47" s="16">
        <v>29</v>
      </c>
      <c r="B47" s="81" t="s">
        <v>683</v>
      </c>
      <c r="C47" s="82">
        <v>20006785</v>
      </c>
      <c r="D47" s="81" t="s">
        <v>714</v>
      </c>
      <c r="E47" s="81" t="s">
        <v>685</v>
      </c>
      <c r="F47" s="83" t="s">
        <v>743</v>
      </c>
      <c r="G47" s="51" t="s">
        <v>15</v>
      </c>
      <c r="H47" s="84">
        <v>6</v>
      </c>
      <c r="I47" s="78">
        <v>151184</v>
      </c>
      <c r="J47" s="38">
        <f t="shared" si="0"/>
        <v>907104</v>
      </c>
      <c r="K47" s="38">
        <f t="shared" si="1"/>
        <v>181420.79999999999</v>
      </c>
      <c r="L47" s="38">
        <f t="shared" si="2"/>
        <v>1088524.8</v>
      </c>
      <c r="M47" s="69" t="s">
        <v>283</v>
      </c>
    </row>
    <row r="48" spans="1:13" ht="31.5">
      <c r="A48" s="96">
        <v>30</v>
      </c>
      <c r="B48" s="86" t="s">
        <v>684</v>
      </c>
      <c r="C48" s="85">
        <v>20006785</v>
      </c>
      <c r="D48" s="86" t="s">
        <v>715</v>
      </c>
      <c r="E48" s="86" t="s">
        <v>685</v>
      </c>
      <c r="F48" s="87" t="s">
        <v>743</v>
      </c>
      <c r="G48" s="88" t="s">
        <v>15</v>
      </c>
      <c r="H48" s="89">
        <v>4</v>
      </c>
      <c r="I48" s="90">
        <v>151184</v>
      </c>
      <c r="J48" s="91">
        <f t="shared" si="0"/>
        <v>604736</v>
      </c>
      <c r="K48" s="91">
        <f t="shared" si="1"/>
        <v>120947.2</v>
      </c>
      <c r="L48" s="91">
        <f t="shared" si="2"/>
        <v>725683.19999999995</v>
      </c>
      <c r="M48" s="92" t="s">
        <v>283</v>
      </c>
    </row>
    <row r="49" spans="1:13" ht="15.75" hidden="1">
      <c r="A49" s="93"/>
      <c r="B49" s="93"/>
      <c r="C49" s="93"/>
      <c r="D49" s="93"/>
      <c r="E49" s="93"/>
      <c r="F49" s="93"/>
      <c r="G49" s="93"/>
      <c r="H49" s="93"/>
      <c r="I49" s="93"/>
      <c r="J49" s="94">
        <f>SUM(J19:J48)</f>
        <v>12740545</v>
      </c>
      <c r="K49" s="94">
        <f>SUM(K19:K48)</f>
        <v>2548108.9999999995</v>
      </c>
      <c r="L49" s="94">
        <f>SUM(L19:L48)</f>
        <v>15288654.000000002</v>
      </c>
      <c r="M49" s="93"/>
    </row>
    <row r="53" spans="1:13" ht="18.75">
      <c r="B53" s="183" t="s">
        <v>1719</v>
      </c>
      <c r="C53" s="183"/>
      <c r="D53" s="183"/>
      <c r="E53" s="159"/>
      <c r="F53" s="160"/>
      <c r="K53" s="162" t="s">
        <v>1725</v>
      </c>
      <c r="L53" s="9"/>
      <c r="M53" s="9"/>
    </row>
    <row r="54" spans="1:13" ht="18.75">
      <c r="B54" s="183" t="s">
        <v>1720</v>
      </c>
      <c r="C54" s="183"/>
      <c r="D54" s="183"/>
      <c r="E54" s="183"/>
      <c r="F54" s="183"/>
      <c r="K54" s="158" t="s">
        <v>1726</v>
      </c>
      <c r="L54" s="158"/>
      <c r="M54" s="158"/>
    </row>
    <row r="55" spans="1:13" ht="18.75">
      <c r="B55" s="184" t="s">
        <v>1721</v>
      </c>
      <c r="C55" s="184"/>
      <c r="D55" s="184"/>
      <c r="E55" s="184"/>
      <c r="F55" s="184"/>
      <c r="K55" s="158" t="s">
        <v>1727</v>
      </c>
      <c r="L55" s="158"/>
      <c r="M55" s="158"/>
    </row>
    <row r="56" spans="1:13" ht="18.75">
      <c r="B56" s="184" t="s">
        <v>1722</v>
      </c>
      <c r="C56" s="184"/>
      <c r="D56" s="184"/>
      <c r="E56" s="184"/>
      <c r="F56" s="184"/>
      <c r="K56" s="165"/>
      <c r="L56" s="166"/>
      <c r="M56" s="166"/>
    </row>
    <row r="57" spans="1:13" ht="18.75">
      <c r="B57" s="2"/>
      <c r="C57" s="9"/>
      <c r="D57" s="9"/>
      <c r="E57" s="161"/>
      <c r="F57" s="160"/>
      <c r="K57" s="165"/>
      <c r="L57" s="9"/>
      <c r="M57" s="9"/>
    </row>
    <row r="58" spans="1:13" ht="18.75">
      <c r="B58" s="162" t="s">
        <v>1723</v>
      </c>
      <c r="C58" s="162"/>
      <c r="D58" s="162"/>
      <c r="E58" s="162"/>
      <c r="F58" s="160"/>
      <c r="K58" s="158" t="s">
        <v>1728</v>
      </c>
      <c r="L58" s="158"/>
      <c r="M58" s="158"/>
    </row>
    <row r="59" spans="1:13" ht="18.75">
      <c r="B59" s="2"/>
      <c r="C59" s="185"/>
      <c r="D59" s="185"/>
      <c r="E59" s="185"/>
      <c r="F59" s="160"/>
      <c r="K59" s="165"/>
      <c r="L59" s="165"/>
      <c r="M59" s="165"/>
    </row>
    <row r="60" spans="1:13" ht="18.75">
      <c r="B60" s="2"/>
      <c r="C60" s="163" t="s">
        <v>1724</v>
      </c>
      <c r="D60" s="162"/>
      <c r="E60" s="164"/>
      <c r="F60" s="160"/>
      <c r="K60" s="163" t="s">
        <v>1724</v>
      </c>
      <c r="L60" s="162"/>
      <c r="M60" s="162"/>
    </row>
  </sheetData>
  <autoFilter ref="A18:M49">
    <filterColumn colId="11">
      <filters>
        <filter val="1 088 524,80"/>
        <filter val="1 503 048,00"/>
        <filter val="2 703 612,00"/>
        <filter val="4 755 972,00"/>
        <filter val="677 346,00"/>
        <filter val="725 683,20"/>
        <filter val="809 136,00"/>
      </filters>
    </filterColumn>
  </autoFilter>
  <mergeCells count="10">
    <mergeCell ref="B54:F54"/>
    <mergeCell ref="B55:F55"/>
    <mergeCell ref="B56:F56"/>
    <mergeCell ref="C59:E59"/>
    <mergeCell ref="A4:M4"/>
    <mergeCell ref="A5:M5"/>
    <mergeCell ref="A8:J8"/>
    <mergeCell ref="A10:J10"/>
    <mergeCell ref="A14:M14"/>
    <mergeCell ref="B53:D53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 tint="-0.499984740745262"/>
    <pageSetUpPr fitToPage="1"/>
  </sheetPr>
  <dimension ref="A1:Q164"/>
  <sheetViews>
    <sheetView view="pageBreakPreview" topLeftCell="A10" zoomScaleNormal="100" zoomScaleSheetLayoutView="100" workbookViewId="0">
      <selection activeCell="F157" sqref="F157"/>
    </sheetView>
  </sheetViews>
  <sheetFormatPr defaultColWidth="9.28515625" defaultRowHeight="15"/>
  <cols>
    <col min="1" max="1" width="5.28515625" style="41" customWidth="1"/>
    <col min="2" max="2" width="9.7109375" style="41" customWidth="1"/>
    <col min="3" max="3" width="21.28515625" style="41" customWidth="1"/>
    <col min="4" max="4" width="15" style="41" customWidth="1"/>
    <col min="5" max="5" width="9.7109375" style="30" customWidth="1"/>
    <col min="6" max="6" width="32.7109375" style="21" customWidth="1"/>
    <col min="7" max="7" width="6.7109375" style="41" customWidth="1"/>
    <col min="8" max="8" width="11" style="41" customWidth="1"/>
    <col min="9" max="9" width="14.7109375" style="41" customWidth="1"/>
    <col min="10" max="10" width="14.7109375" style="22" customWidth="1"/>
    <col min="11" max="12" width="14.7109375" style="41" customWidth="1"/>
    <col min="13" max="13" width="20.5703125" style="41" customWidth="1"/>
    <col min="14" max="16384" width="9.28515625" style="41"/>
  </cols>
  <sheetData>
    <row r="1" spans="1:13" ht="15.75" customHeight="1">
      <c r="A1" s="8"/>
      <c r="B1" s="9"/>
      <c r="C1" s="9"/>
      <c r="D1" s="9"/>
      <c r="E1" s="17"/>
      <c r="F1" s="9"/>
      <c r="G1" s="9"/>
      <c r="H1" s="9"/>
      <c r="I1" s="9"/>
      <c r="J1" s="35" t="s">
        <v>52</v>
      </c>
      <c r="K1" s="35"/>
      <c r="L1" s="20"/>
      <c r="M1" s="35"/>
    </row>
    <row r="2" spans="1:13" ht="15.75" customHeight="1">
      <c r="A2" s="8"/>
      <c r="B2" s="10"/>
      <c r="C2" s="10"/>
      <c r="D2" s="10"/>
      <c r="E2" s="12"/>
      <c r="F2" s="10"/>
      <c r="G2" s="10"/>
      <c r="H2" s="10"/>
      <c r="I2" s="10"/>
      <c r="J2" s="36" t="s">
        <v>1623</v>
      </c>
      <c r="K2" s="36"/>
      <c r="L2" s="11"/>
      <c r="M2" s="11"/>
    </row>
    <row r="3" spans="1:13" ht="9.75" customHeight="1">
      <c r="A3" s="8"/>
      <c r="B3" s="10"/>
      <c r="C3" s="10"/>
      <c r="D3" s="10"/>
      <c r="E3" s="12"/>
      <c r="F3" s="10"/>
      <c r="G3" s="10"/>
      <c r="H3" s="10"/>
      <c r="I3" s="10"/>
      <c r="J3" s="11"/>
      <c r="K3" s="11"/>
      <c r="L3" s="23"/>
      <c r="M3" s="8"/>
    </row>
    <row r="4" spans="1:13" ht="16.5" customHeight="1">
      <c r="A4" s="186" t="s">
        <v>55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8" customHeight="1">
      <c r="A5" s="186" t="s">
        <v>1624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2" customHeight="1">
      <c r="B6" s="12"/>
      <c r="C6" s="12"/>
      <c r="D6" s="12"/>
      <c r="E6" s="12"/>
      <c r="F6" s="12"/>
      <c r="G6" s="12"/>
      <c r="H6" s="12"/>
      <c r="I6" s="12"/>
      <c r="J6" s="12"/>
      <c r="K6" s="12"/>
      <c r="M6" s="8"/>
    </row>
    <row r="7" spans="1:13" ht="15.75">
      <c r="A7" s="7" t="s">
        <v>22</v>
      </c>
      <c r="B7" s="33"/>
      <c r="C7" s="33"/>
      <c r="D7" s="33"/>
      <c r="E7" s="33"/>
      <c r="F7" s="33"/>
      <c r="G7" s="33"/>
      <c r="H7" s="33"/>
      <c r="I7" s="33"/>
      <c r="J7" s="34"/>
      <c r="K7" s="8"/>
      <c r="L7" s="8"/>
      <c r="M7" s="8"/>
    </row>
    <row r="8" spans="1:13" ht="15.75">
      <c r="A8" s="187" t="s">
        <v>49</v>
      </c>
      <c r="B8" s="188"/>
      <c r="C8" s="188"/>
      <c r="D8" s="188"/>
      <c r="E8" s="188"/>
      <c r="F8" s="188"/>
      <c r="G8" s="188"/>
      <c r="H8" s="188"/>
      <c r="I8" s="188"/>
      <c r="J8" s="188"/>
      <c r="K8" s="8"/>
      <c r="L8" s="8"/>
      <c r="M8" s="8"/>
    </row>
    <row r="9" spans="1:13" ht="15.75">
      <c r="A9" s="47" t="s">
        <v>50</v>
      </c>
      <c r="B9" s="7"/>
      <c r="C9" s="7"/>
      <c r="D9" s="7"/>
      <c r="E9" s="29"/>
      <c r="F9" s="7"/>
      <c r="G9" s="7"/>
      <c r="H9" s="7"/>
      <c r="I9" s="7"/>
      <c r="J9" s="34"/>
      <c r="K9" s="8"/>
      <c r="L9" s="8"/>
      <c r="M9" s="8"/>
    </row>
    <row r="10" spans="1:13" ht="15.75">
      <c r="A10" s="187" t="s">
        <v>51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8"/>
      <c r="L10" s="8"/>
      <c r="M10" s="8"/>
    </row>
    <row r="11" spans="1:13" ht="15.75">
      <c r="A11" s="32"/>
      <c r="B11" s="32"/>
      <c r="C11" s="32"/>
      <c r="D11" s="32"/>
      <c r="E11" s="28"/>
      <c r="F11" s="32"/>
      <c r="G11" s="32"/>
      <c r="H11" s="32"/>
      <c r="I11" s="32"/>
      <c r="J11" s="32"/>
      <c r="K11" s="32"/>
      <c r="L11" s="13"/>
      <c r="M11" s="8"/>
    </row>
    <row r="12" spans="1:13" ht="15.75">
      <c r="A12" s="24" t="s">
        <v>11</v>
      </c>
      <c r="B12" s="32"/>
      <c r="C12" s="32"/>
      <c r="D12" s="32"/>
      <c r="E12" s="28"/>
      <c r="F12" s="32"/>
      <c r="G12" s="32"/>
      <c r="H12" s="32"/>
      <c r="I12" s="32"/>
      <c r="J12" s="32"/>
      <c r="K12" s="32"/>
      <c r="L12" s="13"/>
      <c r="M12" s="8"/>
    </row>
    <row r="13" spans="1:13" ht="15.75">
      <c r="A13" s="46" t="s">
        <v>54</v>
      </c>
      <c r="B13" s="32"/>
      <c r="C13" s="32"/>
      <c r="D13" s="32"/>
      <c r="E13" s="28"/>
      <c r="F13" s="32"/>
      <c r="G13" s="32"/>
      <c r="H13" s="32"/>
      <c r="I13" s="32"/>
      <c r="J13" s="32"/>
      <c r="K13" s="32"/>
      <c r="L13" s="25"/>
      <c r="M13" s="24"/>
    </row>
    <row r="14" spans="1:13" ht="15.75">
      <c r="A14" s="189" t="s">
        <v>12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ht="15.75">
      <c r="A15" s="14" t="s">
        <v>13</v>
      </c>
      <c r="B15" s="14"/>
      <c r="C15" s="14"/>
      <c r="D15" s="14"/>
      <c r="E15" s="18"/>
      <c r="F15" s="14"/>
      <c r="G15" s="14"/>
      <c r="H15" s="14"/>
      <c r="I15" s="14"/>
      <c r="J15" s="14"/>
      <c r="K15" s="14"/>
      <c r="L15" s="15"/>
      <c r="M15" s="14"/>
    </row>
    <row r="16" spans="1:13" ht="13.5" customHeight="1">
      <c r="A16" s="24"/>
      <c r="B16" s="24"/>
      <c r="C16" s="24"/>
      <c r="D16" s="24"/>
      <c r="E16" s="28"/>
      <c r="F16" s="32"/>
      <c r="G16" s="24"/>
      <c r="H16" s="24"/>
      <c r="I16" s="4"/>
      <c r="J16" s="26"/>
      <c r="K16" s="27"/>
      <c r="L16" s="27"/>
      <c r="M16" s="24"/>
    </row>
    <row r="17" spans="1:17" ht="63">
      <c r="A17" s="5" t="s">
        <v>0</v>
      </c>
      <c r="B17" s="6" t="s">
        <v>7</v>
      </c>
      <c r="C17" s="60" t="s">
        <v>53</v>
      </c>
      <c r="D17" s="60" t="s">
        <v>282</v>
      </c>
      <c r="E17" s="6" t="s">
        <v>8</v>
      </c>
      <c r="F17" s="6" t="s">
        <v>1</v>
      </c>
      <c r="G17" s="6" t="s">
        <v>9</v>
      </c>
      <c r="H17" s="6" t="s">
        <v>2</v>
      </c>
      <c r="I17" s="1" t="s">
        <v>5</v>
      </c>
      <c r="J17" s="1" t="s">
        <v>24</v>
      </c>
      <c r="K17" s="1" t="s">
        <v>27</v>
      </c>
      <c r="L17" s="1" t="s">
        <v>23</v>
      </c>
      <c r="M17" s="5" t="s">
        <v>3</v>
      </c>
    </row>
    <row r="18" spans="1:17" ht="15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</row>
    <row r="19" spans="1:17" ht="30" hidden="1" customHeight="1">
      <c r="A19" s="16">
        <v>1</v>
      </c>
      <c r="B19" s="61" t="s">
        <v>56</v>
      </c>
      <c r="C19" s="61">
        <v>10009185</v>
      </c>
      <c r="D19" s="61" t="s">
        <v>350</v>
      </c>
      <c r="E19" s="61" t="s">
        <v>14</v>
      </c>
      <c r="F19" s="63" t="s">
        <v>184</v>
      </c>
      <c r="G19" s="62" t="s">
        <v>15</v>
      </c>
      <c r="H19" s="61">
        <v>1</v>
      </c>
      <c r="I19" s="64">
        <v>2810</v>
      </c>
      <c r="J19" s="38">
        <f>ROUND(H19*I19,2)</f>
        <v>2810</v>
      </c>
      <c r="K19" s="38">
        <f>ROUND(J19*0.2,2)</f>
        <v>562</v>
      </c>
      <c r="L19" s="38">
        <f>ROUND(J19*1.2,2)</f>
        <v>3372</v>
      </c>
      <c r="M19" s="69" t="s">
        <v>6</v>
      </c>
      <c r="N19" s="31"/>
      <c r="O19" s="31"/>
      <c r="P19" s="31"/>
      <c r="Q19" s="31"/>
    </row>
    <row r="20" spans="1:17" ht="30" hidden="1" customHeight="1">
      <c r="A20" s="16">
        <v>2</v>
      </c>
      <c r="B20" s="61" t="s">
        <v>57</v>
      </c>
      <c r="C20" s="61">
        <v>10011554</v>
      </c>
      <c r="D20" s="61" t="s">
        <v>351</v>
      </c>
      <c r="E20" s="61" t="s">
        <v>14</v>
      </c>
      <c r="F20" s="63" t="s">
        <v>185</v>
      </c>
      <c r="G20" s="62" t="s">
        <v>15</v>
      </c>
      <c r="H20" s="61">
        <v>2</v>
      </c>
      <c r="I20" s="64">
        <v>390</v>
      </c>
      <c r="J20" s="38">
        <f t="shared" ref="J20:J83" si="0">ROUND(H20*I20,2)</f>
        <v>780</v>
      </c>
      <c r="K20" s="38">
        <f t="shared" ref="K20:K83" si="1">ROUND(J20*0.2,2)</f>
        <v>156</v>
      </c>
      <c r="L20" s="38">
        <f t="shared" ref="L20:L83" si="2">ROUND(J20*1.2,2)</f>
        <v>936</v>
      </c>
      <c r="M20" s="69" t="s">
        <v>6</v>
      </c>
      <c r="N20" s="31"/>
      <c r="O20" s="31"/>
      <c r="P20" s="31"/>
      <c r="Q20" s="31"/>
    </row>
    <row r="21" spans="1:17" ht="30" hidden="1" customHeight="1">
      <c r="A21" s="16">
        <v>3</v>
      </c>
      <c r="B21" s="61" t="s">
        <v>58</v>
      </c>
      <c r="C21" s="61">
        <v>20003177</v>
      </c>
      <c r="D21" s="61" t="s">
        <v>352</v>
      </c>
      <c r="E21" s="61" t="s">
        <v>14</v>
      </c>
      <c r="F21" s="63" t="s">
        <v>186</v>
      </c>
      <c r="G21" s="62" t="s">
        <v>15</v>
      </c>
      <c r="H21" s="61">
        <v>4</v>
      </c>
      <c r="I21" s="64">
        <v>2605</v>
      </c>
      <c r="J21" s="38">
        <f t="shared" si="0"/>
        <v>10420</v>
      </c>
      <c r="K21" s="38">
        <f t="shared" si="1"/>
        <v>2084</v>
      </c>
      <c r="L21" s="38">
        <f t="shared" si="2"/>
        <v>12504</v>
      </c>
      <c r="M21" s="69" t="s">
        <v>6</v>
      </c>
      <c r="N21" s="31"/>
      <c r="O21" s="31"/>
      <c r="P21" s="31"/>
      <c r="Q21" s="31"/>
    </row>
    <row r="22" spans="1:17" ht="30" hidden="1" customHeight="1">
      <c r="A22" s="16">
        <v>4</v>
      </c>
      <c r="B22" s="61" t="s">
        <v>59</v>
      </c>
      <c r="C22" s="61">
        <v>20005777</v>
      </c>
      <c r="D22" s="61" t="s">
        <v>353</v>
      </c>
      <c r="E22" s="61" t="s">
        <v>14</v>
      </c>
      <c r="F22" s="63" t="s">
        <v>187</v>
      </c>
      <c r="G22" s="62" t="s">
        <v>15</v>
      </c>
      <c r="H22" s="61">
        <v>1</v>
      </c>
      <c r="I22" s="64">
        <v>78410</v>
      </c>
      <c r="J22" s="38">
        <f t="shared" si="0"/>
        <v>78410</v>
      </c>
      <c r="K22" s="38">
        <f t="shared" si="1"/>
        <v>15682</v>
      </c>
      <c r="L22" s="38">
        <f t="shared" si="2"/>
        <v>94092</v>
      </c>
      <c r="M22" s="69" t="s">
        <v>6</v>
      </c>
      <c r="N22" s="31"/>
      <c r="O22" s="31"/>
      <c r="P22" s="31"/>
      <c r="Q22" s="31"/>
    </row>
    <row r="23" spans="1:17" ht="30" hidden="1" customHeight="1">
      <c r="A23" s="16">
        <v>5</v>
      </c>
      <c r="B23" s="61" t="s">
        <v>60</v>
      </c>
      <c r="C23" s="61">
        <v>10006258</v>
      </c>
      <c r="D23" s="61" t="s">
        <v>354</v>
      </c>
      <c r="E23" s="61" t="s">
        <v>29</v>
      </c>
      <c r="F23" s="63" t="s">
        <v>188</v>
      </c>
      <c r="G23" s="62" t="s">
        <v>15</v>
      </c>
      <c r="H23" s="61">
        <v>1</v>
      </c>
      <c r="I23" s="64">
        <v>2048</v>
      </c>
      <c r="J23" s="38">
        <f t="shared" si="0"/>
        <v>2048</v>
      </c>
      <c r="K23" s="38">
        <f t="shared" si="1"/>
        <v>409.6</v>
      </c>
      <c r="L23" s="38">
        <f t="shared" si="2"/>
        <v>2457.6</v>
      </c>
      <c r="M23" s="69" t="s">
        <v>283</v>
      </c>
      <c r="N23" s="31"/>
      <c r="O23" s="31"/>
      <c r="P23" s="31"/>
      <c r="Q23" s="31"/>
    </row>
    <row r="24" spans="1:17" ht="30" hidden="1" customHeight="1">
      <c r="A24" s="16">
        <v>6</v>
      </c>
      <c r="B24" s="61" t="s">
        <v>61</v>
      </c>
      <c r="C24" s="61">
        <v>10010532</v>
      </c>
      <c r="D24" s="61" t="s">
        <v>355</v>
      </c>
      <c r="E24" s="61" t="s">
        <v>29</v>
      </c>
      <c r="F24" s="63" t="s">
        <v>189</v>
      </c>
      <c r="G24" s="62" t="s">
        <v>15</v>
      </c>
      <c r="H24" s="61">
        <v>15</v>
      </c>
      <c r="I24" s="64">
        <v>20436</v>
      </c>
      <c r="J24" s="38">
        <f t="shared" si="0"/>
        <v>306540</v>
      </c>
      <c r="K24" s="38">
        <f t="shared" si="1"/>
        <v>61308</v>
      </c>
      <c r="L24" s="38">
        <f t="shared" si="2"/>
        <v>367848</v>
      </c>
      <c r="M24" s="69" t="s">
        <v>283</v>
      </c>
      <c r="N24" s="31"/>
      <c r="O24" s="31"/>
      <c r="P24" s="31"/>
      <c r="Q24" s="31"/>
    </row>
    <row r="25" spans="1:17" ht="30" hidden="1" customHeight="1">
      <c r="A25" s="16">
        <v>7</v>
      </c>
      <c r="B25" s="61" t="s">
        <v>62</v>
      </c>
      <c r="C25" s="61">
        <v>10015012</v>
      </c>
      <c r="D25" s="61" t="s">
        <v>356</v>
      </c>
      <c r="E25" s="61" t="s">
        <v>29</v>
      </c>
      <c r="F25" s="63" t="s">
        <v>190</v>
      </c>
      <c r="G25" s="62" t="s">
        <v>15</v>
      </c>
      <c r="H25" s="61">
        <v>2</v>
      </c>
      <c r="I25" s="64">
        <v>4231</v>
      </c>
      <c r="J25" s="38">
        <f t="shared" si="0"/>
        <v>8462</v>
      </c>
      <c r="K25" s="38">
        <f t="shared" si="1"/>
        <v>1692.4</v>
      </c>
      <c r="L25" s="38">
        <f t="shared" si="2"/>
        <v>10154.4</v>
      </c>
      <c r="M25" s="69" t="s">
        <v>283</v>
      </c>
      <c r="N25" s="31"/>
      <c r="O25" s="31"/>
      <c r="P25" s="31"/>
      <c r="Q25" s="31"/>
    </row>
    <row r="26" spans="1:17" ht="30" hidden="1" customHeight="1">
      <c r="A26" s="16">
        <v>8</v>
      </c>
      <c r="B26" s="61" t="s">
        <v>63</v>
      </c>
      <c r="C26" s="61">
        <v>10015110</v>
      </c>
      <c r="D26" s="61" t="s">
        <v>357</v>
      </c>
      <c r="E26" s="61" t="s">
        <v>29</v>
      </c>
      <c r="F26" s="63" t="s">
        <v>191</v>
      </c>
      <c r="G26" s="62" t="s">
        <v>15</v>
      </c>
      <c r="H26" s="61">
        <v>1</v>
      </c>
      <c r="I26" s="64">
        <v>69775</v>
      </c>
      <c r="J26" s="38">
        <f t="shared" si="0"/>
        <v>69775</v>
      </c>
      <c r="K26" s="38">
        <f t="shared" si="1"/>
        <v>13955</v>
      </c>
      <c r="L26" s="38">
        <f t="shared" si="2"/>
        <v>83730</v>
      </c>
      <c r="M26" s="69" t="s">
        <v>283</v>
      </c>
      <c r="N26" s="31"/>
      <c r="O26" s="31"/>
      <c r="P26" s="31"/>
      <c r="Q26" s="31"/>
    </row>
    <row r="27" spans="1:17" ht="30" hidden="1" customHeight="1">
      <c r="A27" s="16">
        <v>9</v>
      </c>
      <c r="B27" s="61" t="s">
        <v>64</v>
      </c>
      <c r="C27" s="61">
        <v>10015164</v>
      </c>
      <c r="D27" s="61" t="s">
        <v>358</v>
      </c>
      <c r="E27" s="61" t="s">
        <v>29</v>
      </c>
      <c r="F27" s="63" t="s">
        <v>192</v>
      </c>
      <c r="G27" s="62" t="s">
        <v>15</v>
      </c>
      <c r="H27" s="61">
        <v>1</v>
      </c>
      <c r="I27" s="64">
        <v>4422</v>
      </c>
      <c r="J27" s="38">
        <f t="shared" si="0"/>
        <v>4422</v>
      </c>
      <c r="K27" s="38">
        <f t="shared" si="1"/>
        <v>884.4</v>
      </c>
      <c r="L27" s="38">
        <f t="shared" si="2"/>
        <v>5306.4</v>
      </c>
      <c r="M27" s="69" t="s">
        <v>283</v>
      </c>
      <c r="N27" s="31"/>
      <c r="O27" s="31"/>
      <c r="P27" s="31"/>
      <c r="Q27" s="31"/>
    </row>
    <row r="28" spans="1:17" ht="30" hidden="1" customHeight="1">
      <c r="A28" s="16">
        <v>10</v>
      </c>
      <c r="B28" s="61" t="s">
        <v>65</v>
      </c>
      <c r="C28" s="61">
        <v>10015169</v>
      </c>
      <c r="D28" s="61" t="s">
        <v>359</v>
      </c>
      <c r="E28" s="61" t="s">
        <v>29</v>
      </c>
      <c r="F28" s="63" t="s">
        <v>193</v>
      </c>
      <c r="G28" s="62" t="s">
        <v>15</v>
      </c>
      <c r="H28" s="61">
        <v>1</v>
      </c>
      <c r="I28" s="64">
        <v>4330</v>
      </c>
      <c r="J28" s="38">
        <f t="shared" si="0"/>
        <v>4330</v>
      </c>
      <c r="K28" s="38">
        <f t="shared" si="1"/>
        <v>866</v>
      </c>
      <c r="L28" s="38">
        <f t="shared" si="2"/>
        <v>5196</v>
      </c>
      <c r="M28" s="69" t="s">
        <v>283</v>
      </c>
      <c r="N28" s="31"/>
      <c r="O28" s="31"/>
      <c r="P28" s="31"/>
      <c r="Q28" s="31"/>
    </row>
    <row r="29" spans="1:17" ht="30" hidden="1" customHeight="1">
      <c r="A29" s="16">
        <v>11</v>
      </c>
      <c r="B29" s="61" t="s">
        <v>66</v>
      </c>
      <c r="C29" s="61">
        <v>10015174</v>
      </c>
      <c r="D29" s="61" t="s">
        <v>360</v>
      </c>
      <c r="E29" s="61" t="s">
        <v>29</v>
      </c>
      <c r="F29" s="63" t="s">
        <v>194</v>
      </c>
      <c r="G29" s="62" t="s">
        <v>15</v>
      </c>
      <c r="H29" s="61">
        <v>1</v>
      </c>
      <c r="I29" s="64">
        <v>3875</v>
      </c>
      <c r="J29" s="38">
        <f t="shared" si="0"/>
        <v>3875</v>
      </c>
      <c r="K29" s="38">
        <f t="shared" si="1"/>
        <v>775</v>
      </c>
      <c r="L29" s="38">
        <f t="shared" si="2"/>
        <v>4650</v>
      </c>
      <c r="M29" s="69" t="s">
        <v>283</v>
      </c>
      <c r="N29" s="31"/>
      <c r="O29" s="31"/>
      <c r="P29" s="31"/>
      <c r="Q29" s="31"/>
    </row>
    <row r="30" spans="1:17" ht="30" hidden="1" customHeight="1">
      <c r="A30" s="16">
        <v>12</v>
      </c>
      <c r="B30" s="61" t="s">
        <v>67</v>
      </c>
      <c r="C30" s="61">
        <v>10015401</v>
      </c>
      <c r="D30" s="61" t="s">
        <v>361</v>
      </c>
      <c r="E30" s="61" t="s">
        <v>29</v>
      </c>
      <c r="F30" s="63" t="s">
        <v>195</v>
      </c>
      <c r="G30" s="62" t="s">
        <v>15</v>
      </c>
      <c r="H30" s="61">
        <v>54</v>
      </c>
      <c r="I30" s="64">
        <v>475</v>
      </c>
      <c r="J30" s="38">
        <f t="shared" si="0"/>
        <v>25650</v>
      </c>
      <c r="K30" s="38">
        <f t="shared" si="1"/>
        <v>5130</v>
      </c>
      <c r="L30" s="38">
        <f t="shared" si="2"/>
        <v>30780</v>
      </c>
      <c r="M30" s="69" t="s">
        <v>283</v>
      </c>
      <c r="N30" s="31"/>
      <c r="O30" s="31"/>
      <c r="P30" s="31"/>
      <c r="Q30" s="31"/>
    </row>
    <row r="31" spans="1:17" ht="30" hidden="1" customHeight="1">
      <c r="A31" s="16">
        <v>13</v>
      </c>
      <c r="B31" s="61" t="s">
        <v>68</v>
      </c>
      <c r="C31" s="61">
        <v>10015415</v>
      </c>
      <c r="D31" s="61" t="s">
        <v>362</v>
      </c>
      <c r="E31" s="61" t="s">
        <v>29</v>
      </c>
      <c r="F31" s="63" t="s">
        <v>196</v>
      </c>
      <c r="G31" s="62" t="s">
        <v>15</v>
      </c>
      <c r="H31" s="61">
        <v>31</v>
      </c>
      <c r="I31" s="64">
        <v>358</v>
      </c>
      <c r="J31" s="38">
        <f t="shared" si="0"/>
        <v>11098</v>
      </c>
      <c r="K31" s="38">
        <f t="shared" si="1"/>
        <v>2219.6</v>
      </c>
      <c r="L31" s="38">
        <f t="shared" si="2"/>
        <v>13317.6</v>
      </c>
      <c r="M31" s="69" t="s">
        <v>283</v>
      </c>
      <c r="N31" s="31"/>
      <c r="O31" s="31"/>
      <c r="P31" s="31"/>
      <c r="Q31" s="31"/>
    </row>
    <row r="32" spans="1:17" ht="30" hidden="1" customHeight="1">
      <c r="A32" s="16">
        <v>14</v>
      </c>
      <c r="B32" s="61" t="s">
        <v>69</v>
      </c>
      <c r="C32" s="61">
        <v>10019095</v>
      </c>
      <c r="D32" s="61" t="s">
        <v>363</v>
      </c>
      <c r="E32" s="61" t="s">
        <v>29</v>
      </c>
      <c r="F32" s="63" t="s">
        <v>197</v>
      </c>
      <c r="G32" s="62" t="s">
        <v>15</v>
      </c>
      <c r="H32" s="61">
        <v>1900</v>
      </c>
      <c r="I32" s="64">
        <v>69</v>
      </c>
      <c r="J32" s="38">
        <f t="shared" si="0"/>
        <v>131100</v>
      </c>
      <c r="K32" s="38">
        <f t="shared" si="1"/>
        <v>26220</v>
      </c>
      <c r="L32" s="38">
        <f t="shared" si="2"/>
        <v>157320</v>
      </c>
      <c r="M32" s="69" t="s">
        <v>283</v>
      </c>
      <c r="N32" s="31"/>
      <c r="O32" s="31"/>
      <c r="P32" s="31"/>
      <c r="Q32" s="31"/>
    </row>
    <row r="33" spans="1:13" ht="31.5" hidden="1">
      <c r="A33" s="16">
        <v>15</v>
      </c>
      <c r="B33" s="61" t="s">
        <v>70</v>
      </c>
      <c r="C33" s="61">
        <v>10019208</v>
      </c>
      <c r="D33" s="61" t="s">
        <v>364</v>
      </c>
      <c r="E33" s="61" t="s">
        <v>29</v>
      </c>
      <c r="F33" s="63" t="s">
        <v>198</v>
      </c>
      <c r="G33" s="62" t="s">
        <v>15</v>
      </c>
      <c r="H33" s="61">
        <v>125</v>
      </c>
      <c r="I33" s="64">
        <v>32</v>
      </c>
      <c r="J33" s="38">
        <f t="shared" si="0"/>
        <v>4000</v>
      </c>
      <c r="K33" s="38">
        <f t="shared" si="1"/>
        <v>800</v>
      </c>
      <c r="L33" s="38">
        <f t="shared" si="2"/>
        <v>4800</v>
      </c>
      <c r="M33" s="69" t="s">
        <v>283</v>
      </c>
    </row>
    <row r="34" spans="1:13" ht="31.5" hidden="1">
      <c r="A34" s="16">
        <v>16</v>
      </c>
      <c r="B34" s="61" t="s">
        <v>71</v>
      </c>
      <c r="C34" s="61">
        <v>10019236</v>
      </c>
      <c r="D34" s="61" t="s">
        <v>365</v>
      </c>
      <c r="E34" s="61" t="s">
        <v>29</v>
      </c>
      <c r="F34" s="63" t="s">
        <v>199</v>
      </c>
      <c r="G34" s="62" t="s">
        <v>15</v>
      </c>
      <c r="H34" s="61">
        <v>633</v>
      </c>
      <c r="I34" s="64">
        <v>62</v>
      </c>
      <c r="J34" s="38">
        <f t="shared" si="0"/>
        <v>39246</v>
      </c>
      <c r="K34" s="38">
        <f t="shared" si="1"/>
        <v>7849.2</v>
      </c>
      <c r="L34" s="38">
        <f t="shared" si="2"/>
        <v>47095.199999999997</v>
      </c>
      <c r="M34" s="69" t="s">
        <v>283</v>
      </c>
    </row>
    <row r="35" spans="1:13" ht="31.5" hidden="1">
      <c r="A35" s="16">
        <v>17</v>
      </c>
      <c r="B35" s="61" t="s">
        <v>72</v>
      </c>
      <c r="C35" s="61">
        <v>10019248</v>
      </c>
      <c r="D35" s="61" t="s">
        <v>366</v>
      </c>
      <c r="E35" s="61" t="s">
        <v>29</v>
      </c>
      <c r="F35" s="63" t="s">
        <v>200</v>
      </c>
      <c r="G35" s="62" t="s">
        <v>15</v>
      </c>
      <c r="H35" s="61">
        <v>19</v>
      </c>
      <c r="I35" s="64">
        <v>3788</v>
      </c>
      <c r="J35" s="38">
        <f t="shared" si="0"/>
        <v>71972</v>
      </c>
      <c r="K35" s="38">
        <f t="shared" si="1"/>
        <v>14394.4</v>
      </c>
      <c r="L35" s="38">
        <f t="shared" si="2"/>
        <v>86366.399999999994</v>
      </c>
      <c r="M35" s="69" t="s">
        <v>283</v>
      </c>
    </row>
    <row r="36" spans="1:13" ht="31.5">
      <c r="A36" s="16">
        <v>18</v>
      </c>
      <c r="B36" s="61" t="s">
        <v>73</v>
      </c>
      <c r="C36" s="61">
        <v>10019253</v>
      </c>
      <c r="D36" s="61" t="s">
        <v>367</v>
      </c>
      <c r="E36" s="61" t="s">
        <v>29</v>
      </c>
      <c r="F36" s="63" t="s">
        <v>201</v>
      </c>
      <c r="G36" s="62" t="s">
        <v>15</v>
      </c>
      <c r="H36" s="61">
        <v>358</v>
      </c>
      <c r="I36" s="64">
        <v>4562</v>
      </c>
      <c r="J36" s="38">
        <f t="shared" si="0"/>
        <v>1633196</v>
      </c>
      <c r="K36" s="38">
        <f t="shared" si="1"/>
        <v>326639.2</v>
      </c>
      <c r="L36" s="38">
        <f t="shared" si="2"/>
        <v>1959835.2</v>
      </c>
      <c r="M36" s="69" t="s">
        <v>283</v>
      </c>
    </row>
    <row r="37" spans="1:13" ht="31.5" hidden="1">
      <c r="A37" s="16">
        <v>19</v>
      </c>
      <c r="B37" s="61" t="s">
        <v>74</v>
      </c>
      <c r="C37" s="61">
        <v>10019253</v>
      </c>
      <c r="D37" s="61" t="s">
        <v>368</v>
      </c>
      <c r="E37" s="61" t="s">
        <v>29</v>
      </c>
      <c r="F37" s="63" t="s">
        <v>201</v>
      </c>
      <c r="G37" s="62" t="s">
        <v>15</v>
      </c>
      <c r="H37" s="61">
        <v>9</v>
      </c>
      <c r="I37" s="64">
        <v>326</v>
      </c>
      <c r="J37" s="38">
        <f t="shared" si="0"/>
        <v>2934</v>
      </c>
      <c r="K37" s="38">
        <f t="shared" si="1"/>
        <v>586.79999999999995</v>
      </c>
      <c r="L37" s="38">
        <f t="shared" si="2"/>
        <v>3520.8</v>
      </c>
      <c r="M37" s="69" t="s">
        <v>283</v>
      </c>
    </row>
    <row r="38" spans="1:13" ht="31.5" hidden="1">
      <c r="A38" s="16">
        <v>20</v>
      </c>
      <c r="B38" s="61" t="s">
        <v>75</v>
      </c>
      <c r="C38" s="61">
        <v>10019253</v>
      </c>
      <c r="D38" s="61" t="s">
        <v>369</v>
      </c>
      <c r="E38" s="61" t="s">
        <v>29</v>
      </c>
      <c r="F38" s="63" t="s">
        <v>201</v>
      </c>
      <c r="G38" s="62" t="s">
        <v>15</v>
      </c>
      <c r="H38" s="61">
        <v>1</v>
      </c>
      <c r="I38" s="64">
        <v>1395</v>
      </c>
      <c r="J38" s="38">
        <f t="shared" si="0"/>
        <v>1395</v>
      </c>
      <c r="K38" s="38">
        <f t="shared" si="1"/>
        <v>279</v>
      </c>
      <c r="L38" s="38">
        <f t="shared" si="2"/>
        <v>1674</v>
      </c>
      <c r="M38" s="69" t="s">
        <v>283</v>
      </c>
    </row>
    <row r="39" spans="1:13" ht="31.5" hidden="1">
      <c r="A39" s="16">
        <v>21</v>
      </c>
      <c r="B39" s="61" t="s">
        <v>76</v>
      </c>
      <c r="C39" s="61">
        <v>10019253</v>
      </c>
      <c r="D39" s="61" t="s">
        <v>370</v>
      </c>
      <c r="E39" s="61" t="s">
        <v>29</v>
      </c>
      <c r="F39" s="63" t="s">
        <v>201</v>
      </c>
      <c r="G39" s="62" t="s">
        <v>15</v>
      </c>
      <c r="H39" s="61">
        <v>1</v>
      </c>
      <c r="I39" s="64">
        <v>1086</v>
      </c>
      <c r="J39" s="38">
        <f t="shared" si="0"/>
        <v>1086</v>
      </c>
      <c r="K39" s="38">
        <f t="shared" si="1"/>
        <v>217.2</v>
      </c>
      <c r="L39" s="38">
        <f t="shared" si="2"/>
        <v>1303.2</v>
      </c>
      <c r="M39" s="69" t="s">
        <v>283</v>
      </c>
    </row>
    <row r="40" spans="1:13" ht="31.5" hidden="1">
      <c r="A40" s="16">
        <v>22</v>
      </c>
      <c r="B40" s="61" t="s">
        <v>77</v>
      </c>
      <c r="C40" s="61">
        <v>10020575</v>
      </c>
      <c r="D40" s="61" t="s">
        <v>371</v>
      </c>
      <c r="E40" s="61" t="s">
        <v>29</v>
      </c>
      <c r="F40" s="63" t="s">
        <v>202</v>
      </c>
      <c r="G40" s="62" t="s">
        <v>15</v>
      </c>
      <c r="H40" s="61">
        <v>4</v>
      </c>
      <c r="I40" s="64">
        <v>3568</v>
      </c>
      <c r="J40" s="38">
        <f t="shared" si="0"/>
        <v>14272</v>
      </c>
      <c r="K40" s="38">
        <f t="shared" si="1"/>
        <v>2854.4</v>
      </c>
      <c r="L40" s="38">
        <f t="shared" si="2"/>
        <v>17126.400000000001</v>
      </c>
      <c r="M40" s="69" t="s">
        <v>283</v>
      </c>
    </row>
    <row r="41" spans="1:13" ht="31.5" hidden="1">
      <c r="A41" s="16">
        <v>23</v>
      </c>
      <c r="B41" s="61" t="s">
        <v>78</v>
      </c>
      <c r="C41" s="61">
        <v>10022533</v>
      </c>
      <c r="D41" s="61" t="s">
        <v>372</v>
      </c>
      <c r="E41" s="61" t="s">
        <v>29</v>
      </c>
      <c r="F41" s="63" t="s">
        <v>203</v>
      </c>
      <c r="G41" s="62" t="s">
        <v>15</v>
      </c>
      <c r="H41" s="61">
        <v>18</v>
      </c>
      <c r="I41" s="64">
        <v>1799</v>
      </c>
      <c r="J41" s="38">
        <f t="shared" si="0"/>
        <v>32382</v>
      </c>
      <c r="K41" s="38">
        <f t="shared" si="1"/>
        <v>6476.4</v>
      </c>
      <c r="L41" s="38">
        <f t="shared" si="2"/>
        <v>38858.400000000001</v>
      </c>
      <c r="M41" s="69" t="s">
        <v>283</v>
      </c>
    </row>
    <row r="42" spans="1:13" ht="31.5" hidden="1">
      <c r="A42" s="16">
        <v>24</v>
      </c>
      <c r="B42" s="61" t="s">
        <v>79</v>
      </c>
      <c r="C42" s="61">
        <v>10022573</v>
      </c>
      <c r="D42" s="61" t="s">
        <v>373</v>
      </c>
      <c r="E42" s="61" t="s">
        <v>29</v>
      </c>
      <c r="F42" s="63" t="s">
        <v>204</v>
      </c>
      <c r="G42" s="62" t="s">
        <v>15</v>
      </c>
      <c r="H42" s="61">
        <v>2</v>
      </c>
      <c r="I42" s="64">
        <v>96538</v>
      </c>
      <c r="J42" s="38">
        <f t="shared" si="0"/>
        <v>193076</v>
      </c>
      <c r="K42" s="38">
        <f t="shared" si="1"/>
        <v>38615.199999999997</v>
      </c>
      <c r="L42" s="38">
        <f t="shared" si="2"/>
        <v>231691.2</v>
      </c>
      <c r="M42" s="69" t="s">
        <v>283</v>
      </c>
    </row>
    <row r="43" spans="1:13" ht="31.5" hidden="1">
      <c r="A43" s="16">
        <v>25</v>
      </c>
      <c r="B43" s="61" t="s">
        <v>80</v>
      </c>
      <c r="C43" s="61">
        <v>10022661</v>
      </c>
      <c r="D43" s="61" t="s">
        <v>374</v>
      </c>
      <c r="E43" s="61" t="s">
        <v>29</v>
      </c>
      <c r="F43" s="63" t="s">
        <v>205</v>
      </c>
      <c r="G43" s="62" t="s">
        <v>15</v>
      </c>
      <c r="H43" s="61">
        <v>44</v>
      </c>
      <c r="I43" s="64">
        <v>7878</v>
      </c>
      <c r="J43" s="38">
        <f t="shared" si="0"/>
        <v>346632</v>
      </c>
      <c r="K43" s="38">
        <f t="shared" si="1"/>
        <v>69326.399999999994</v>
      </c>
      <c r="L43" s="38">
        <f t="shared" si="2"/>
        <v>415958.4</v>
      </c>
      <c r="M43" s="69" t="s">
        <v>283</v>
      </c>
    </row>
    <row r="44" spans="1:13" ht="31.5" hidden="1">
      <c r="A44" s="16">
        <v>26</v>
      </c>
      <c r="B44" s="61" t="s">
        <v>81</v>
      </c>
      <c r="C44" s="61">
        <v>10023233</v>
      </c>
      <c r="D44" s="61" t="s">
        <v>375</v>
      </c>
      <c r="E44" s="61" t="s">
        <v>29</v>
      </c>
      <c r="F44" s="63" t="s">
        <v>206</v>
      </c>
      <c r="G44" s="62" t="s">
        <v>15</v>
      </c>
      <c r="H44" s="61">
        <v>1</v>
      </c>
      <c r="I44" s="64">
        <v>1705</v>
      </c>
      <c r="J44" s="38">
        <f t="shared" si="0"/>
        <v>1705</v>
      </c>
      <c r="K44" s="38">
        <f t="shared" si="1"/>
        <v>341</v>
      </c>
      <c r="L44" s="38">
        <f t="shared" si="2"/>
        <v>2046</v>
      </c>
      <c r="M44" s="69" t="s">
        <v>283</v>
      </c>
    </row>
    <row r="45" spans="1:13" ht="31.5" hidden="1">
      <c r="A45" s="16">
        <v>27</v>
      </c>
      <c r="B45" s="61" t="s">
        <v>82</v>
      </c>
      <c r="C45" s="61">
        <v>20000001</v>
      </c>
      <c r="D45" s="61" t="s">
        <v>376</v>
      </c>
      <c r="E45" s="61" t="s">
        <v>29</v>
      </c>
      <c r="F45" s="63" t="s">
        <v>207</v>
      </c>
      <c r="G45" s="62" t="s">
        <v>15</v>
      </c>
      <c r="H45" s="61">
        <v>16</v>
      </c>
      <c r="I45" s="64">
        <v>3507</v>
      </c>
      <c r="J45" s="38">
        <f t="shared" si="0"/>
        <v>56112</v>
      </c>
      <c r="K45" s="38">
        <f t="shared" si="1"/>
        <v>11222.4</v>
      </c>
      <c r="L45" s="38">
        <f t="shared" si="2"/>
        <v>67334.399999999994</v>
      </c>
      <c r="M45" s="69" t="s">
        <v>283</v>
      </c>
    </row>
    <row r="46" spans="1:13" ht="31.5" hidden="1">
      <c r="A46" s="16">
        <v>28</v>
      </c>
      <c r="B46" s="61" t="s">
        <v>83</v>
      </c>
      <c r="C46" s="61">
        <v>20000001</v>
      </c>
      <c r="D46" s="61" t="s">
        <v>377</v>
      </c>
      <c r="E46" s="61" t="s">
        <v>29</v>
      </c>
      <c r="F46" s="63" t="s">
        <v>207</v>
      </c>
      <c r="G46" s="62" t="s">
        <v>15</v>
      </c>
      <c r="H46" s="61">
        <v>14</v>
      </c>
      <c r="I46" s="64">
        <v>944</v>
      </c>
      <c r="J46" s="38">
        <f t="shared" si="0"/>
        <v>13216</v>
      </c>
      <c r="K46" s="38">
        <f t="shared" si="1"/>
        <v>2643.2</v>
      </c>
      <c r="L46" s="38">
        <f t="shared" si="2"/>
        <v>15859.2</v>
      </c>
      <c r="M46" s="69" t="s">
        <v>283</v>
      </c>
    </row>
    <row r="47" spans="1:13" ht="31.5" hidden="1">
      <c r="A47" s="16">
        <v>29</v>
      </c>
      <c r="B47" s="61" t="s">
        <v>84</v>
      </c>
      <c r="C47" s="61">
        <v>20000001</v>
      </c>
      <c r="D47" s="61" t="s">
        <v>378</v>
      </c>
      <c r="E47" s="61" t="s">
        <v>29</v>
      </c>
      <c r="F47" s="63" t="s">
        <v>207</v>
      </c>
      <c r="G47" s="62" t="s">
        <v>15</v>
      </c>
      <c r="H47" s="61">
        <v>2</v>
      </c>
      <c r="I47" s="64">
        <v>17395</v>
      </c>
      <c r="J47" s="38">
        <f t="shared" si="0"/>
        <v>34790</v>
      </c>
      <c r="K47" s="38">
        <f t="shared" si="1"/>
        <v>6958</v>
      </c>
      <c r="L47" s="38">
        <f t="shared" si="2"/>
        <v>41748</v>
      </c>
      <c r="M47" s="69" t="s">
        <v>283</v>
      </c>
    </row>
    <row r="48" spans="1:13" ht="31.5" hidden="1">
      <c r="A48" s="16">
        <v>30</v>
      </c>
      <c r="B48" s="61" t="s">
        <v>85</v>
      </c>
      <c r="C48" s="61">
        <v>20000001</v>
      </c>
      <c r="D48" s="61" t="s">
        <v>379</v>
      </c>
      <c r="E48" s="61" t="s">
        <v>29</v>
      </c>
      <c r="F48" s="63" t="s">
        <v>207</v>
      </c>
      <c r="G48" s="62" t="s">
        <v>15</v>
      </c>
      <c r="H48" s="61">
        <v>1</v>
      </c>
      <c r="I48" s="64">
        <v>1442</v>
      </c>
      <c r="J48" s="38">
        <f t="shared" si="0"/>
        <v>1442</v>
      </c>
      <c r="K48" s="38">
        <f t="shared" si="1"/>
        <v>288.39999999999998</v>
      </c>
      <c r="L48" s="38">
        <f t="shared" si="2"/>
        <v>1730.4</v>
      </c>
      <c r="M48" s="69" t="s">
        <v>283</v>
      </c>
    </row>
    <row r="49" spans="1:13" ht="31.5" hidden="1">
      <c r="A49" s="16">
        <v>31</v>
      </c>
      <c r="B49" s="61" t="s">
        <v>86</v>
      </c>
      <c r="C49" s="61">
        <v>20000140</v>
      </c>
      <c r="D49" s="61" t="s">
        <v>380</v>
      </c>
      <c r="E49" s="61" t="s">
        <v>29</v>
      </c>
      <c r="F49" s="63" t="s">
        <v>208</v>
      </c>
      <c r="G49" s="62" t="s">
        <v>15</v>
      </c>
      <c r="H49" s="61">
        <v>3</v>
      </c>
      <c r="I49" s="64">
        <v>8446</v>
      </c>
      <c r="J49" s="38">
        <f t="shared" si="0"/>
        <v>25338</v>
      </c>
      <c r="K49" s="38">
        <f t="shared" si="1"/>
        <v>5067.6000000000004</v>
      </c>
      <c r="L49" s="38">
        <f t="shared" si="2"/>
        <v>30405.599999999999</v>
      </c>
      <c r="M49" s="69" t="s">
        <v>283</v>
      </c>
    </row>
    <row r="50" spans="1:13" ht="31.5" hidden="1">
      <c r="A50" s="16">
        <v>32</v>
      </c>
      <c r="B50" s="61" t="s">
        <v>87</v>
      </c>
      <c r="C50" s="61">
        <v>20000140</v>
      </c>
      <c r="D50" s="61" t="s">
        <v>381</v>
      </c>
      <c r="E50" s="61" t="s">
        <v>29</v>
      </c>
      <c r="F50" s="63" t="s">
        <v>208</v>
      </c>
      <c r="G50" s="62" t="s">
        <v>15</v>
      </c>
      <c r="H50" s="61">
        <v>3</v>
      </c>
      <c r="I50" s="64">
        <v>8446</v>
      </c>
      <c r="J50" s="38">
        <f t="shared" si="0"/>
        <v>25338</v>
      </c>
      <c r="K50" s="38">
        <f t="shared" si="1"/>
        <v>5067.6000000000004</v>
      </c>
      <c r="L50" s="38">
        <f t="shared" si="2"/>
        <v>30405.599999999999</v>
      </c>
      <c r="M50" s="69" t="s">
        <v>283</v>
      </c>
    </row>
    <row r="51" spans="1:13" ht="31.5" hidden="1">
      <c r="A51" s="16">
        <v>33</v>
      </c>
      <c r="B51" s="61" t="s">
        <v>88</v>
      </c>
      <c r="C51" s="61">
        <v>20000141</v>
      </c>
      <c r="D51" s="61" t="s">
        <v>382</v>
      </c>
      <c r="E51" s="61" t="s">
        <v>29</v>
      </c>
      <c r="F51" s="63" t="s">
        <v>189</v>
      </c>
      <c r="G51" s="62" t="s">
        <v>15</v>
      </c>
      <c r="H51" s="61">
        <v>1</v>
      </c>
      <c r="I51" s="64">
        <v>16310</v>
      </c>
      <c r="J51" s="38">
        <f t="shared" si="0"/>
        <v>16310</v>
      </c>
      <c r="K51" s="38">
        <f t="shared" si="1"/>
        <v>3262</v>
      </c>
      <c r="L51" s="38">
        <f t="shared" si="2"/>
        <v>19572</v>
      </c>
      <c r="M51" s="69" t="s">
        <v>283</v>
      </c>
    </row>
    <row r="52" spans="1:13" ht="31.5" hidden="1">
      <c r="A52" s="16">
        <v>34</v>
      </c>
      <c r="B52" s="61" t="s">
        <v>89</v>
      </c>
      <c r="C52" s="61">
        <v>20000157</v>
      </c>
      <c r="D52" s="61" t="s">
        <v>383</v>
      </c>
      <c r="E52" s="61" t="s">
        <v>29</v>
      </c>
      <c r="F52" s="63" t="s">
        <v>30</v>
      </c>
      <c r="G52" s="62" t="s">
        <v>15</v>
      </c>
      <c r="H52" s="61">
        <v>4</v>
      </c>
      <c r="I52" s="64">
        <v>3293</v>
      </c>
      <c r="J52" s="38">
        <f t="shared" si="0"/>
        <v>13172</v>
      </c>
      <c r="K52" s="38">
        <f t="shared" si="1"/>
        <v>2634.4</v>
      </c>
      <c r="L52" s="38">
        <f t="shared" si="2"/>
        <v>15806.4</v>
      </c>
      <c r="M52" s="69" t="s">
        <v>283</v>
      </c>
    </row>
    <row r="53" spans="1:13" ht="31.5" hidden="1">
      <c r="A53" s="16">
        <v>35</v>
      </c>
      <c r="B53" s="61" t="s">
        <v>90</v>
      </c>
      <c r="C53" s="61">
        <v>20000181</v>
      </c>
      <c r="D53" s="61" t="s">
        <v>384</v>
      </c>
      <c r="E53" s="61" t="s">
        <v>29</v>
      </c>
      <c r="F53" s="63" t="s">
        <v>209</v>
      </c>
      <c r="G53" s="62" t="s">
        <v>15</v>
      </c>
      <c r="H53" s="61">
        <v>2</v>
      </c>
      <c r="I53" s="64">
        <v>215688</v>
      </c>
      <c r="J53" s="38">
        <f t="shared" si="0"/>
        <v>431376</v>
      </c>
      <c r="K53" s="38">
        <f t="shared" si="1"/>
        <v>86275.199999999997</v>
      </c>
      <c r="L53" s="38">
        <f t="shared" si="2"/>
        <v>517651.20000000001</v>
      </c>
      <c r="M53" s="69" t="s">
        <v>283</v>
      </c>
    </row>
    <row r="54" spans="1:13" ht="31.5" hidden="1">
      <c r="A54" s="16">
        <v>36</v>
      </c>
      <c r="B54" s="61" t="s">
        <v>91</v>
      </c>
      <c r="C54" s="61">
        <v>20000229</v>
      </c>
      <c r="D54" s="61" t="s">
        <v>385</v>
      </c>
      <c r="E54" s="61" t="s">
        <v>29</v>
      </c>
      <c r="F54" s="63" t="s">
        <v>210</v>
      </c>
      <c r="G54" s="62" t="s">
        <v>15</v>
      </c>
      <c r="H54" s="61">
        <v>2</v>
      </c>
      <c r="I54" s="64">
        <v>106738</v>
      </c>
      <c r="J54" s="38">
        <f t="shared" si="0"/>
        <v>213476</v>
      </c>
      <c r="K54" s="38">
        <f t="shared" si="1"/>
        <v>42695.199999999997</v>
      </c>
      <c r="L54" s="38">
        <f t="shared" si="2"/>
        <v>256171.2</v>
      </c>
      <c r="M54" s="69" t="s">
        <v>283</v>
      </c>
    </row>
    <row r="55" spans="1:13" ht="31.5" hidden="1">
      <c r="A55" s="16">
        <v>37</v>
      </c>
      <c r="B55" s="61" t="s">
        <v>92</v>
      </c>
      <c r="C55" s="61">
        <v>20000231</v>
      </c>
      <c r="D55" s="61" t="s">
        <v>386</v>
      </c>
      <c r="E55" s="61" t="s">
        <v>29</v>
      </c>
      <c r="F55" s="63" t="s">
        <v>211</v>
      </c>
      <c r="G55" s="62" t="s">
        <v>15</v>
      </c>
      <c r="H55" s="61">
        <v>2</v>
      </c>
      <c r="I55" s="64">
        <v>5262</v>
      </c>
      <c r="J55" s="38">
        <f t="shared" si="0"/>
        <v>10524</v>
      </c>
      <c r="K55" s="38">
        <f t="shared" si="1"/>
        <v>2104.8000000000002</v>
      </c>
      <c r="L55" s="38">
        <f t="shared" si="2"/>
        <v>12628.8</v>
      </c>
      <c r="M55" s="69" t="s">
        <v>283</v>
      </c>
    </row>
    <row r="56" spans="1:13" ht="31.5" hidden="1">
      <c r="A56" s="16">
        <v>38</v>
      </c>
      <c r="B56" s="61" t="s">
        <v>93</v>
      </c>
      <c r="C56" s="61">
        <v>20000505</v>
      </c>
      <c r="D56" s="61" t="s">
        <v>387</v>
      </c>
      <c r="E56" s="61" t="s">
        <v>29</v>
      </c>
      <c r="F56" s="63" t="s">
        <v>212</v>
      </c>
      <c r="G56" s="62" t="s">
        <v>15</v>
      </c>
      <c r="H56" s="61">
        <v>10</v>
      </c>
      <c r="I56" s="64">
        <v>1900</v>
      </c>
      <c r="J56" s="38">
        <f t="shared" si="0"/>
        <v>19000</v>
      </c>
      <c r="K56" s="38">
        <f t="shared" si="1"/>
        <v>3800</v>
      </c>
      <c r="L56" s="38">
        <f t="shared" si="2"/>
        <v>22800</v>
      </c>
      <c r="M56" s="69" t="s">
        <v>283</v>
      </c>
    </row>
    <row r="57" spans="1:13" ht="31.5" hidden="1">
      <c r="A57" s="16">
        <v>39</v>
      </c>
      <c r="B57" s="61" t="s">
        <v>94</v>
      </c>
      <c r="C57" s="61">
        <v>20000505</v>
      </c>
      <c r="D57" s="61" t="s">
        <v>388</v>
      </c>
      <c r="E57" s="61" t="s">
        <v>29</v>
      </c>
      <c r="F57" s="63" t="s">
        <v>212</v>
      </c>
      <c r="G57" s="62" t="s">
        <v>15</v>
      </c>
      <c r="H57" s="61">
        <v>12</v>
      </c>
      <c r="I57" s="64">
        <v>495</v>
      </c>
      <c r="J57" s="38">
        <f t="shared" si="0"/>
        <v>5940</v>
      </c>
      <c r="K57" s="38">
        <f t="shared" si="1"/>
        <v>1188</v>
      </c>
      <c r="L57" s="38">
        <f t="shared" si="2"/>
        <v>7128</v>
      </c>
      <c r="M57" s="69" t="s">
        <v>283</v>
      </c>
    </row>
    <row r="58" spans="1:13" ht="31.5" hidden="1">
      <c r="A58" s="16">
        <v>40</v>
      </c>
      <c r="B58" s="61" t="s">
        <v>95</v>
      </c>
      <c r="C58" s="61">
        <v>20000505</v>
      </c>
      <c r="D58" s="61" t="s">
        <v>389</v>
      </c>
      <c r="E58" s="61" t="s">
        <v>29</v>
      </c>
      <c r="F58" s="63" t="s">
        <v>212</v>
      </c>
      <c r="G58" s="62" t="s">
        <v>15</v>
      </c>
      <c r="H58" s="61">
        <v>2</v>
      </c>
      <c r="I58" s="64">
        <v>599</v>
      </c>
      <c r="J58" s="38">
        <f t="shared" si="0"/>
        <v>1198</v>
      </c>
      <c r="K58" s="38">
        <f t="shared" si="1"/>
        <v>239.6</v>
      </c>
      <c r="L58" s="38">
        <f t="shared" si="2"/>
        <v>1437.6</v>
      </c>
      <c r="M58" s="69" t="s">
        <v>283</v>
      </c>
    </row>
    <row r="59" spans="1:13" ht="31.5" hidden="1">
      <c r="A59" s="16">
        <v>41</v>
      </c>
      <c r="B59" s="61" t="s">
        <v>96</v>
      </c>
      <c r="C59" s="61">
        <v>20000507</v>
      </c>
      <c r="D59" s="61" t="s">
        <v>390</v>
      </c>
      <c r="E59" s="61" t="s">
        <v>29</v>
      </c>
      <c r="F59" s="63" t="s">
        <v>213</v>
      </c>
      <c r="G59" s="62" t="s">
        <v>15</v>
      </c>
      <c r="H59" s="61">
        <v>47</v>
      </c>
      <c r="I59" s="64">
        <v>427</v>
      </c>
      <c r="J59" s="38">
        <f t="shared" si="0"/>
        <v>20069</v>
      </c>
      <c r="K59" s="38">
        <f t="shared" si="1"/>
        <v>4013.8</v>
      </c>
      <c r="L59" s="38">
        <f t="shared" si="2"/>
        <v>24082.799999999999</v>
      </c>
      <c r="M59" s="69" t="s">
        <v>283</v>
      </c>
    </row>
    <row r="60" spans="1:13" ht="31.5" hidden="1">
      <c r="A60" s="16">
        <v>42</v>
      </c>
      <c r="B60" s="61" t="s">
        <v>97</v>
      </c>
      <c r="C60" s="61">
        <v>20000507</v>
      </c>
      <c r="D60" s="61" t="s">
        <v>391</v>
      </c>
      <c r="E60" s="61" t="s">
        <v>29</v>
      </c>
      <c r="F60" s="63" t="s">
        <v>213</v>
      </c>
      <c r="G60" s="62" t="s">
        <v>15</v>
      </c>
      <c r="H60" s="61">
        <v>9</v>
      </c>
      <c r="I60" s="64">
        <v>335</v>
      </c>
      <c r="J60" s="38">
        <f t="shared" si="0"/>
        <v>3015</v>
      </c>
      <c r="K60" s="38">
        <f t="shared" si="1"/>
        <v>603</v>
      </c>
      <c r="L60" s="38">
        <f t="shared" si="2"/>
        <v>3618</v>
      </c>
      <c r="M60" s="69" t="s">
        <v>283</v>
      </c>
    </row>
    <row r="61" spans="1:13" ht="31.5" hidden="1">
      <c r="A61" s="16">
        <v>43</v>
      </c>
      <c r="B61" s="61" t="s">
        <v>98</v>
      </c>
      <c r="C61" s="61">
        <v>20000507</v>
      </c>
      <c r="D61" s="61" t="s">
        <v>392</v>
      </c>
      <c r="E61" s="61" t="s">
        <v>29</v>
      </c>
      <c r="F61" s="63" t="s">
        <v>213</v>
      </c>
      <c r="G61" s="62" t="s">
        <v>15</v>
      </c>
      <c r="H61" s="61">
        <v>2</v>
      </c>
      <c r="I61" s="64">
        <v>971</v>
      </c>
      <c r="J61" s="38">
        <f t="shared" si="0"/>
        <v>1942</v>
      </c>
      <c r="K61" s="38">
        <f t="shared" si="1"/>
        <v>388.4</v>
      </c>
      <c r="L61" s="38">
        <f t="shared" si="2"/>
        <v>2330.4</v>
      </c>
      <c r="M61" s="69" t="s">
        <v>283</v>
      </c>
    </row>
    <row r="62" spans="1:13" ht="31.5" hidden="1">
      <c r="A62" s="16">
        <v>44</v>
      </c>
      <c r="B62" s="61" t="s">
        <v>99</v>
      </c>
      <c r="C62" s="61">
        <v>20000507</v>
      </c>
      <c r="D62" s="61" t="s">
        <v>393</v>
      </c>
      <c r="E62" s="61" t="s">
        <v>29</v>
      </c>
      <c r="F62" s="63" t="s">
        <v>213</v>
      </c>
      <c r="G62" s="62" t="s">
        <v>15</v>
      </c>
      <c r="H62" s="61">
        <v>2</v>
      </c>
      <c r="I62" s="64">
        <v>560</v>
      </c>
      <c r="J62" s="38">
        <f t="shared" si="0"/>
        <v>1120</v>
      </c>
      <c r="K62" s="38">
        <f t="shared" si="1"/>
        <v>224</v>
      </c>
      <c r="L62" s="38">
        <f t="shared" si="2"/>
        <v>1344</v>
      </c>
      <c r="M62" s="69" t="s">
        <v>283</v>
      </c>
    </row>
    <row r="63" spans="1:13" ht="31.5" hidden="1">
      <c r="A63" s="16">
        <v>45</v>
      </c>
      <c r="B63" s="61" t="s">
        <v>100</v>
      </c>
      <c r="C63" s="61">
        <v>20000507</v>
      </c>
      <c r="D63" s="61" t="s">
        <v>394</v>
      </c>
      <c r="E63" s="61" t="s">
        <v>29</v>
      </c>
      <c r="F63" s="63" t="s">
        <v>213</v>
      </c>
      <c r="G63" s="62" t="s">
        <v>15</v>
      </c>
      <c r="H63" s="61">
        <v>2</v>
      </c>
      <c r="I63" s="64">
        <v>547</v>
      </c>
      <c r="J63" s="38">
        <f t="shared" si="0"/>
        <v>1094</v>
      </c>
      <c r="K63" s="38">
        <f t="shared" si="1"/>
        <v>218.8</v>
      </c>
      <c r="L63" s="38">
        <f t="shared" si="2"/>
        <v>1312.8</v>
      </c>
      <c r="M63" s="69" t="s">
        <v>283</v>
      </c>
    </row>
    <row r="64" spans="1:13" ht="31.5" hidden="1">
      <c r="A64" s="16">
        <v>46</v>
      </c>
      <c r="B64" s="61" t="s">
        <v>101</v>
      </c>
      <c r="C64" s="61">
        <v>20000507</v>
      </c>
      <c r="D64" s="61" t="s">
        <v>395</v>
      </c>
      <c r="E64" s="61" t="s">
        <v>29</v>
      </c>
      <c r="F64" s="63" t="s">
        <v>213</v>
      </c>
      <c r="G64" s="62" t="s">
        <v>15</v>
      </c>
      <c r="H64" s="61">
        <v>1</v>
      </c>
      <c r="I64" s="64">
        <v>544</v>
      </c>
      <c r="J64" s="38">
        <f t="shared" si="0"/>
        <v>544</v>
      </c>
      <c r="K64" s="38">
        <f t="shared" si="1"/>
        <v>108.8</v>
      </c>
      <c r="L64" s="38">
        <f t="shared" si="2"/>
        <v>652.79999999999995</v>
      </c>
      <c r="M64" s="69" t="s">
        <v>283</v>
      </c>
    </row>
    <row r="65" spans="1:13" ht="31.5" hidden="1">
      <c r="A65" s="16">
        <v>47</v>
      </c>
      <c r="B65" s="61" t="s">
        <v>102</v>
      </c>
      <c r="C65" s="61">
        <v>20000567</v>
      </c>
      <c r="D65" s="61" t="s">
        <v>396</v>
      </c>
      <c r="E65" s="61" t="s">
        <v>29</v>
      </c>
      <c r="F65" s="63" t="s">
        <v>214</v>
      </c>
      <c r="G65" s="62" t="s">
        <v>15</v>
      </c>
      <c r="H65" s="61">
        <v>1</v>
      </c>
      <c r="I65" s="64">
        <v>64</v>
      </c>
      <c r="J65" s="38">
        <f t="shared" si="0"/>
        <v>64</v>
      </c>
      <c r="K65" s="38">
        <f t="shared" si="1"/>
        <v>12.8</v>
      </c>
      <c r="L65" s="38">
        <f t="shared" si="2"/>
        <v>76.8</v>
      </c>
      <c r="M65" s="69" t="s">
        <v>283</v>
      </c>
    </row>
    <row r="66" spans="1:13" ht="31.5" hidden="1">
      <c r="A66" s="16">
        <v>48</v>
      </c>
      <c r="B66" s="61" t="s">
        <v>103</v>
      </c>
      <c r="C66" s="61">
        <v>20000596</v>
      </c>
      <c r="D66" s="61" t="s">
        <v>397</v>
      </c>
      <c r="E66" s="61" t="s">
        <v>29</v>
      </c>
      <c r="F66" s="63" t="s">
        <v>215</v>
      </c>
      <c r="G66" s="62" t="s">
        <v>15</v>
      </c>
      <c r="H66" s="61">
        <v>1</v>
      </c>
      <c r="I66" s="64">
        <v>19008</v>
      </c>
      <c r="J66" s="38">
        <f t="shared" si="0"/>
        <v>19008</v>
      </c>
      <c r="K66" s="38">
        <f t="shared" si="1"/>
        <v>3801.6</v>
      </c>
      <c r="L66" s="38">
        <f t="shared" si="2"/>
        <v>22809.599999999999</v>
      </c>
      <c r="M66" s="69" t="s">
        <v>283</v>
      </c>
    </row>
    <row r="67" spans="1:13" ht="31.5" hidden="1">
      <c r="A67" s="16">
        <v>49</v>
      </c>
      <c r="B67" s="61" t="s">
        <v>104</v>
      </c>
      <c r="C67" s="61">
        <v>20000601</v>
      </c>
      <c r="D67" s="61" t="s">
        <v>398</v>
      </c>
      <c r="E67" s="61" t="s">
        <v>29</v>
      </c>
      <c r="F67" s="63" t="s">
        <v>216</v>
      </c>
      <c r="G67" s="62" t="s">
        <v>15</v>
      </c>
      <c r="H67" s="61">
        <v>1</v>
      </c>
      <c r="I67" s="64">
        <v>159295</v>
      </c>
      <c r="J67" s="38">
        <f t="shared" si="0"/>
        <v>159295</v>
      </c>
      <c r="K67" s="38">
        <f t="shared" si="1"/>
        <v>31859</v>
      </c>
      <c r="L67" s="38">
        <f t="shared" si="2"/>
        <v>191154</v>
      </c>
      <c r="M67" s="69" t="s">
        <v>283</v>
      </c>
    </row>
    <row r="68" spans="1:13" ht="31.5" hidden="1">
      <c r="A68" s="16">
        <v>50</v>
      </c>
      <c r="B68" s="61" t="s">
        <v>105</v>
      </c>
      <c r="C68" s="61">
        <v>20000719</v>
      </c>
      <c r="D68" s="61" t="s">
        <v>399</v>
      </c>
      <c r="E68" s="61" t="s">
        <v>29</v>
      </c>
      <c r="F68" s="63" t="s">
        <v>217</v>
      </c>
      <c r="G68" s="62" t="s">
        <v>15</v>
      </c>
      <c r="H68" s="61">
        <v>2</v>
      </c>
      <c r="I68" s="64">
        <v>96255</v>
      </c>
      <c r="J68" s="38">
        <f t="shared" si="0"/>
        <v>192510</v>
      </c>
      <c r="K68" s="38">
        <f t="shared" si="1"/>
        <v>38502</v>
      </c>
      <c r="L68" s="38">
        <f t="shared" si="2"/>
        <v>231012</v>
      </c>
      <c r="M68" s="69" t="s">
        <v>283</v>
      </c>
    </row>
    <row r="69" spans="1:13" ht="31.5" hidden="1">
      <c r="A69" s="16">
        <v>51</v>
      </c>
      <c r="B69" s="61" t="s">
        <v>106</v>
      </c>
      <c r="C69" s="61">
        <v>20000858</v>
      </c>
      <c r="D69" s="61" t="s">
        <v>400</v>
      </c>
      <c r="E69" s="61" t="s">
        <v>29</v>
      </c>
      <c r="F69" s="63" t="s">
        <v>218</v>
      </c>
      <c r="G69" s="62" t="s">
        <v>15</v>
      </c>
      <c r="H69" s="61">
        <v>64</v>
      </c>
      <c r="I69" s="64">
        <v>2221</v>
      </c>
      <c r="J69" s="38">
        <f t="shared" si="0"/>
        <v>142144</v>
      </c>
      <c r="K69" s="38">
        <f t="shared" si="1"/>
        <v>28428.799999999999</v>
      </c>
      <c r="L69" s="38">
        <f t="shared" si="2"/>
        <v>170572.79999999999</v>
      </c>
      <c r="M69" s="69" t="s">
        <v>283</v>
      </c>
    </row>
    <row r="70" spans="1:13" ht="31.5" hidden="1">
      <c r="A70" s="16">
        <v>52</v>
      </c>
      <c r="B70" s="61" t="s">
        <v>107</v>
      </c>
      <c r="C70" s="61">
        <v>20000968</v>
      </c>
      <c r="D70" s="61" t="s">
        <v>401</v>
      </c>
      <c r="E70" s="61" t="s">
        <v>29</v>
      </c>
      <c r="F70" s="63" t="s">
        <v>219</v>
      </c>
      <c r="G70" s="62" t="s">
        <v>15</v>
      </c>
      <c r="H70" s="61">
        <v>1</v>
      </c>
      <c r="I70" s="64">
        <v>2495</v>
      </c>
      <c r="J70" s="38">
        <f t="shared" si="0"/>
        <v>2495</v>
      </c>
      <c r="K70" s="38">
        <f t="shared" si="1"/>
        <v>499</v>
      </c>
      <c r="L70" s="38">
        <f t="shared" si="2"/>
        <v>2994</v>
      </c>
      <c r="M70" s="69" t="s">
        <v>283</v>
      </c>
    </row>
    <row r="71" spans="1:13" ht="31.5" hidden="1">
      <c r="A71" s="16">
        <v>53</v>
      </c>
      <c r="B71" s="61" t="s">
        <v>108</v>
      </c>
      <c r="C71" s="61">
        <v>20000976</v>
      </c>
      <c r="D71" s="61" t="s">
        <v>402</v>
      </c>
      <c r="E71" s="61" t="s">
        <v>29</v>
      </c>
      <c r="F71" s="63" t="s">
        <v>220</v>
      </c>
      <c r="G71" s="62" t="s">
        <v>15</v>
      </c>
      <c r="H71" s="61">
        <v>2</v>
      </c>
      <c r="I71" s="64">
        <v>9016</v>
      </c>
      <c r="J71" s="38">
        <f t="shared" si="0"/>
        <v>18032</v>
      </c>
      <c r="K71" s="38">
        <f t="shared" si="1"/>
        <v>3606.4</v>
      </c>
      <c r="L71" s="38">
        <f t="shared" si="2"/>
        <v>21638.400000000001</v>
      </c>
      <c r="M71" s="69" t="s">
        <v>283</v>
      </c>
    </row>
    <row r="72" spans="1:13" ht="31.5" hidden="1">
      <c r="A72" s="16">
        <v>54</v>
      </c>
      <c r="B72" s="61" t="s">
        <v>109</v>
      </c>
      <c r="C72" s="61">
        <v>20000977</v>
      </c>
      <c r="D72" s="61" t="s">
        <v>403</v>
      </c>
      <c r="E72" s="61" t="s">
        <v>29</v>
      </c>
      <c r="F72" s="63" t="s">
        <v>221</v>
      </c>
      <c r="G72" s="62" t="s">
        <v>15</v>
      </c>
      <c r="H72" s="61">
        <v>2</v>
      </c>
      <c r="I72" s="64">
        <v>9016</v>
      </c>
      <c r="J72" s="38">
        <f t="shared" si="0"/>
        <v>18032</v>
      </c>
      <c r="K72" s="38">
        <f t="shared" si="1"/>
        <v>3606.4</v>
      </c>
      <c r="L72" s="38">
        <f t="shared" si="2"/>
        <v>21638.400000000001</v>
      </c>
      <c r="M72" s="69" t="s">
        <v>283</v>
      </c>
    </row>
    <row r="73" spans="1:13" ht="31.5" hidden="1">
      <c r="A73" s="16">
        <v>55</v>
      </c>
      <c r="B73" s="61" t="s">
        <v>110</v>
      </c>
      <c r="C73" s="61">
        <v>20000978</v>
      </c>
      <c r="D73" s="61" t="s">
        <v>404</v>
      </c>
      <c r="E73" s="61" t="s">
        <v>29</v>
      </c>
      <c r="F73" s="63" t="s">
        <v>222</v>
      </c>
      <c r="G73" s="62" t="s">
        <v>15</v>
      </c>
      <c r="H73" s="61">
        <v>2</v>
      </c>
      <c r="I73" s="64">
        <v>9016</v>
      </c>
      <c r="J73" s="38">
        <f t="shared" si="0"/>
        <v>18032</v>
      </c>
      <c r="K73" s="38">
        <f t="shared" si="1"/>
        <v>3606.4</v>
      </c>
      <c r="L73" s="38">
        <f t="shared" si="2"/>
        <v>21638.400000000001</v>
      </c>
      <c r="M73" s="69" t="s">
        <v>283</v>
      </c>
    </row>
    <row r="74" spans="1:13" ht="31.5" hidden="1">
      <c r="A74" s="16">
        <v>56</v>
      </c>
      <c r="B74" s="61" t="s">
        <v>111</v>
      </c>
      <c r="C74" s="61">
        <v>20000981</v>
      </c>
      <c r="D74" s="61" t="s">
        <v>405</v>
      </c>
      <c r="E74" s="61" t="s">
        <v>29</v>
      </c>
      <c r="F74" s="63" t="s">
        <v>223</v>
      </c>
      <c r="G74" s="62" t="s">
        <v>15</v>
      </c>
      <c r="H74" s="61">
        <v>2</v>
      </c>
      <c r="I74" s="64">
        <v>8020</v>
      </c>
      <c r="J74" s="38">
        <f t="shared" si="0"/>
        <v>16040</v>
      </c>
      <c r="K74" s="38">
        <f t="shared" si="1"/>
        <v>3208</v>
      </c>
      <c r="L74" s="38">
        <f t="shared" si="2"/>
        <v>19248</v>
      </c>
      <c r="M74" s="69" t="s">
        <v>283</v>
      </c>
    </row>
    <row r="75" spans="1:13" ht="31.5" hidden="1">
      <c r="A75" s="16">
        <v>57</v>
      </c>
      <c r="B75" s="61" t="s">
        <v>112</v>
      </c>
      <c r="C75" s="61">
        <v>20001067</v>
      </c>
      <c r="D75" s="61" t="s">
        <v>406</v>
      </c>
      <c r="E75" s="61" t="s">
        <v>29</v>
      </c>
      <c r="F75" s="63" t="s">
        <v>31</v>
      </c>
      <c r="G75" s="62" t="s">
        <v>15</v>
      </c>
      <c r="H75" s="61">
        <v>4</v>
      </c>
      <c r="I75" s="64">
        <v>5218</v>
      </c>
      <c r="J75" s="38">
        <f t="shared" si="0"/>
        <v>20872</v>
      </c>
      <c r="K75" s="38">
        <f t="shared" si="1"/>
        <v>4174.3999999999996</v>
      </c>
      <c r="L75" s="38">
        <f t="shared" si="2"/>
        <v>25046.400000000001</v>
      </c>
      <c r="M75" s="69" t="s">
        <v>283</v>
      </c>
    </row>
    <row r="76" spans="1:13" ht="31.5" hidden="1">
      <c r="A76" s="16">
        <v>58</v>
      </c>
      <c r="B76" s="61" t="s">
        <v>113</v>
      </c>
      <c r="C76" s="61">
        <v>20001067</v>
      </c>
      <c r="D76" s="61" t="s">
        <v>407</v>
      </c>
      <c r="E76" s="61" t="s">
        <v>29</v>
      </c>
      <c r="F76" s="63" t="s">
        <v>31</v>
      </c>
      <c r="G76" s="62" t="s">
        <v>15</v>
      </c>
      <c r="H76" s="61">
        <v>2</v>
      </c>
      <c r="I76" s="64">
        <v>7438</v>
      </c>
      <c r="J76" s="38">
        <f t="shared" si="0"/>
        <v>14876</v>
      </c>
      <c r="K76" s="38">
        <f t="shared" si="1"/>
        <v>2975.2</v>
      </c>
      <c r="L76" s="38">
        <f t="shared" si="2"/>
        <v>17851.2</v>
      </c>
      <c r="M76" s="69" t="s">
        <v>283</v>
      </c>
    </row>
    <row r="77" spans="1:13" ht="31.5" hidden="1">
      <c r="A77" s="16">
        <v>59</v>
      </c>
      <c r="B77" s="61" t="s">
        <v>114</v>
      </c>
      <c r="C77" s="61">
        <v>20001067</v>
      </c>
      <c r="D77" s="61" t="s">
        <v>408</v>
      </c>
      <c r="E77" s="61" t="s">
        <v>29</v>
      </c>
      <c r="F77" s="63" t="s">
        <v>31</v>
      </c>
      <c r="G77" s="62" t="s">
        <v>15</v>
      </c>
      <c r="H77" s="61">
        <v>5</v>
      </c>
      <c r="I77" s="64">
        <v>2645</v>
      </c>
      <c r="J77" s="38">
        <f t="shared" si="0"/>
        <v>13225</v>
      </c>
      <c r="K77" s="38">
        <f t="shared" si="1"/>
        <v>2645</v>
      </c>
      <c r="L77" s="38">
        <f t="shared" si="2"/>
        <v>15870</v>
      </c>
      <c r="M77" s="69" t="s">
        <v>283</v>
      </c>
    </row>
    <row r="78" spans="1:13" ht="31.5" hidden="1">
      <c r="A78" s="16">
        <v>60</v>
      </c>
      <c r="B78" s="61" t="s">
        <v>115</v>
      </c>
      <c r="C78" s="61">
        <v>20001067</v>
      </c>
      <c r="D78" s="61" t="s">
        <v>409</v>
      </c>
      <c r="E78" s="61" t="s">
        <v>29</v>
      </c>
      <c r="F78" s="63" t="s">
        <v>31</v>
      </c>
      <c r="G78" s="62" t="s">
        <v>15</v>
      </c>
      <c r="H78" s="61">
        <v>4</v>
      </c>
      <c r="I78" s="64">
        <v>1352</v>
      </c>
      <c r="J78" s="38">
        <f t="shared" si="0"/>
        <v>5408</v>
      </c>
      <c r="K78" s="38">
        <f t="shared" si="1"/>
        <v>1081.5999999999999</v>
      </c>
      <c r="L78" s="38">
        <f t="shared" si="2"/>
        <v>6489.6</v>
      </c>
      <c r="M78" s="69" t="s">
        <v>283</v>
      </c>
    </row>
    <row r="79" spans="1:13" ht="31.5" hidden="1">
      <c r="A79" s="16">
        <v>61</v>
      </c>
      <c r="B79" s="61" t="s">
        <v>116</v>
      </c>
      <c r="C79" s="61">
        <v>20001332</v>
      </c>
      <c r="D79" s="61" t="s">
        <v>410</v>
      </c>
      <c r="E79" s="61" t="s">
        <v>29</v>
      </c>
      <c r="F79" s="63" t="s">
        <v>224</v>
      </c>
      <c r="G79" s="62" t="s">
        <v>15</v>
      </c>
      <c r="H79" s="61">
        <v>53</v>
      </c>
      <c r="I79" s="64">
        <v>620</v>
      </c>
      <c r="J79" s="38">
        <f t="shared" si="0"/>
        <v>32860</v>
      </c>
      <c r="K79" s="38">
        <f t="shared" si="1"/>
        <v>6572</v>
      </c>
      <c r="L79" s="38">
        <f t="shared" si="2"/>
        <v>39432</v>
      </c>
      <c r="M79" s="69" t="s">
        <v>283</v>
      </c>
    </row>
    <row r="80" spans="1:13" ht="31.5" hidden="1">
      <c r="A80" s="16">
        <v>62</v>
      </c>
      <c r="B80" s="61" t="s">
        <v>117</v>
      </c>
      <c r="C80" s="61">
        <v>20001341</v>
      </c>
      <c r="D80" s="61" t="s">
        <v>411</v>
      </c>
      <c r="E80" s="61" t="s">
        <v>29</v>
      </c>
      <c r="F80" s="63" t="s">
        <v>225</v>
      </c>
      <c r="G80" s="62" t="s">
        <v>15</v>
      </c>
      <c r="H80" s="61">
        <v>36</v>
      </c>
      <c r="I80" s="64">
        <v>230</v>
      </c>
      <c r="J80" s="38">
        <f t="shared" si="0"/>
        <v>8280</v>
      </c>
      <c r="K80" s="38">
        <f t="shared" si="1"/>
        <v>1656</v>
      </c>
      <c r="L80" s="38">
        <f t="shared" si="2"/>
        <v>9936</v>
      </c>
      <c r="M80" s="69" t="s">
        <v>283</v>
      </c>
    </row>
    <row r="81" spans="1:13" ht="31.5" hidden="1">
      <c r="A81" s="16">
        <v>63</v>
      </c>
      <c r="B81" s="61" t="s">
        <v>118</v>
      </c>
      <c r="C81" s="61">
        <v>20001353</v>
      </c>
      <c r="D81" s="61" t="s">
        <v>412</v>
      </c>
      <c r="E81" s="61" t="s">
        <v>29</v>
      </c>
      <c r="F81" s="63" t="s">
        <v>226</v>
      </c>
      <c r="G81" s="62" t="s">
        <v>15</v>
      </c>
      <c r="H81" s="61">
        <v>37</v>
      </c>
      <c r="I81" s="64">
        <v>765</v>
      </c>
      <c r="J81" s="38">
        <f t="shared" si="0"/>
        <v>28305</v>
      </c>
      <c r="K81" s="38">
        <f t="shared" si="1"/>
        <v>5661</v>
      </c>
      <c r="L81" s="38">
        <f t="shared" si="2"/>
        <v>33966</v>
      </c>
      <c r="M81" s="69" t="s">
        <v>283</v>
      </c>
    </row>
    <row r="82" spans="1:13" ht="31.5" hidden="1">
      <c r="A82" s="16">
        <v>64</v>
      </c>
      <c r="B82" s="61" t="s">
        <v>119</v>
      </c>
      <c r="C82" s="61">
        <v>20001355</v>
      </c>
      <c r="D82" s="61" t="s">
        <v>413</v>
      </c>
      <c r="E82" s="61" t="s">
        <v>29</v>
      </c>
      <c r="F82" s="63" t="s">
        <v>227</v>
      </c>
      <c r="G82" s="62" t="s">
        <v>15</v>
      </c>
      <c r="H82" s="61">
        <v>12</v>
      </c>
      <c r="I82" s="64">
        <v>823</v>
      </c>
      <c r="J82" s="38">
        <f t="shared" si="0"/>
        <v>9876</v>
      </c>
      <c r="K82" s="38">
        <f t="shared" si="1"/>
        <v>1975.2</v>
      </c>
      <c r="L82" s="38">
        <f t="shared" si="2"/>
        <v>11851.2</v>
      </c>
      <c r="M82" s="69" t="s">
        <v>283</v>
      </c>
    </row>
    <row r="83" spans="1:13" ht="31.5" hidden="1">
      <c r="A83" s="16">
        <v>65</v>
      </c>
      <c r="B83" s="61" t="s">
        <v>120</v>
      </c>
      <c r="C83" s="61">
        <v>20001417</v>
      </c>
      <c r="D83" s="61" t="s">
        <v>414</v>
      </c>
      <c r="E83" s="61" t="s">
        <v>29</v>
      </c>
      <c r="F83" s="63" t="s">
        <v>228</v>
      </c>
      <c r="G83" s="62" t="s">
        <v>15</v>
      </c>
      <c r="H83" s="61">
        <v>18</v>
      </c>
      <c r="I83" s="64">
        <v>1063</v>
      </c>
      <c r="J83" s="38">
        <f t="shared" si="0"/>
        <v>19134</v>
      </c>
      <c r="K83" s="38">
        <f t="shared" si="1"/>
        <v>3826.8</v>
      </c>
      <c r="L83" s="38">
        <f t="shared" si="2"/>
        <v>22960.799999999999</v>
      </c>
      <c r="M83" s="69" t="s">
        <v>283</v>
      </c>
    </row>
    <row r="84" spans="1:13" ht="31.5" hidden="1">
      <c r="A84" s="16">
        <v>66</v>
      </c>
      <c r="B84" s="61" t="s">
        <v>121</v>
      </c>
      <c r="C84" s="61">
        <v>20001419</v>
      </c>
      <c r="D84" s="61" t="s">
        <v>415</v>
      </c>
      <c r="E84" s="61" t="s">
        <v>29</v>
      </c>
      <c r="F84" s="63" t="s">
        <v>229</v>
      </c>
      <c r="G84" s="62" t="s">
        <v>15</v>
      </c>
      <c r="H84" s="61">
        <v>4</v>
      </c>
      <c r="I84" s="64">
        <v>1282</v>
      </c>
      <c r="J84" s="38">
        <f t="shared" ref="J84:J146" si="3">ROUND(H84*I84,2)</f>
        <v>5128</v>
      </c>
      <c r="K84" s="38">
        <f t="shared" ref="K84:K147" si="4">ROUND(J84*0.2,2)</f>
        <v>1025.5999999999999</v>
      </c>
      <c r="L84" s="38">
        <f t="shared" ref="L84:L146" si="5">ROUND(J84*1.2,2)</f>
        <v>6153.6</v>
      </c>
      <c r="M84" s="69" t="s">
        <v>283</v>
      </c>
    </row>
    <row r="85" spans="1:13" ht="31.5" hidden="1">
      <c r="A85" s="16">
        <v>67</v>
      </c>
      <c r="B85" s="61" t="s">
        <v>122</v>
      </c>
      <c r="C85" s="61">
        <v>20001421</v>
      </c>
      <c r="D85" s="61" t="s">
        <v>416</v>
      </c>
      <c r="E85" s="61" t="s">
        <v>29</v>
      </c>
      <c r="F85" s="63" t="s">
        <v>230</v>
      </c>
      <c r="G85" s="62" t="s">
        <v>15</v>
      </c>
      <c r="H85" s="61">
        <v>5</v>
      </c>
      <c r="I85" s="64">
        <v>3159</v>
      </c>
      <c r="J85" s="38">
        <f t="shared" si="3"/>
        <v>15795</v>
      </c>
      <c r="K85" s="38">
        <f t="shared" si="4"/>
        <v>3159</v>
      </c>
      <c r="L85" s="38">
        <f t="shared" si="5"/>
        <v>18954</v>
      </c>
      <c r="M85" s="69" t="s">
        <v>283</v>
      </c>
    </row>
    <row r="86" spans="1:13" ht="31.5" hidden="1">
      <c r="A86" s="16">
        <v>68</v>
      </c>
      <c r="B86" s="61" t="s">
        <v>123</v>
      </c>
      <c r="C86" s="61">
        <v>20001423</v>
      </c>
      <c r="D86" s="61" t="s">
        <v>417</v>
      </c>
      <c r="E86" s="61" t="s">
        <v>29</v>
      </c>
      <c r="F86" s="63" t="s">
        <v>231</v>
      </c>
      <c r="G86" s="62" t="s">
        <v>15</v>
      </c>
      <c r="H86" s="61">
        <v>1</v>
      </c>
      <c r="I86" s="64">
        <v>1829</v>
      </c>
      <c r="J86" s="38">
        <f t="shared" si="3"/>
        <v>1829</v>
      </c>
      <c r="K86" s="38">
        <f t="shared" si="4"/>
        <v>365.8</v>
      </c>
      <c r="L86" s="38">
        <f t="shared" si="5"/>
        <v>2194.8000000000002</v>
      </c>
      <c r="M86" s="69" t="s">
        <v>283</v>
      </c>
    </row>
    <row r="87" spans="1:13" ht="31.5" hidden="1">
      <c r="A87" s="16">
        <v>69</v>
      </c>
      <c r="B87" s="61" t="s">
        <v>124</v>
      </c>
      <c r="C87" s="61">
        <v>20001424</v>
      </c>
      <c r="D87" s="61" t="s">
        <v>418</v>
      </c>
      <c r="E87" s="61" t="s">
        <v>29</v>
      </c>
      <c r="F87" s="63" t="s">
        <v>232</v>
      </c>
      <c r="G87" s="62" t="s">
        <v>15</v>
      </c>
      <c r="H87" s="61">
        <v>2</v>
      </c>
      <c r="I87" s="64">
        <v>1039</v>
      </c>
      <c r="J87" s="38">
        <f t="shared" si="3"/>
        <v>2078</v>
      </c>
      <c r="K87" s="38">
        <f t="shared" si="4"/>
        <v>415.6</v>
      </c>
      <c r="L87" s="38">
        <f t="shared" si="5"/>
        <v>2493.6</v>
      </c>
      <c r="M87" s="69" t="s">
        <v>283</v>
      </c>
    </row>
    <row r="88" spans="1:13" ht="31.5" hidden="1">
      <c r="A88" s="16">
        <v>70</v>
      </c>
      <c r="B88" s="61" t="s">
        <v>125</v>
      </c>
      <c r="C88" s="61">
        <v>20001424</v>
      </c>
      <c r="D88" s="61" t="s">
        <v>419</v>
      </c>
      <c r="E88" s="61" t="s">
        <v>29</v>
      </c>
      <c r="F88" s="63" t="s">
        <v>232</v>
      </c>
      <c r="G88" s="62" t="s">
        <v>15</v>
      </c>
      <c r="H88" s="61">
        <v>1</v>
      </c>
      <c r="I88" s="64">
        <v>952</v>
      </c>
      <c r="J88" s="38">
        <f t="shared" si="3"/>
        <v>952</v>
      </c>
      <c r="K88" s="38">
        <f t="shared" si="4"/>
        <v>190.4</v>
      </c>
      <c r="L88" s="38">
        <f t="shared" si="5"/>
        <v>1142.4000000000001</v>
      </c>
      <c r="M88" s="69" t="s">
        <v>283</v>
      </c>
    </row>
    <row r="89" spans="1:13" ht="31.5">
      <c r="A89" s="16">
        <v>71</v>
      </c>
      <c r="B89" s="61" t="s">
        <v>126</v>
      </c>
      <c r="C89" s="61">
        <v>20001449</v>
      </c>
      <c r="D89" s="61" t="s">
        <v>420</v>
      </c>
      <c r="E89" s="61" t="s">
        <v>29</v>
      </c>
      <c r="F89" s="63" t="s">
        <v>233</v>
      </c>
      <c r="G89" s="62" t="s">
        <v>15</v>
      </c>
      <c r="H89" s="61">
        <v>47</v>
      </c>
      <c r="I89" s="64">
        <v>10720</v>
      </c>
      <c r="J89" s="38">
        <f t="shared" si="3"/>
        <v>503840</v>
      </c>
      <c r="K89" s="38">
        <f t="shared" si="4"/>
        <v>100768</v>
      </c>
      <c r="L89" s="38">
        <f t="shared" si="5"/>
        <v>604608</v>
      </c>
      <c r="M89" s="69" t="s">
        <v>283</v>
      </c>
    </row>
    <row r="90" spans="1:13" ht="31.5" hidden="1">
      <c r="A90" s="16">
        <v>72</v>
      </c>
      <c r="B90" s="61" t="s">
        <v>127</v>
      </c>
      <c r="C90" s="61">
        <v>20001451</v>
      </c>
      <c r="D90" s="61" t="s">
        <v>421</v>
      </c>
      <c r="E90" s="61" t="s">
        <v>29</v>
      </c>
      <c r="F90" s="63" t="s">
        <v>234</v>
      </c>
      <c r="G90" s="62" t="s">
        <v>15</v>
      </c>
      <c r="H90" s="61">
        <v>8</v>
      </c>
      <c r="I90" s="64">
        <v>10680</v>
      </c>
      <c r="J90" s="38">
        <f t="shared" si="3"/>
        <v>85440</v>
      </c>
      <c r="K90" s="38">
        <f t="shared" si="4"/>
        <v>17088</v>
      </c>
      <c r="L90" s="38">
        <f t="shared" si="5"/>
        <v>102528</v>
      </c>
      <c r="M90" s="69" t="s">
        <v>283</v>
      </c>
    </row>
    <row r="91" spans="1:13" ht="31.5" hidden="1">
      <c r="A91" s="16">
        <v>73</v>
      </c>
      <c r="B91" s="61" t="s">
        <v>128</v>
      </c>
      <c r="C91" s="61">
        <v>20001458</v>
      </c>
      <c r="D91" s="61" t="s">
        <v>422</v>
      </c>
      <c r="E91" s="61" t="s">
        <v>29</v>
      </c>
      <c r="F91" s="63" t="s">
        <v>235</v>
      </c>
      <c r="G91" s="62" t="s">
        <v>15</v>
      </c>
      <c r="H91" s="61">
        <v>5</v>
      </c>
      <c r="I91" s="64">
        <v>3660</v>
      </c>
      <c r="J91" s="38">
        <f t="shared" si="3"/>
        <v>18300</v>
      </c>
      <c r="K91" s="38">
        <f t="shared" si="4"/>
        <v>3660</v>
      </c>
      <c r="L91" s="38">
        <f t="shared" si="5"/>
        <v>21960</v>
      </c>
      <c r="M91" s="69" t="s">
        <v>283</v>
      </c>
    </row>
    <row r="92" spans="1:13" ht="31.5" hidden="1">
      <c r="A92" s="16">
        <v>74</v>
      </c>
      <c r="B92" s="61" t="s">
        <v>129</v>
      </c>
      <c r="C92" s="61">
        <v>20001500</v>
      </c>
      <c r="D92" s="61" t="s">
        <v>423</v>
      </c>
      <c r="E92" s="61" t="s">
        <v>29</v>
      </c>
      <c r="F92" s="63" t="s">
        <v>236</v>
      </c>
      <c r="G92" s="62" t="s">
        <v>15</v>
      </c>
      <c r="H92" s="61">
        <v>1</v>
      </c>
      <c r="I92" s="64">
        <v>115029</v>
      </c>
      <c r="J92" s="38">
        <f t="shared" si="3"/>
        <v>115029</v>
      </c>
      <c r="K92" s="38">
        <f t="shared" si="4"/>
        <v>23005.8</v>
      </c>
      <c r="L92" s="38">
        <f t="shared" si="5"/>
        <v>138034.79999999999</v>
      </c>
      <c r="M92" s="69" t="s">
        <v>283</v>
      </c>
    </row>
    <row r="93" spans="1:13" ht="31.5" hidden="1">
      <c r="A93" s="16">
        <v>75</v>
      </c>
      <c r="B93" s="61" t="s">
        <v>130</v>
      </c>
      <c r="C93" s="61">
        <v>20001538</v>
      </c>
      <c r="D93" s="61" t="s">
        <v>424</v>
      </c>
      <c r="E93" s="61" t="s">
        <v>29</v>
      </c>
      <c r="F93" s="63" t="s">
        <v>237</v>
      </c>
      <c r="G93" s="62" t="s">
        <v>15</v>
      </c>
      <c r="H93" s="61">
        <v>2</v>
      </c>
      <c r="I93" s="64">
        <v>87850</v>
      </c>
      <c r="J93" s="38">
        <f t="shared" si="3"/>
        <v>175700</v>
      </c>
      <c r="K93" s="38">
        <f t="shared" si="4"/>
        <v>35140</v>
      </c>
      <c r="L93" s="38">
        <f t="shared" si="5"/>
        <v>210840</v>
      </c>
      <c r="M93" s="69" t="s">
        <v>283</v>
      </c>
    </row>
    <row r="94" spans="1:13" ht="31.5" hidden="1">
      <c r="A94" s="16">
        <v>76</v>
      </c>
      <c r="B94" s="61" t="s">
        <v>131</v>
      </c>
      <c r="C94" s="61">
        <v>20001540</v>
      </c>
      <c r="D94" s="61" t="s">
        <v>425</v>
      </c>
      <c r="E94" s="61" t="s">
        <v>29</v>
      </c>
      <c r="F94" s="63" t="s">
        <v>238</v>
      </c>
      <c r="G94" s="62" t="s">
        <v>15</v>
      </c>
      <c r="H94" s="61">
        <v>2</v>
      </c>
      <c r="I94" s="64">
        <v>28200</v>
      </c>
      <c r="J94" s="38">
        <f t="shared" si="3"/>
        <v>56400</v>
      </c>
      <c r="K94" s="38">
        <f t="shared" si="4"/>
        <v>11280</v>
      </c>
      <c r="L94" s="38">
        <f t="shared" si="5"/>
        <v>67680</v>
      </c>
      <c r="M94" s="69" t="s">
        <v>283</v>
      </c>
    </row>
    <row r="95" spans="1:13" ht="31.5" hidden="1">
      <c r="A95" s="16">
        <v>77</v>
      </c>
      <c r="B95" s="61" t="s">
        <v>132</v>
      </c>
      <c r="C95" s="61">
        <v>20001717</v>
      </c>
      <c r="D95" s="61" t="s">
        <v>426</v>
      </c>
      <c r="E95" s="61" t="s">
        <v>29</v>
      </c>
      <c r="F95" s="63" t="s">
        <v>239</v>
      </c>
      <c r="G95" s="62" t="s">
        <v>15</v>
      </c>
      <c r="H95" s="61">
        <v>1</v>
      </c>
      <c r="I95" s="64">
        <v>107212</v>
      </c>
      <c r="J95" s="38">
        <f t="shared" si="3"/>
        <v>107212</v>
      </c>
      <c r="K95" s="38">
        <f t="shared" si="4"/>
        <v>21442.400000000001</v>
      </c>
      <c r="L95" s="38">
        <f t="shared" si="5"/>
        <v>128654.39999999999</v>
      </c>
      <c r="M95" s="69" t="s">
        <v>283</v>
      </c>
    </row>
    <row r="96" spans="1:13" ht="31.5" hidden="1">
      <c r="A96" s="16">
        <v>78</v>
      </c>
      <c r="B96" s="61" t="s">
        <v>133</v>
      </c>
      <c r="C96" s="61">
        <v>20001718</v>
      </c>
      <c r="D96" s="61" t="s">
        <v>427</v>
      </c>
      <c r="E96" s="61" t="s">
        <v>29</v>
      </c>
      <c r="F96" s="63" t="s">
        <v>240</v>
      </c>
      <c r="G96" s="62" t="s">
        <v>15</v>
      </c>
      <c r="H96" s="61">
        <v>1</v>
      </c>
      <c r="I96" s="64">
        <v>77262</v>
      </c>
      <c r="J96" s="38">
        <f t="shared" si="3"/>
        <v>77262</v>
      </c>
      <c r="K96" s="38">
        <f t="shared" si="4"/>
        <v>15452.4</v>
      </c>
      <c r="L96" s="38">
        <f t="shared" si="5"/>
        <v>92714.4</v>
      </c>
      <c r="M96" s="69" t="s">
        <v>283</v>
      </c>
    </row>
    <row r="97" spans="1:13" ht="31.5" hidden="1">
      <c r="A97" s="16">
        <v>79</v>
      </c>
      <c r="B97" s="61" t="s">
        <v>134</v>
      </c>
      <c r="C97" s="61">
        <v>20001719</v>
      </c>
      <c r="D97" s="61" t="s">
        <v>428</v>
      </c>
      <c r="E97" s="61" t="s">
        <v>29</v>
      </c>
      <c r="F97" s="63" t="s">
        <v>241</v>
      </c>
      <c r="G97" s="62" t="s">
        <v>15</v>
      </c>
      <c r="H97" s="61">
        <v>1</v>
      </c>
      <c r="I97" s="64">
        <v>63885</v>
      </c>
      <c r="J97" s="38">
        <f t="shared" si="3"/>
        <v>63885</v>
      </c>
      <c r="K97" s="38">
        <f t="shared" si="4"/>
        <v>12777</v>
      </c>
      <c r="L97" s="38">
        <f t="shared" si="5"/>
        <v>76662</v>
      </c>
      <c r="M97" s="69" t="s">
        <v>283</v>
      </c>
    </row>
    <row r="98" spans="1:13" ht="31.5" hidden="1">
      <c r="A98" s="16">
        <v>80</v>
      </c>
      <c r="B98" s="61" t="s">
        <v>135</v>
      </c>
      <c r="C98" s="61">
        <v>20001719</v>
      </c>
      <c r="D98" s="61" t="s">
        <v>429</v>
      </c>
      <c r="E98" s="61" t="s">
        <v>29</v>
      </c>
      <c r="F98" s="63" t="s">
        <v>241</v>
      </c>
      <c r="G98" s="62" t="s">
        <v>15</v>
      </c>
      <c r="H98" s="61">
        <v>1</v>
      </c>
      <c r="I98" s="64">
        <v>46012</v>
      </c>
      <c r="J98" s="38">
        <f t="shared" si="3"/>
        <v>46012</v>
      </c>
      <c r="K98" s="38">
        <f t="shared" si="4"/>
        <v>9202.4</v>
      </c>
      <c r="L98" s="38">
        <f t="shared" si="5"/>
        <v>55214.400000000001</v>
      </c>
      <c r="M98" s="69" t="s">
        <v>283</v>
      </c>
    </row>
    <row r="99" spans="1:13" ht="31.5" hidden="1">
      <c r="A99" s="16">
        <v>81</v>
      </c>
      <c r="B99" s="61" t="s">
        <v>136</v>
      </c>
      <c r="C99" s="61">
        <v>20001861</v>
      </c>
      <c r="D99" s="61" t="s">
        <v>430</v>
      </c>
      <c r="E99" s="61" t="s">
        <v>29</v>
      </c>
      <c r="F99" s="63" t="s">
        <v>242</v>
      </c>
      <c r="G99" s="62" t="s">
        <v>15</v>
      </c>
      <c r="H99" s="61">
        <v>1</v>
      </c>
      <c r="I99" s="64">
        <v>59275</v>
      </c>
      <c r="J99" s="38">
        <f t="shared" si="3"/>
        <v>59275</v>
      </c>
      <c r="K99" s="38">
        <f t="shared" si="4"/>
        <v>11855</v>
      </c>
      <c r="L99" s="38">
        <f t="shared" si="5"/>
        <v>71130</v>
      </c>
      <c r="M99" s="69" t="s">
        <v>283</v>
      </c>
    </row>
    <row r="100" spans="1:13" ht="31.5" hidden="1">
      <c r="A100" s="16">
        <v>82</v>
      </c>
      <c r="B100" s="61" t="s">
        <v>137</v>
      </c>
      <c r="C100" s="61">
        <v>20001908</v>
      </c>
      <c r="D100" s="61" t="s">
        <v>431</v>
      </c>
      <c r="E100" s="61" t="s">
        <v>29</v>
      </c>
      <c r="F100" s="63" t="s">
        <v>243</v>
      </c>
      <c r="G100" s="62" t="s">
        <v>15</v>
      </c>
      <c r="H100" s="61">
        <v>6</v>
      </c>
      <c r="I100" s="64">
        <v>59150</v>
      </c>
      <c r="J100" s="38">
        <f t="shared" si="3"/>
        <v>354900</v>
      </c>
      <c r="K100" s="38">
        <f t="shared" si="4"/>
        <v>70980</v>
      </c>
      <c r="L100" s="38">
        <f t="shared" si="5"/>
        <v>425880</v>
      </c>
      <c r="M100" s="69" t="s">
        <v>283</v>
      </c>
    </row>
    <row r="101" spans="1:13" ht="31.5">
      <c r="A101" s="16">
        <v>83</v>
      </c>
      <c r="B101" s="61" t="s">
        <v>138</v>
      </c>
      <c r="C101" s="61">
        <v>20001909</v>
      </c>
      <c r="D101" s="61" t="s">
        <v>432</v>
      </c>
      <c r="E101" s="61" t="s">
        <v>29</v>
      </c>
      <c r="F101" s="63" t="s">
        <v>32</v>
      </c>
      <c r="G101" s="62" t="s">
        <v>15</v>
      </c>
      <c r="H101" s="61">
        <v>5</v>
      </c>
      <c r="I101" s="64">
        <v>118245</v>
      </c>
      <c r="J101" s="38">
        <f t="shared" si="3"/>
        <v>591225</v>
      </c>
      <c r="K101" s="38">
        <f t="shared" si="4"/>
        <v>118245</v>
      </c>
      <c r="L101" s="38">
        <f t="shared" si="5"/>
        <v>709470</v>
      </c>
      <c r="M101" s="69" t="s">
        <v>283</v>
      </c>
    </row>
    <row r="102" spans="1:13" ht="31.5" hidden="1">
      <c r="A102" s="16">
        <v>84</v>
      </c>
      <c r="B102" s="61" t="s">
        <v>139</v>
      </c>
      <c r="C102" s="61">
        <v>20001918</v>
      </c>
      <c r="D102" s="61" t="s">
        <v>433</v>
      </c>
      <c r="E102" s="61" t="s">
        <v>29</v>
      </c>
      <c r="F102" s="63" t="s">
        <v>244</v>
      </c>
      <c r="G102" s="62" t="s">
        <v>15</v>
      </c>
      <c r="H102" s="61">
        <v>1</v>
      </c>
      <c r="I102" s="64">
        <v>29140</v>
      </c>
      <c r="J102" s="38">
        <f t="shared" si="3"/>
        <v>29140</v>
      </c>
      <c r="K102" s="38">
        <f t="shared" si="4"/>
        <v>5828</v>
      </c>
      <c r="L102" s="38">
        <f t="shared" si="5"/>
        <v>34968</v>
      </c>
      <c r="M102" s="69" t="s">
        <v>283</v>
      </c>
    </row>
    <row r="103" spans="1:13" ht="31.5" hidden="1">
      <c r="A103" s="16">
        <v>85</v>
      </c>
      <c r="B103" s="61" t="s">
        <v>140</v>
      </c>
      <c r="C103" s="61">
        <v>20001922</v>
      </c>
      <c r="D103" s="61" t="s">
        <v>434</v>
      </c>
      <c r="E103" s="61" t="s">
        <v>29</v>
      </c>
      <c r="F103" s="63" t="s">
        <v>245</v>
      </c>
      <c r="G103" s="62" t="s">
        <v>15</v>
      </c>
      <c r="H103" s="61">
        <v>1</v>
      </c>
      <c r="I103" s="64">
        <v>13463</v>
      </c>
      <c r="J103" s="38">
        <f t="shared" si="3"/>
        <v>13463</v>
      </c>
      <c r="K103" s="38">
        <f t="shared" si="4"/>
        <v>2692.6</v>
      </c>
      <c r="L103" s="38">
        <f t="shared" si="5"/>
        <v>16155.6</v>
      </c>
      <c r="M103" s="69" t="s">
        <v>283</v>
      </c>
    </row>
    <row r="104" spans="1:13" ht="31.5" hidden="1">
      <c r="A104" s="16">
        <v>86</v>
      </c>
      <c r="B104" s="61" t="s">
        <v>141</v>
      </c>
      <c r="C104" s="61">
        <v>20001926</v>
      </c>
      <c r="D104" s="61" t="s">
        <v>435</v>
      </c>
      <c r="E104" s="61" t="s">
        <v>29</v>
      </c>
      <c r="F104" s="63" t="s">
        <v>33</v>
      </c>
      <c r="G104" s="62" t="s">
        <v>15</v>
      </c>
      <c r="H104" s="61">
        <v>2</v>
      </c>
      <c r="I104" s="64">
        <v>17245</v>
      </c>
      <c r="J104" s="38">
        <f t="shared" si="3"/>
        <v>34490</v>
      </c>
      <c r="K104" s="38">
        <f t="shared" si="4"/>
        <v>6898</v>
      </c>
      <c r="L104" s="38">
        <f t="shared" si="5"/>
        <v>41388</v>
      </c>
      <c r="M104" s="69" t="s">
        <v>283</v>
      </c>
    </row>
    <row r="105" spans="1:13" ht="31.5">
      <c r="A105" s="16">
        <v>87</v>
      </c>
      <c r="B105" s="61" t="s">
        <v>142</v>
      </c>
      <c r="C105" s="61">
        <v>20001955</v>
      </c>
      <c r="D105" s="61" t="s">
        <v>436</v>
      </c>
      <c r="E105" s="61" t="s">
        <v>29</v>
      </c>
      <c r="F105" s="63" t="s">
        <v>246</v>
      </c>
      <c r="G105" s="62" t="s">
        <v>15</v>
      </c>
      <c r="H105" s="61">
        <v>13</v>
      </c>
      <c r="I105" s="64">
        <v>52795</v>
      </c>
      <c r="J105" s="38">
        <f t="shared" si="3"/>
        <v>686335</v>
      </c>
      <c r="K105" s="38">
        <f t="shared" si="4"/>
        <v>137267</v>
      </c>
      <c r="L105" s="38">
        <f t="shared" si="5"/>
        <v>823602</v>
      </c>
      <c r="M105" s="69" t="s">
        <v>283</v>
      </c>
    </row>
    <row r="106" spans="1:13" ht="31.5" hidden="1">
      <c r="A106" s="16">
        <v>88</v>
      </c>
      <c r="B106" s="61" t="s">
        <v>143</v>
      </c>
      <c r="C106" s="61">
        <v>20002391</v>
      </c>
      <c r="D106" s="61" t="s">
        <v>437</v>
      </c>
      <c r="E106" s="61" t="s">
        <v>29</v>
      </c>
      <c r="F106" s="63" t="s">
        <v>247</v>
      </c>
      <c r="G106" s="62" t="s">
        <v>15</v>
      </c>
      <c r="H106" s="61">
        <v>1</v>
      </c>
      <c r="I106" s="64">
        <v>6020</v>
      </c>
      <c r="J106" s="38">
        <f t="shared" si="3"/>
        <v>6020</v>
      </c>
      <c r="K106" s="38">
        <f t="shared" si="4"/>
        <v>1204</v>
      </c>
      <c r="L106" s="38">
        <f t="shared" si="5"/>
        <v>7224</v>
      </c>
      <c r="M106" s="69" t="s">
        <v>283</v>
      </c>
    </row>
    <row r="107" spans="1:13" ht="31.5" hidden="1">
      <c r="A107" s="16">
        <v>89</v>
      </c>
      <c r="B107" s="61" t="s">
        <v>144</v>
      </c>
      <c r="C107" s="61">
        <v>20002395</v>
      </c>
      <c r="D107" s="61" t="s">
        <v>438</v>
      </c>
      <c r="E107" s="61" t="s">
        <v>29</v>
      </c>
      <c r="F107" s="63" t="s">
        <v>248</v>
      </c>
      <c r="G107" s="62" t="s">
        <v>15</v>
      </c>
      <c r="H107" s="61">
        <v>3</v>
      </c>
      <c r="I107" s="64">
        <v>5676</v>
      </c>
      <c r="J107" s="38">
        <f t="shared" si="3"/>
        <v>17028</v>
      </c>
      <c r="K107" s="38">
        <f t="shared" si="4"/>
        <v>3405.6</v>
      </c>
      <c r="L107" s="38">
        <f t="shared" si="5"/>
        <v>20433.599999999999</v>
      </c>
      <c r="M107" s="69" t="s">
        <v>283</v>
      </c>
    </row>
    <row r="108" spans="1:13" ht="31.5" hidden="1">
      <c r="A108" s="16">
        <v>90</v>
      </c>
      <c r="B108" s="61" t="s">
        <v>145</v>
      </c>
      <c r="C108" s="61">
        <v>20002407</v>
      </c>
      <c r="D108" s="61" t="s">
        <v>439</v>
      </c>
      <c r="E108" s="61" t="s">
        <v>29</v>
      </c>
      <c r="F108" s="63" t="s">
        <v>249</v>
      </c>
      <c r="G108" s="62" t="s">
        <v>15</v>
      </c>
      <c r="H108" s="61">
        <v>8</v>
      </c>
      <c r="I108" s="64">
        <v>4610</v>
      </c>
      <c r="J108" s="38">
        <f t="shared" si="3"/>
        <v>36880</v>
      </c>
      <c r="K108" s="38">
        <f t="shared" si="4"/>
        <v>7376</v>
      </c>
      <c r="L108" s="38">
        <f t="shared" si="5"/>
        <v>44256</v>
      </c>
      <c r="M108" s="69" t="s">
        <v>283</v>
      </c>
    </row>
    <row r="109" spans="1:13" ht="31.5" hidden="1">
      <c r="A109" s="16">
        <v>91</v>
      </c>
      <c r="B109" s="61" t="s">
        <v>146</v>
      </c>
      <c r="C109" s="61">
        <v>20002454</v>
      </c>
      <c r="D109" s="61" t="s">
        <v>440</v>
      </c>
      <c r="E109" s="61" t="s">
        <v>29</v>
      </c>
      <c r="F109" s="63" t="s">
        <v>250</v>
      </c>
      <c r="G109" s="62" t="s">
        <v>15</v>
      </c>
      <c r="H109" s="61">
        <v>4</v>
      </c>
      <c r="I109" s="64">
        <v>156</v>
      </c>
      <c r="J109" s="38">
        <f t="shared" si="3"/>
        <v>624</v>
      </c>
      <c r="K109" s="38">
        <f t="shared" si="4"/>
        <v>124.8</v>
      </c>
      <c r="L109" s="38">
        <f t="shared" si="5"/>
        <v>748.8</v>
      </c>
      <c r="M109" s="69" t="s">
        <v>283</v>
      </c>
    </row>
    <row r="110" spans="1:13" ht="31.5" hidden="1">
      <c r="A110" s="16">
        <v>92</v>
      </c>
      <c r="B110" s="61" t="s">
        <v>147</v>
      </c>
      <c r="C110" s="61">
        <v>20002457</v>
      </c>
      <c r="D110" s="61" t="s">
        <v>441</v>
      </c>
      <c r="E110" s="61" t="s">
        <v>29</v>
      </c>
      <c r="F110" s="63" t="s">
        <v>251</v>
      </c>
      <c r="G110" s="62" t="s">
        <v>15</v>
      </c>
      <c r="H110" s="61">
        <v>30</v>
      </c>
      <c r="I110" s="64">
        <v>592</v>
      </c>
      <c r="J110" s="38">
        <f t="shared" si="3"/>
        <v>17760</v>
      </c>
      <c r="K110" s="38">
        <f t="shared" si="4"/>
        <v>3552</v>
      </c>
      <c r="L110" s="38">
        <f t="shared" si="5"/>
        <v>21312</v>
      </c>
      <c r="M110" s="69" t="s">
        <v>283</v>
      </c>
    </row>
    <row r="111" spans="1:13" ht="31.5" hidden="1">
      <c r="A111" s="16">
        <v>93</v>
      </c>
      <c r="B111" s="61" t="s">
        <v>148</v>
      </c>
      <c r="C111" s="61">
        <v>20002457</v>
      </c>
      <c r="D111" s="61" t="s">
        <v>442</v>
      </c>
      <c r="E111" s="61" t="s">
        <v>29</v>
      </c>
      <c r="F111" s="63" t="s">
        <v>251</v>
      </c>
      <c r="G111" s="62" t="s">
        <v>15</v>
      </c>
      <c r="H111" s="61">
        <v>19</v>
      </c>
      <c r="I111" s="64">
        <v>146</v>
      </c>
      <c r="J111" s="38">
        <f t="shared" si="3"/>
        <v>2774</v>
      </c>
      <c r="K111" s="38">
        <f t="shared" si="4"/>
        <v>554.79999999999995</v>
      </c>
      <c r="L111" s="38">
        <f t="shared" si="5"/>
        <v>3328.8</v>
      </c>
      <c r="M111" s="69" t="s">
        <v>283</v>
      </c>
    </row>
    <row r="112" spans="1:13" ht="31.5" hidden="1">
      <c r="A112" s="16">
        <v>94</v>
      </c>
      <c r="B112" s="61" t="s">
        <v>149</v>
      </c>
      <c r="C112" s="61">
        <v>20002457</v>
      </c>
      <c r="D112" s="61" t="s">
        <v>443</v>
      </c>
      <c r="E112" s="61" t="s">
        <v>29</v>
      </c>
      <c r="F112" s="63" t="s">
        <v>251</v>
      </c>
      <c r="G112" s="62" t="s">
        <v>15</v>
      </c>
      <c r="H112" s="61">
        <v>6</v>
      </c>
      <c r="I112" s="64">
        <v>205</v>
      </c>
      <c r="J112" s="38">
        <f t="shared" si="3"/>
        <v>1230</v>
      </c>
      <c r="K112" s="38">
        <f t="shared" si="4"/>
        <v>246</v>
      </c>
      <c r="L112" s="38">
        <f t="shared" si="5"/>
        <v>1476</v>
      </c>
      <c r="M112" s="69" t="s">
        <v>283</v>
      </c>
    </row>
    <row r="113" spans="1:13" ht="31.5" hidden="1">
      <c r="A113" s="16">
        <v>95</v>
      </c>
      <c r="B113" s="61" t="s">
        <v>150</v>
      </c>
      <c r="C113" s="61">
        <v>20002463</v>
      </c>
      <c r="D113" s="61" t="s">
        <v>444</v>
      </c>
      <c r="E113" s="61" t="s">
        <v>29</v>
      </c>
      <c r="F113" s="63" t="s">
        <v>252</v>
      </c>
      <c r="G113" s="62" t="s">
        <v>15</v>
      </c>
      <c r="H113" s="61">
        <v>26</v>
      </c>
      <c r="I113" s="64">
        <v>973</v>
      </c>
      <c r="J113" s="38">
        <f t="shared" si="3"/>
        <v>25298</v>
      </c>
      <c r="K113" s="38">
        <f t="shared" si="4"/>
        <v>5059.6000000000004</v>
      </c>
      <c r="L113" s="38">
        <f t="shared" si="5"/>
        <v>30357.599999999999</v>
      </c>
      <c r="M113" s="69" t="s">
        <v>283</v>
      </c>
    </row>
    <row r="114" spans="1:13" ht="31.5" hidden="1">
      <c r="A114" s="16">
        <v>96</v>
      </c>
      <c r="B114" s="61" t="s">
        <v>151</v>
      </c>
      <c r="C114" s="61">
        <v>20002752</v>
      </c>
      <c r="D114" s="61" t="s">
        <v>445</v>
      </c>
      <c r="E114" s="61" t="s">
        <v>29</v>
      </c>
      <c r="F114" s="63" t="s">
        <v>253</v>
      </c>
      <c r="G114" s="62" t="s">
        <v>15</v>
      </c>
      <c r="H114" s="61">
        <v>10</v>
      </c>
      <c r="I114" s="64">
        <v>841</v>
      </c>
      <c r="J114" s="38">
        <f t="shared" si="3"/>
        <v>8410</v>
      </c>
      <c r="K114" s="38">
        <f t="shared" si="4"/>
        <v>1682</v>
      </c>
      <c r="L114" s="38">
        <f t="shared" si="5"/>
        <v>10092</v>
      </c>
      <c r="M114" s="69" t="s">
        <v>283</v>
      </c>
    </row>
    <row r="115" spans="1:13" ht="31.5" hidden="1">
      <c r="A115" s="16">
        <v>97</v>
      </c>
      <c r="B115" s="61" t="s">
        <v>152</v>
      </c>
      <c r="C115" s="61">
        <v>20002821</v>
      </c>
      <c r="D115" s="61" t="s">
        <v>446</v>
      </c>
      <c r="E115" s="61" t="s">
        <v>29</v>
      </c>
      <c r="F115" s="63" t="s">
        <v>254</v>
      </c>
      <c r="G115" s="62" t="s">
        <v>15</v>
      </c>
      <c r="H115" s="61">
        <v>10</v>
      </c>
      <c r="I115" s="64">
        <v>923</v>
      </c>
      <c r="J115" s="38">
        <f t="shared" si="3"/>
        <v>9230</v>
      </c>
      <c r="K115" s="38">
        <f t="shared" si="4"/>
        <v>1846</v>
      </c>
      <c r="L115" s="38">
        <f t="shared" si="5"/>
        <v>11076</v>
      </c>
      <c r="M115" s="69" t="s">
        <v>283</v>
      </c>
    </row>
    <row r="116" spans="1:13" ht="31.5" hidden="1">
      <c r="A116" s="16">
        <v>98</v>
      </c>
      <c r="B116" s="61" t="s">
        <v>153</v>
      </c>
      <c r="C116" s="61">
        <v>20002823</v>
      </c>
      <c r="D116" s="61" t="s">
        <v>447</v>
      </c>
      <c r="E116" s="61" t="s">
        <v>29</v>
      </c>
      <c r="F116" s="63" t="s">
        <v>255</v>
      </c>
      <c r="G116" s="62" t="s">
        <v>15</v>
      </c>
      <c r="H116" s="61">
        <v>10</v>
      </c>
      <c r="I116" s="64">
        <v>766</v>
      </c>
      <c r="J116" s="38">
        <f t="shared" si="3"/>
        <v>7660</v>
      </c>
      <c r="K116" s="38">
        <f t="shared" si="4"/>
        <v>1532</v>
      </c>
      <c r="L116" s="38">
        <f t="shared" si="5"/>
        <v>9192</v>
      </c>
      <c r="M116" s="69" t="s">
        <v>283</v>
      </c>
    </row>
    <row r="117" spans="1:13" ht="31.5" hidden="1">
      <c r="A117" s="16">
        <v>99</v>
      </c>
      <c r="B117" s="61" t="s">
        <v>154</v>
      </c>
      <c r="C117" s="61">
        <v>20002825</v>
      </c>
      <c r="D117" s="61" t="s">
        <v>448</v>
      </c>
      <c r="E117" s="61" t="s">
        <v>29</v>
      </c>
      <c r="F117" s="63" t="s">
        <v>256</v>
      </c>
      <c r="G117" s="62" t="s">
        <v>15</v>
      </c>
      <c r="H117" s="61">
        <v>118</v>
      </c>
      <c r="I117" s="64">
        <v>772</v>
      </c>
      <c r="J117" s="38">
        <f t="shared" si="3"/>
        <v>91096</v>
      </c>
      <c r="K117" s="38">
        <f t="shared" si="4"/>
        <v>18219.2</v>
      </c>
      <c r="L117" s="38">
        <f t="shared" si="5"/>
        <v>109315.2</v>
      </c>
      <c r="M117" s="69" t="s">
        <v>283</v>
      </c>
    </row>
    <row r="118" spans="1:13" ht="31.5" hidden="1">
      <c r="A118" s="16">
        <v>100</v>
      </c>
      <c r="B118" s="61" t="s">
        <v>155</v>
      </c>
      <c r="C118" s="61">
        <v>20002839</v>
      </c>
      <c r="D118" s="61" t="s">
        <v>449</v>
      </c>
      <c r="E118" s="61" t="s">
        <v>29</v>
      </c>
      <c r="F118" s="63" t="s">
        <v>257</v>
      </c>
      <c r="G118" s="62" t="s">
        <v>15</v>
      </c>
      <c r="H118" s="61">
        <v>126</v>
      </c>
      <c r="I118" s="64">
        <v>942</v>
      </c>
      <c r="J118" s="38">
        <f t="shared" si="3"/>
        <v>118692</v>
      </c>
      <c r="K118" s="38">
        <f t="shared" si="4"/>
        <v>23738.400000000001</v>
      </c>
      <c r="L118" s="38">
        <f t="shared" si="5"/>
        <v>142430.39999999999</v>
      </c>
      <c r="M118" s="69" t="s">
        <v>283</v>
      </c>
    </row>
    <row r="119" spans="1:13" ht="31.5" hidden="1">
      <c r="A119" s="16">
        <v>101</v>
      </c>
      <c r="B119" s="61" t="s">
        <v>156</v>
      </c>
      <c r="C119" s="61">
        <v>20002843</v>
      </c>
      <c r="D119" s="61" t="s">
        <v>450</v>
      </c>
      <c r="E119" s="61" t="s">
        <v>29</v>
      </c>
      <c r="F119" s="63" t="s">
        <v>258</v>
      </c>
      <c r="G119" s="62" t="s">
        <v>15</v>
      </c>
      <c r="H119" s="61">
        <v>19</v>
      </c>
      <c r="I119" s="64">
        <v>486</v>
      </c>
      <c r="J119" s="38">
        <f t="shared" si="3"/>
        <v>9234</v>
      </c>
      <c r="K119" s="38">
        <f t="shared" si="4"/>
        <v>1846.8</v>
      </c>
      <c r="L119" s="38">
        <f t="shared" si="5"/>
        <v>11080.8</v>
      </c>
      <c r="M119" s="69" t="s">
        <v>283</v>
      </c>
    </row>
    <row r="120" spans="1:13" ht="31.5" hidden="1">
      <c r="A120" s="16">
        <v>102</v>
      </c>
      <c r="B120" s="61" t="s">
        <v>157</v>
      </c>
      <c r="C120" s="61">
        <v>20002863</v>
      </c>
      <c r="D120" s="61" t="s">
        <v>451</v>
      </c>
      <c r="E120" s="61" t="s">
        <v>29</v>
      </c>
      <c r="F120" s="63" t="s">
        <v>259</v>
      </c>
      <c r="G120" s="62" t="s">
        <v>15</v>
      </c>
      <c r="H120" s="61">
        <v>10</v>
      </c>
      <c r="I120" s="64">
        <v>756</v>
      </c>
      <c r="J120" s="38">
        <f t="shared" si="3"/>
        <v>7560</v>
      </c>
      <c r="K120" s="38">
        <f t="shared" si="4"/>
        <v>1512</v>
      </c>
      <c r="L120" s="38">
        <f t="shared" si="5"/>
        <v>9072</v>
      </c>
      <c r="M120" s="69" t="s">
        <v>283</v>
      </c>
    </row>
    <row r="121" spans="1:13" ht="31.5" hidden="1">
      <c r="A121" s="16">
        <v>103</v>
      </c>
      <c r="B121" s="61" t="s">
        <v>158</v>
      </c>
      <c r="C121" s="61">
        <v>20002865</v>
      </c>
      <c r="D121" s="61" t="s">
        <v>452</v>
      </c>
      <c r="E121" s="61" t="s">
        <v>29</v>
      </c>
      <c r="F121" s="63" t="s">
        <v>260</v>
      </c>
      <c r="G121" s="62" t="s">
        <v>15</v>
      </c>
      <c r="H121" s="61">
        <v>1</v>
      </c>
      <c r="I121" s="64">
        <v>1720</v>
      </c>
      <c r="J121" s="38">
        <f t="shared" si="3"/>
        <v>1720</v>
      </c>
      <c r="K121" s="38">
        <f t="shared" si="4"/>
        <v>344</v>
      </c>
      <c r="L121" s="38">
        <f t="shared" si="5"/>
        <v>2064</v>
      </c>
      <c r="M121" s="69" t="s">
        <v>283</v>
      </c>
    </row>
    <row r="122" spans="1:13" ht="31.5" hidden="1">
      <c r="A122" s="16">
        <v>104</v>
      </c>
      <c r="B122" s="61" t="s">
        <v>159</v>
      </c>
      <c r="C122" s="61">
        <v>20003128</v>
      </c>
      <c r="D122" s="61" t="s">
        <v>453</v>
      </c>
      <c r="E122" s="61" t="s">
        <v>29</v>
      </c>
      <c r="F122" s="63" t="s">
        <v>261</v>
      </c>
      <c r="G122" s="62" t="s">
        <v>15</v>
      </c>
      <c r="H122" s="61">
        <v>37</v>
      </c>
      <c r="I122" s="64">
        <v>333</v>
      </c>
      <c r="J122" s="38">
        <f t="shared" si="3"/>
        <v>12321</v>
      </c>
      <c r="K122" s="38">
        <f t="shared" si="4"/>
        <v>2464.1999999999998</v>
      </c>
      <c r="L122" s="38">
        <f t="shared" si="5"/>
        <v>14785.2</v>
      </c>
      <c r="M122" s="69" t="s">
        <v>283</v>
      </c>
    </row>
    <row r="123" spans="1:13" ht="31.5" hidden="1">
      <c r="A123" s="16">
        <v>105</v>
      </c>
      <c r="B123" s="61" t="s">
        <v>160</v>
      </c>
      <c r="C123" s="61">
        <v>20003174</v>
      </c>
      <c r="D123" s="61" t="s">
        <v>454</v>
      </c>
      <c r="E123" s="61" t="s">
        <v>29</v>
      </c>
      <c r="F123" s="63" t="s">
        <v>262</v>
      </c>
      <c r="G123" s="62" t="s">
        <v>15</v>
      </c>
      <c r="H123" s="61">
        <v>6</v>
      </c>
      <c r="I123" s="64">
        <v>2601</v>
      </c>
      <c r="J123" s="38">
        <f t="shared" si="3"/>
        <v>15606</v>
      </c>
      <c r="K123" s="38">
        <f t="shared" si="4"/>
        <v>3121.2</v>
      </c>
      <c r="L123" s="38">
        <f t="shared" si="5"/>
        <v>18727.2</v>
      </c>
      <c r="M123" s="69" t="s">
        <v>283</v>
      </c>
    </row>
    <row r="124" spans="1:13" ht="31.5" hidden="1">
      <c r="A124" s="16">
        <v>106</v>
      </c>
      <c r="B124" s="61" t="s">
        <v>161</v>
      </c>
      <c r="C124" s="61">
        <v>20003233</v>
      </c>
      <c r="D124" s="61" t="s">
        <v>455</v>
      </c>
      <c r="E124" s="61" t="s">
        <v>29</v>
      </c>
      <c r="F124" s="63" t="s">
        <v>263</v>
      </c>
      <c r="G124" s="62" t="s">
        <v>15</v>
      </c>
      <c r="H124" s="61">
        <v>3</v>
      </c>
      <c r="I124" s="64">
        <v>3561</v>
      </c>
      <c r="J124" s="38">
        <f t="shared" si="3"/>
        <v>10683</v>
      </c>
      <c r="K124" s="38">
        <f t="shared" si="4"/>
        <v>2136.6</v>
      </c>
      <c r="L124" s="38">
        <f t="shared" si="5"/>
        <v>12819.6</v>
      </c>
      <c r="M124" s="69" t="s">
        <v>283</v>
      </c>
    </row>
    <row r="125" spans="1:13" ht="31.5" hidden="1">
      <c r="A125" s="16">
        <v>107</v>
      </c>
      <c r="B125" s="61" t="s">
        <v>162</v>
      </c>
      <c r="C125" s="61">
        <v>20003246</v>
      </c>
      <c r="D125" s="61" t="s">
        <v>456</v>
      </c>
      <c r="E125" s="61" t="s">
        <v>29</v>
      </c>
      <c r="F125" s="63" t="s">
        <v>264</v>
      </c>
      <c r="G125" s="62" t="s">
        <v>15</v>
      </c>
      <c r="H125" s="61">
        <v>2</v>
      </c>
      <c r="I125" s="64">
        <v>1510</v>
      </c>
      <c r="J125" s="38">
        <f t="shared" si="3"/>
        <v>3020</v>
      </c>
      <c r="K125" s="38">
        <f t="shared" si="4"/>
        <v>604</v>
      </c>
      <c r="L125" s="38">
        <f t="shared" si="5"/>
        <v>3624</v>
      </c>
      <c r="M125" s="69" t="s">
        <v>283</v>
      </c>
    </row>
    <row r="126" spans="1:13" ht="31.5" hidden="1">
      <c r="A126" s="16">
        <v>108</v>
      </c>
      <c r="B126" s="61" t="s">
        <v>163</v>
      </c>
      <c r="C126" s="61">
        <v>20003320</v>
      </c>
      <c r="D126" s="61" t="s">
        <v>457</v>
      </c>
      <c r="E126" s="61" t="s">
        <v>29</v>
      </c>
      <c r="F126" s="63" t="s">
        <v>265</v>
      </c>
      <c r="G126" s="62" t="s">
        <v>15</v>
      </c>
      <c r="H126" s="61">
        <v>6</v>
      </c>
      <c r="I126" s="64">
        <v>282</v>
      </c>
      <c r="J126" s="38">
        <f t="shared" si="3"/>
        <v>1692</v>
      </c>
      <c r="K126" s="38">
        <f t="shared" si="4"/>
        <v>338.4</v>
      </c>
      <c r="L126" s="38">
        <f t="shared" si="5"/>
        <v>2030.4</v>
      </c>
      <c r="M126" s="69" t="s">
        <v>283</v>
      </c>
    </row>
    <row r="127" spans="1:13" ht="31.5" hidden="1">
      <c r="A127" s="16">
        <v>109</v>
      </c>
      <c r="B127" s="61" t="s">
        <v>164</v>
      </c>
      <c r="C127" s="61">
        <v>20003323</v>
      </c>
      <c r="D127" s="61" t="s">
        <v>458</v>
      </c>
      <c r="E127" s="61" t="s">
        <v>29</v>
      </c>
      <c r="F127" s="63" t="s">
        <v>266</v>
      </c>
      <c r="G127" s="62" t="s">
        <v>15</v>
      </c>
      <c r="H127" s="61">
        <v>1</v>
      </c>
      <c r="I127" s="64">
        <v>486</v>
      </c>
      <c r="J127" s="38">
        <f t="shared" si="3"/>
        <v>486</v>
      </c>
      <c r="K127" s="38">
        <f t="shared" si="4"/>
        <v>97.2</v>
      </c>
      <c r="L127" s="38">
        <f t="shared" si="5"/>
        <v>583.20000000000005</v>
      </c>
      <c r="M127" s="69" t="s">
        <v>283</v>
      </c>
    </row>
    <row r="128" spans="1:13" ht="31.5" hidden="1">
      <c r="A128" s="16">
        <v>110</v>
      </c>
      <c r="B128" s="61" t="s">
        <v>165</v>
      </c>
      <c r="C128" s="61">
        <v>20003339</v>
      </c>
      <c r="D128" s="61" t="s">
        <v>459</v>
      </c>
      <c r="E128" s="61" t="s">
        <v>29</v>
      </c>
      <c r="F128" s="63" t="s">
        <v>267</v>
      </c>
      <c r="G128" s="62" t="s">
        <v>15</v>
      </c>
      <c r="H128" s="61">
        <v>86</v>
      </c>
      <c r="I128" s="64">
        <v>333</v>
      </c>
      <c r="J128" s="38">
        <f t="shared" si="3"/>
        <v>28638</v>
      </c>
      <c r="K128" s="38">
        <f t="shared" si="4"/>
        <v>5727.6</v>
      </c>
      <c r="L128" s="38">
        <f t="shared" si="5"/>
        <v>34365.599999999999</v>
      </c>
      <c r="M128" s="69" t="s">
        <v>283</v>
      </c>
    </row>
    <row r="129" spans="1:13" ht="31.5" hidden="1">
      <c r="A129" s="16">
        <v>111</v>
      </c>
      <c r="B129" s="61" t="s">
        <v>166</v>
      </c>
      <c r="C129" s="61">
        <v>20003339</v>
      </c>
      <c r="D129" s="61" t="s">
        <v>460</v>
      </c>
      <c r="E129" s="61" t="s">
        <v>29</v>
      </c>
      <c r="F129" s="63" t="s">
        <v>267</v>
      </c>
      <c r="G129" s="62" t="s">
        <v>15</v>
      </c>
      <c r="H129" s="61">
        <v>1</v>
      </c>
      <c r="I129" s="64">
        <v>465</v>
      </c>
      <c r="J129" s="38">
        <f t="shared" si="3"/>
        <v>465</v>
      </c>
      <c r="K129" s="38">
        <f t="shared" si="4"/>
        <v>93</v>
      </c>
      <c r="L129" s="38">
        <f t="shared" si="5"/>
        <v>558</v>
      </c>
      <c r="M129" s="69" t="s">
        <v>283</v>
      </c>
    </row>
    <row r="130" spans="1:13" ht="31.5" hidden="1">
      <c r="A130" s="16">
        <v>112</v>
      </c>
      <c r="B130" s="61" t="s">
        <v>167</v>
      </c>
      <c r="C130" s="61">
        <v>20003342</v>
      </c>
      <c r="D130" s="61" t="s">
        <v>461</v>
      </c>
      <c r="E130" s="61" t="s">
        <v>29</v>
      </c>
      <c r="F130" s="63" t="s">
        <v>268</v>
      </c>
      <c r="G130" s="62" t="s">
        <v>15</v>
      </c>
      <c r="H130" s="61">
        <v>60</v>
      </c>
      <c r="I130" s="64">
        <v>330</v>
      </c>
      <c r="J130" s="38">
        <f t="shared" si="3"/>
        <v>19800</v>
      </c>
      <c r="K130" s="38">
        <f t="shared" si="4"/>
        <v>3960</v>
      </c>
      <c r="L130" s="38">
        <f t="shared" si="5"/>
        <v>23760</v>
      </c>
      <c r="M130" s="69" t="s">
        <v>283</v>
      </c>
    </row>
    <row r="131" spans="1:13" ht="31.5" hidden="1">
      <c r="A131" s="16">
        <v>113</v>
      </c>
      <c r="B131" s="61" t="s">
        <v>168</v>
      </c>
      <c r="C131" s="61">
        <v>20003342</v>
      </c>
      <c r="D131" s="61" t="s">
        <v>462</v>
      </c>
      <c r="E131" s="61" t="s">
        <v>29</v>
      </c>
      <c r="F131" s="63" t="s">
        <v>268</v>
      </c>
      <c r="G131" s="62" t="s">
        <v>15</v>
      </c>
      <c r="H131" s="61">
        <v>3</v>
      </c>
      <c r="I131" s="64">
        <v>484</v>
      </c>
      <c r="J131" s="38">
        <f t="shared" si="3"/>
        <v>1452</v>
      </c>
      <c r="K131" s="38">
        <f t="shared" si="4"/>
        <v>290.39999999999998</v>
      </c>
      <c r="L131" s="38">
        <f t="shared" si="5"/>
        <v>1742.4</v>
      </c>
      <c r="M131" s="69" t="s">
        <v>283</v>
      </c>
    </row>
    <row r="132" spans="1:13" ht="31.5" hidden="1">
      <c r="A132" s="16">
        <v>114</v>
      </c>
      <c r="B132" s="61" t="s">
        <v>169</v>
      </c>
      <c r="C132" s="61">
        <v>20003352</v>
      </c>
      <c r="D132" s="61" t="s">
        <v>463</v>
      </c>
      <c r="E132" s="61" t="s">
        <v>29</v>
      </c>
      <c r="F132" s="63" t="s">
        <v>269</v>
      </c>
      <c r="G132" s="62" t="s">
        <v>15</v>
      </c>
      <c r="H132" s="61">
        <v>1</v>
      </c>
      <c r="I132" s="64">
        <v>484</v>
      </c>
      <c r="J132" s="38">
        <f t="shared" si="3"/>
        <v>484</v>
      </c>
      <c r="K132" s="38">
        <f t="shared" si="4"/>
        <v>96.8</v>
      </c>
      <c r="L132" s="38">
        <f t="shared" si="5"/>
        <v>580.79999999999995</v>
      </c>
      <c r="M132" s="69" t="s">
        <v>283</v>
      </c>
    </row>
    <row r="133" spans="1:13" ht="31.5" hidden="1">
      <c r="A133" s="16">
        <v>115</v>
      </c>
      <c r="B133" s="61" t="s">
        <v>170</v>
      </c>
      <c r="C133" s="61">
        <v>20003355</v>
      </c>
      <c r="D133" s="61" t="s">
        <v>464</v>
      </c>
      <c r="E133" s="61" t="s">
        <v>29</v>
      </c>
      <c r="F133" s="63" t="s">
        <v>270</v>
      </c>
      <c r="G133" s="62" t="s">
        <v>15</v>
      </c>
      <c r="H133" s="61">
        <v>11</v>
      </c>
      <c r="I133" s="64">
        <v>473</v>
      </c>
      <c r="J133" s="38">
        <f t="shared" si="3"/>
        <v>5203</v>
      </c>
      <c r="K133" s="38">
        <f t="shared" si="4"/>
        <v>1040.5999999999999</v>
      </c>
      <c r="L133" s="38">
        <f t="shared" si="5"/>
        <v>6243.6</v>
      </c>
      <c r="M133" s="69" t="s">
        <v>283</v>
      </c>
    </row>
    <row r="134" spans="1:13" ht="31.5" hidden="1">
      <c r="A134" s="16">
        <v>116</v>
      </c>
      <c r="B134" s="61" t="s">
        <v>171</v>
      </c>
      <c r="C134" s="61">
        <v>20003355</v>
      </c>
      <c r="D134" s="61" t="s">
        <v>465</v>
      </c>
      <c r="E134" s="61" t="s">
        <v>29</v>
      </c>
      <c r="F134" s="63" t="s">
        <v>270</v>
      </c>
      <c r="G134" s="62" t="s">
        <v>15</v>
      </c>
      <c r="H134" s="61">
        <v>8</v>
      </c>
      <c r="I134" s="64">
        <v>533</v>
      </c>
      <c r="J134" s="38">
        <f t="shared" si="3"/>
        <v>4264</v>
      </c>
      <c r="K134" s="38">
        <f t="shared" si="4"/>
        <v>852.8</v>
      </c>
      <c r="L134" s="38">
        <f t="shared" si="5"/>
        <v>5116.8</v>
      </c>
      <c r="M134" s="69" t="s">
        <v>283</v>
      </c>
    </row>
    <row r="135" spans="1:13" ht="31.5" hidden="1">
      <c r="A135" s="16">
        <v>117</v>
      </c>
      <c r="B135" s="61" t="s">
        <v>172</v>
      </c>
      <c r="C135" s="61">
        <v>20003359</v>
      </c>
      <c r="D135" s="61" t="s">
        <v>466</v>
      </c>
      <c r="E135" s="61" t="s">
        <v>29</v>
      </c>
      <c r="F135" s="63" t="s">
        <v>271</v>
      </c>
      <c r="G135" s="62" t="s">
        <v>15</v>
      </c>
      <c r="H135" s="61">
        <v>3</v>
      </c>
      <c r="I135" s="64">
        <v>533</v>
      </c>
      <c r="J135" s="38">
        <f t="shared" si="3"/>
        <v>1599</v>
      </c>
      <c r="K135" s="38">
        <f t="shared" si="4"/>
        <v>319.8</v>
      </c>
      <c r="L135" s="38">
        <f t="shared" si="5"/>
        <v>1918.8</v>
      </c>
      <c r="M135" s="69" t="s">
        <v>283</v>
      </c>
    </row>
    <row r="136" spans="1:13" ht="31.5" hidden="1">
      <c r="A136" s="16">
        <v>118</v>
      </c>
      <c r="B136" s="61" t="s">
        <v>173</v>
      </c>
      <c r="C136" s="61">
        <v>20003369</v>
      </c>
      <c r="D136" s="61" t="s">
        <v>467</v>
      </c>
      <c r="E136" s="61" t="s">
        <v>29</v>
      </c>
      <c r="F136" s="63" t="s">
        <v>272</v>
      </c>
      <c r="G136" s="62" t="s">
        <v>15</v>
      </c>
      <c r="H136" s="61">
        <v>1</v>
      </c>
      <c r="I136" s="64">
        <v>1007</v>
      </c>
      <c r="J136" s="38">
        <f t="shared" si="3"/>
        <v>1007</v>
      </c>
      <c r="K136" s="38">
        <f t="shared" si="4"/>
        <v>201.4</v>
      </c>
      <c r="L136" s="38">
        <f t="shared" si="5"/>
        <v>1208.4000000000001</v>
      </c>
      <c r="M136" s="69" t="s">
        <v>283</v>
      </c>
    </row>
    <row r="137" spans="1:13" ht="31.5" hidden="1">
      <c r="A137" s="16">
        <v>119</v>
      </c>
      <c r="B137" s="61" t="s">
        <v>174</v>
      </c>
      <c r="C137" s="61">
        <v>20003375</v>
      </c>
      <c r="D137" s="61" t="s">
        <v>468</v>
      </c>
      <c r="E137" s="61" t="s">
        <v>29</v>
      </c>
      <c r="F137" s="63" t="s">
        <v>273</v>
      </c>
      <c r="G137" s="62" t="s">
        <v>15</v>
      </c>
      <c r="H137" s="61">
        <v>41</v>
      </c>
      <c r="I137" s="64">
        <v>473</v>
      </c>
      <c r="J137" s="38">
        <f t="shared" si="3"/>
        <v>19393</v>
      </c>
      <c r="K137" s="38">
        <f t="shared" si="4"/>
        <v>3878.6</v>
      </c>
      <c r="L137" s="38">
        <f t="shared" si="5"/>
        <v>23271.599999999999</v>
      </c>
      <c r="M137" s="69" t="s">
        <v>283</v>
      </c>
    </row>
    <row r="138" spans="1:13" ht="31.5" hidden="1">
      <c r="A138" s="16">
        <v>120</v>
      </c>
      <c r="B138" s="61" t="s">
        <v>175</v>
      </c>
      <c r="C138" s="61">
        <v>20003780</v>
      </c>
      <c r="D138" s="61" t="s">
        <v>469</v>
      </c>
      <c r="E138" s="61" t="s">
        <v>29</v>
      </c>
      <c r="F138" s="63" t="s">
        <v>274</v>
      </c>
      <c r="G138" s="62" t="s">
        <v>15</v>
      </c>
      <c r="H138" s="61">
        <v>2</v>
      </c>
      <c r="I138" s="64">
        <v>74755</v>
      </c>
      <c r="J138" s="38">
        <f t="shared" si="3"/>
        <v>149510</v>
      </c>
      <c r="K138" s="38">
        <f t="shared" si="4"/>
        <v>29902</v>
      </c>
      <c r="L138" s="38">
        <f t="shared" si="5"/>
        <v>179412</v>
      </c>
      <c r="M138" s="69" t="s">
        <v>283</v>
      </c>
    </row>
    <row r="139" spans="1:13" ht="31.5" hidden="1">
      <c r="A139" s="16">
        <v>121</v>
      </c>
      <c r="B139" s="61" t="s">
        <v>176</v>
      </c>
      <c r="C139" s="61">
        <v>20003780</v>
      </c>
      <c r="D139" s="61" t="s">
        <v>470</v>
      </c>
      <c r="E139" s="61" t="s">
        <v>29</v>
      </c>
      <c r="F139" s="63" t="s">
        <v>274</v>
      </c>
      <c r="G139" s="62" t="s">
        <v>15</v>
      </c>
      <c r="H139" s="61">
        <v>1</v>
      </c>
      <c r="I139" s="64">
        <v>74941</v>
      </c>
      <c r="J139" s="38">
        <f t="shared" si="3"/>
        <v>74941</v>
      </c>
      <c r="K139" s="38">
        <f t="shared" si="4"/>
        <v>14988.2</v>
      </c>
      <c r="L139" s="38">
        <f t="shared" si="5"/>
        <v>89929.2</v>
      </c>
      <c r="M139" s="69" t="s">
        <v>283</v>
      </c>
    </row>
    <row r="140" spans="1:13" ht="31.5" hidden="1">
      <c r="A140" s="16">
        <v>122</v>
      </c>
      <c r="B140" s="61" t="s">
        <v>177</v>
      </c>
      <c r="C140" s="61">
        <v>20004100</v>
      </c>
      <c r="D140" s="61" t="s">
        <v>471</v>
      </c>
      <c r="E140" s="61" t="s">
        <v>29</v>
      </c>
      <c r="F140" s="63" t="s">
        <v>275</v>
      </c>
      <c r="G140" s="62" t="s">
        <v>15</v>
      </c>
      <c r="H140" s="61">
        <v>1</v>
      </c>
      <c r="I140" s="64">
        <v>75516</v>
      </c>
      <c r="J140" s="38">
        <f t="shared" si="3"/>
        <v>75516</v>
      </c>
      <c r="K140" s="38">
        <f t="shared" si="4"/>
        <v>15103.2</v>
      </c>
      <c r="L140" s="38">
        <f t="shared" si="5"/>
        <v>90619.199999999997</v>
      </c>
      <c r="M140" s="69" t="s">
        <v>283</v>
      </c>
    </row>
    <row r="141" spans="1:13" ht="31.5" hidden="1">
      <c r="A141" s="16">
        <v>123</v>
      </c>
      <c r="B141" s="61" t="s">
        <v>178</v>
      </c>
      <c r="C141" s="61">
        <v>20004612</v>
      </c>
      <c r="D141" s="61" t="s">
        <v>472</v>
      </c>
      <c r="E141" s="61" t="s">
        <v>29</v>
      </c>
      <c r="F141" s="63" t="s">
        <v>276</v>
      </c>
      <c r="G141" s="62" t="s">
        <v>15</v>
      </c>
      <c r="H141" s="61">
        <v>1</v>
      </c>
      <c r="I141" s="64">
        <v>51718</v>
      </c>
      <c r="J141" s="38">
        <f t="shared" si="3"/>
        <v>51718</v>
      </c>
      <c r="K141" s="38">
        <f t="shared" si="4"/>
        <v>10343.6</v>
      </c>
      <c r="L141" s="38">
        <f t="shared" si="5"/>
        <v>62061.599999999999</v>
      </c>
      <c r="M141" s="69" t="s">
        <v>283</v>
      </c>
    </row>
    <row r="142" spans="1:13" ht="31.5" hidden="1">
      <c r="A142" s="16">
        <v>124</v>
      </c>
      <c r="B142" s="61" t="s">
        <v>179</v>
      </c>
      <c r="C142" s="61">
        <v>20005781</v>
      </c>
      <c r="D142" s="61" t="s">
        <v>473</v>
      </c>
      <c r="E142" s="61" t="s">
        <v>29</v>
      </c>
      <c r="F142" s="63" t="s">
        <v>277</v>
      </c>
      <c r="G142" s="62" t="s">
        <v>15</v>
      </c>
      <c r="H142" s="61">
        <v>1</v>
      </c>
      <c r="I142" s="64">
        <v>7450</v>
      </c>
      <c r="J142" s="38">
        <f t="shared" si="3"/>
        <v>7450</v>
      </c>
      <c r="K142" s="38">
        <f t="shared" si="4"/>
        <v>1490</v>
      </c>
      <c r="L142" s="38">
        <f t="shared" si="5"/>
        <v>8940</v>
      </c>
      <c r="M142" s="69" t="s">
        <v>283</v>
      </c>
    </row>
    <row r="143" spans="1:13" ht="31.5" hidden="1">
      <c r="A143" s="16">
        <v>125</v>
      </c>
      <c r="B143" s="61" t="s">
        <v>180</v>
      </c>
      <c r="C143" s="61">
        <v>20005929</v>
      </c>
      <c r="D143" s="61" t="s">
        <v>474</v>
      </c>
      <c r="E143" s="61" t="s">
        <v>29</v>
      </c>
      <c r="F143" s="63" t="s">
        <v>278</v>
      </c>
      <c r="G143" s="62" t="s">
        <v>15</v>
      </c>
      <c r="H143" s="61">
        <v>1</v>
      </c>
      <c r="I143" s="64">
        <v>19293</v>
      </c>
      <c r="J143" s="38">
        <f t="shared" si="3"/>
        <v>19293</v>
      </c>
      <c r="K143" s="38">
        <f t="shared" si="4"/>
        <v>3858.6</v>
      </c>
      <c r="L143" s="38">
        <f t="shared" si="5"/>
        <v>23151.599999999999</v>
      </c>
      <c r="M143" s="69" t="s">
        <v>283</v>
      </c>
    </row>
    <row r="144" spans="1:13" ht="31.5">
      <c r="A144" s="16">
        <v>126</v>
      </c>
      <c r="B144" s="61" t="s">
        <v>181</v>
      </c>
      <c r="C144" s="61">
        <v>20006588</v>
      </c>
      <c r="D144" s="61" t="s">
        <v>475</v>
      </c>
      <c r="E144" s="61" t="s">
        <v>29</v>
      </c>
      <c r="F144" s="63" t="s">
        <v>279</v>
      </c>
      <c r="G144" s="62" t="s">
        <v>15</v>
      </c>
      <c r="H144" s="61">
        <v>2</v>
      </c>
      <c r="I144" s="64">
        <v>576301</v>
      </c>
      <c r="J144" s="38">
        <f t="shared" si="3"/>
        <v>1152602</v>
      </c>
      <c r="K144" s="38">
        <f t="shared" si="4"/>
        <v>230520.4</v>
      </c>
      <c r="L144" s="38">
        <f t="shared" si="5"/>
        <v>1383122.4</v>
      </c>
      <c r="M144" s="69" t="s">
        <v>283</v>
      </c>
    </row>
    <row r="145" spans="1:13" ht="31.5" hidden="1">
      <c r="A145" s="16">
        <v>127</v>
      </c>
      <c r="B145" s="61" t="s">
        <v>182</v>
      </c>
      <c r="C145" s="61">
        <v>20006618</v>
      </c>
      <c r="D145" s="61" t="s">
        <v>476</v>
      </c>
      <c r="E145" s="61" t="s">
        <v>29</v>
      </c>
      <c r="F145" s="63" t="s">
        <v>280</v>
      </c>
      <c r="G145" s="62" t="s">
        <v>15</v>
      </c>
      <c r="H145" s="61">
        <v>4</v>
      </c>
      <c r="I145" s="64">
        <v>32119</v>
      </c>
      <c r="J145" s="38">
        <f t="shared" si="3"/>
        <v>128476</v>
      </c>
      <c r="K145" s="38">
        <f t="shared" si="4"/>
        <v>25695.200000000001</v>
      </c>
      <c r="L145" s="38">
        <f t="shared" si="5"/>
        <v>154171.20000000001</v>
      </c>
      <c r="M145" s="69" t="s">
        <v>283</v>
      </c>
    </row>
    <row r="146" spans="1:13" ht="31.5" hidden="1">
      <c r="A146" s="16">
        <v>128</v>
      </c>
      <c r="B146" s="61" t="s">
        <v>183</v>
      </c>
      <c r="C146" s="61">
        <v>20006784</v>
      </c>
      <c r="D146" s="61" t="s">
        <v>477</v>
      </c>
      <c r="E146" s="61" t="s">
        <v>29</v>
      </c>
      <c r="F146" s="63" t="s">
        <v>281</v>
      </c>
      <c r="G146" s="62" t="s">
        <v>15</v>
      </c>
      <c r="H146" s="61">
        <v>2</v>
      </c>
      <c r="I146" s="64">
        <v>154822</v>
      </c>
      <c r="J146" s="38">
        <f t="shared" si="3"/>
        <v>309644</v>
      </c>
      <c r="K146" s="38">
        <f t="shared" si="4"/>
        <v>61928.800000000003</v>
      </c>
      <c r="L146" s="38">
        <f t="shared" si="5"/>
        <v>371572.8</v>
      </c>
      <c r="M146" s="69" t="s">
        <v>283</v>
      </c>
    </row>
    <row r="147" spans="1:13" ht="31.5" hidden="1">
      <c r="A147" s="16">
        <v>129</v>
      </c>
      <c r="B147" s="61" t="s">
        <v>343</v>
      </c>
      <c r="C147" s="61">
        <v>10014973</v>
      </c>
      <c r="D147" s="61" t="s">
        <v>478</v>
      </c>
      <c r="E147" s="61" t="s">
        <v>34</v>
      </c>
      <c r="F147" s="63" t="s">
        <v>485</v>
      </c>
      <c r="G147" s="62" t="s">
        <v>15</v>
      </c>
      <c r="H147" s="61">
        <v>1</v>
      </c>
      <c r="I147" s="64">
        <v>16569</v>
      </c>
      <c r="J147" s="38">
        <f t="shared" ref="J147:J153" si="6">ROUND(H147*I147,2)</f>
        <v>16569</v>
      </c>
      <c r="K147" s="38">
        <f t="shared" si="4"/>
        <v>3313.8</v>
      </c>
      <c r="L147" s="38">
        <f t="shared" ref="L147:L153" si="7">ROUND(J147*1.2,2)</f>
        <v>19882.8</v>
      </c>
      <c r="M147" s="69" t="s">
        <v>38</v>
      </c>
    </row>
    <row r="148" spans="1:13" ht="31.5" hidden="1">
      <c r="A148" s="16">
        <v>130</v>
      </c>
      <c r="B148" s="61" t="s">
        <v>344</v>
      </c>
      <c r="C148" s="61">
        <v>10014978</v>
      </c>
      <c r="D148" s="61" t="s">
        <v>479</v>
      </c>
      <c r="E148" s="61" t="s">
        <v>34</v>
      </c>
      <c r="F148" s="63" t="s">
        <v>486</v>
      </c>
      <c r="G148" s="62" t="s">
        <v>15</v>
      </c>
      <c r="H148" s="61">
        <v>1</v>
      </c>
      <c r="I148" s="64">
        <v>7006</v>
      </c>
      <c r="J148" s="38">
        <f t="shared" si="6"/>
        <v>7006</v>
      </c>
      <c r="K148" s="38">
        <f t="shared" ref="K148:K153" si="8">ROUND(J148*0.2,2)</f>
        <v>1401.2</v>
      </c>
      <c r="L148" s="38">
        <f t="shared" si="7"/>
        <v>8407.2000000000007</v>
      </c>
      <c r="M148" s="69" t="s">
        <v>38</v>
      </c>
    </row>
    <row r="149" spans="1:13" ht="31.5" hidden="1">
      <c r="A149" s="16">
        <v>131</v>
      </c>
      <c r="B149" s="61" t="s">
        <v>345</v>
      </c>
      <c r="C149" s="61">
        <v>10021756</v>
      </c>
      <c r="D149" s="61" t="s">
        <v>480</v>
      </c>
      <c r="E149" s="61" t="s">
        <v>34</v>
      </c>
      <c r="F149" s="63" t="s">
        <v>487</v>
      </c>
      <c r="G149" s="62" t="s">
        <v>15</v>
      </c>
      <c r="H149" s="61">
        <v>2</v>
      </c>
      <c r="I149" s="64">
        <v>17178</v>
      </c>
      <c r="J149" s="38">
        <f t="shared" si="6"/>
        <v>34356</v>
      </c>
      <c r="K149" s="38">
        <f t="shared" si="8"/>
        <v>6871.2</v>
      </c>
      <c r="L149" s="38">
        <f t="shared" si="7"/>
        <v>41227.199999999997</v>
      </c>
      <c r="M149" s="69" t="s">
        <v>38</v>
      </c>
    </row>
    <row r="150" spans="1:13" ht="31.5" hidden="1">
      <c r="A150" s="16">
        <v>132</v>
      </c>
      <c r="B150" s="61" t="s">
        <v>346</v>
      </c>
      <c r="C150" s="61">
        <v>20000508</v>
      </c>
      <c r="D150" s="61" t="s">
        <v>481</v>
      </c>
      <c r="E150" s="61" t="s">
        <v>34</v>
      </c>
      <c r="F150" s="63" t="s">
        <v>488</v>
      </c>
      <c r="G150" s="62" t="s">
        <v>15</v>
      </c>
      <c r="H150" s="61">
        <v>10</v>
      </c>
      <c r="I150" s="64">
        <v>1640</v>
      </c>
      <c r="J150" s="38">
        <f t="shared" si="6"/>
        <v>16400</v>
      </c>
      <c r="K150" s="38">
        <f t="shared" si="8"/>
        <v>3280</v>
      </c>
      <c r="L150" s="38">
        <f t="shared" si="7"/>
        <v>19680</v>
      </c>
      <c r="M150" s="69" t="s">
        <v>38</v>
      </c>
    </row>
    <row r="151" spans="1:13" ht="31.5" hidden="1">
      <c r="A151" s="16">
        <v>133</v>
      </c>
      <c r="B151" s="61" t="s">
        <v>347</v>
      </c>
      <c r="C151" s="61">
        <v>20002497</v>
      </c>
      <c r="D151" s="61" t="s">
        <v>482</v>
      </c>
      <c r="E151" s="61" t="s">
        <v>34</v>
      </c>
      <c r="F151" s="63" t="s">
        <v>489</v>
      </c>
      <c r="G151" s="62" t="s">
        <v>15</v>
      </c>
      <c r="H151" s="61">
        <v>1</v>
      </c>
      <c r="I151" s="64">
        <v>270</v>
      </c>
      <c r="J151" s="38">
        <f t="shared" si="6"/>
        <v>270</v>
      </c>
      <c r="K151" s="38">
        <f t="shared" si="8"/>
        <v>54</v>
      </c>
      <c r="L151" s="38">
        <f t="shared" si="7"/>
        <v>324</v>
      </c>
      <c r="M151" s="69" t="s">
        <v>38</v>
      </c>
    </row>
    <row r="152" spans="1:13" ht="31.5" hidden="1">
      <c r="A152" s="16">
        <v>134</v>
      </c>
      <c r="B152" s="61" t="s">
        <v>348</v>
      </c>
      <c r="C152" s="61">
        <v>20000779</v>
      </c>
      <c r="D152" s="61" t="s">
        <v>483</v>
      </c>
      <c r="E152" s="61" t="s">
        <v>35</v>
      </c>
      <c r="F152" s="63" t="s">
        <v>490</v>
      </c>
      <c r="G152" s="62" t="s">
        <v>15</v>
      </c>
      <c r="H152" s="61">
        <v>17</v>
      </c>
      <c r="I152" s="64">
        <v>1424</v>
      </c>
      <c r="J152" s="38">
        <f t="shared" si="6"/>
        <v>24208</v>
      </c>
      <c r="K152" s="38">
        <f t="shared" si="8"/>
        <v>4841.6000000000004</v>
      </c>
      <c r="L152" s="38">
        <f t="shared" si="7"/>
        <v>29049.599999999999</v>
      </c>
      <c r="M152" s="69" t="s">
        <v>38</v>
      </c>
    </row>
    <row r="153" spans="1:13" ht="31.5" hidden="1">
      <c r="A153" s="16">
        <v>135</v>
      </c>
      <c r="B153" s="61" t="s">
        <v>349</v>
      </c>
      <c r="C153" s="61">
        <v>20005696</v>
      </c>
      <c r="D153" s="61" t="s">
        <v>484</v>
      </c>
      <c r="E153" s="61" t="s">
        <v>35</v>
      </c>
      <c r="F153" s="63" t="s">
        <v>304</v>
      </c>
      <c r="G153" s="62" t="s">
        <v>15</v>
      </c>
      <c r="H153" s="61">
        <v>1</v>
      </c>
      <c r="I153" s="64">
        <v>4055</v>
      </c>
      <c r="J153" s="38">
        <f t="shared" si="6"/>
        <v>4055</v>
      </c>
      <c r="K153" s="38">
        <f t="shared" si="8"/>
        <v>811</v>
      </c>
      <c r="L153" s="38">
        <f t="shared" si="7"/>
        <v>4866</v>
      </c>
      <c r="M153" s="69" t="s">
        <v>38</v>
      </c>
    </row>
    <row r="154" spans="1:13" ht="15.75" hidden="1">
      <c r="A154" s="65"/>
      <c r="B154" s="65"/>
      <c r="C154" s="65"/>
      <c r="D154" s="65"/>
      <c r="E154" s="66"/>
      <c r="F154" s="67"/>
      <c r="G154" s="65"/>
      <c r="H154" s="65"/>
      <c r="I154" s="65"/>
      <c r="J154" s="68">
        <f>SUM(J19:J153)</f>
        <v>10238153</v>
      </c>
      <c r="K154" s="68">
        <f>SUM(K19:K153)</f>
        <v>2047630.6000000006</v>
      </c>
      <c r="L154" s="68">
        <f>SUM(L19:L153)</f>
        <v>12285783.599999998</v>
      </c>
      <c r="M154" s="65"/>
    </row>
    <row r="157" spans="1:13" ht="18.75">
      <c r="B157" s="183" t="s">
        <v>1719</v>
      </c>
      <c r="C157" s="183"/>
      <c r="D157" s="183"/>
      <c r="E157" s="159"/>
      <c r="F157" s="160"/>
      <c r="G157"/>
      <c r="H157"/>
      <c r="I157"/>
      <c r="J157"/>
      <c r="K157" s="162" t="s">
        <v>1725</v>
      </c>
      <c r="L157" s="9"/>
      <c r="M157" s="9"/>
    </row>
    <row r="158" spans="1:13" ht="18.75">
      <c r="B158" s="183" t="s">
        <v>1720</v>
      </c>
      <c r="C158" s="183"/>
      <c r="D158" s="183"/>
      <c r="E158" s="183"/>
      <c r="F158" s="183"/>
      <c r="G158"/>
      <c r="H158"/>
      <c r="I158"/>
      <c r="J158"/>
      <c r="K158" s="158" t="s">
        <v>1726</v>
      </c>
      <c r="L158" s="158"/>
      <c r="M158" s="158"/>
    </row>
    <row r="159" spans="1:13" ht="18.75">
      <c r="B159" s="184" t="s">
        <v>1721</v>
      </c>
      <c r="C159" s="184"/>
      <c r="D159" s="184"/>
      <c r="E159" s="184"/>
      <c r="F159" s="184"/>
      <c r="G159"/>
      <c r="H159"/>
      <c r="I159"/>
      <c r="J159"/>
      <c r="K159" s="158" t="s">
        <v>1727</v>
      </c>
      <c r="L159" s="158"/>
      <c r="M159" s="158"/>
    </row>
    <row r="160" spans="1:13" ht="18.75">
      <c r="B160" s="184" t="s">
        <v>1722</v>
      </c>
      <c r="C160" s="184"/>
      <c r="D160" s="184"/>
      <c r="E160" s="184"/>
      <c r="F160" s="184"/>
      <c r="G160"/>
      <c r="H160"/>
      <c r="I160"/>
      <c r="J160"/>
      <c r="K160" s="165"/>
      <c r="L160" s="166"/>
      <c r="M160" s="166"/>
    </row>
    <row r="161" spans="2:13" ht="18.75">
      <c r="B161" s="2"/>
      <c r="C161" s="9"/>
      <c r="D161" s="9"/>
      <c r="E161" s="161"/>
      <c r="F161" s="160"/>
      <c r="G161"/>
      <c r="H161"/>
      <c r="I161"/>
      <c r="J161"/>
      <c r="K161" s="165"/>
      <c r="L161" s="9"/>
      <c r="M161" s="9"/>
    </row>
    <row r="162" spans="2:13" ht="18.75">
      <c r="B162" s="162" t="s">
        <v>1723</v>
      </c>
      <c r="C162" s="162"/>
      <c r="D162" s="162"/>
      <c r="E162" s="162"/>
      <c r="F162" s="160"/>
      <c r="G162"/>
      <c r="H162"/>
      <c r="I162"/>
      <c r="J162"/>
      <c r="K162" s="158" t="s">
        <v>1728</v>
      </c>
      <c r="L162" s="158"/>
      <c r="M162" s="158"/>
    </row>
    <row r="163" spans="2:13" ht="18.75">
      <c r="B163" s="2"/>
      <c r="C163" s="185"/>
      <c r="D163" s="185"/>
      <c r="E163" s="185"/>
      <c r="F163" s="160"/>
      <c r="G163"/>
      <c r="H163"/>
      <c r="I163"/>
      <c r="J163"/>
      <c r="K163" s="165"/>
      <c r="L163" s="165"/>
      <c r="M163" s="165"/>
    </row>
    <row r="164" spans="2:13" ht="18.75">
      <c r="B164" s="2"/>
      <c r="C164" s="163" t="s">
        <v>1724</v>
      </c>
      <c r="D164" s="162"/>
      <c r="E164" s="164"/>
      <c r="F164" s="160"/>
      <c r="G164"/>
      <c r="H164"/>
      <c r="I164"/>
      <c r="J164"/>
      <c r="K164" s="163" t="s">
        <v>1724</v>
      </c>
      <c r="L164" s="162"/>
      <c r="M164" s="162"/>
    </row>
  </sheetData>
  <autoFilter ref="A18:M154">
    <filterColumn colId="11">
      <filters>
        <filter val="1 383 122,40"/>
        <filter val="1 959 835,20"/>
        <filter val="604 608,00"/>
        <filter val="709 470,00"/>
        <filter val="823 602,00"/>
      </filters>
    </filterColumn>
  </autoFilter>
  <mergeCells count="10">
    <mergeCell ref="B158:F158"/>
    <mergeCell ref="B159:F159"/>
    <mergeCell ref="B160:F160"/>
    <mergeCell ref="C163:E163"/>
    <mergeCell ref="A4:M4"/>
    <mergeCell ref="A5:M5"/>
    <mergeCell ref="A8:J8"/>
    <mergeCell ref="A10:J10"/>
    <mergeCell ref="A14:M14"/>
    <mergeCell ref="B157:D157"/>
  </mergeCells>
  <pageMargins left="0.59055118110236215" right="0.51181102362204722" top="0.51181102362204722" bottom="0.51181102362204722" header="0.31496062992125984" footer="0.31496062992125984"/>
  <pageSetup paperSize="9" scale="70" fitToHeight="0" orientation="landscape" r:id="rId1"/>
  <colBreaks count="1" manualBreakCount="1">
    <brk id="13" max="2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BreakPreview" topLeftCell="A12" zoomScaleNormal="100" zoomScaleSheetLayoutView="100" workbookViewId="0">
      <selection activeCell="H30" sqref="H30"/>
    </sheetView>
  </sheetViews>
  <sheetFormatPr defaultRowHeight="15"/>
  <cols>
    <col min="1" max="1" width="6.140625" customWidth="1"/>
    <col min="2" max="2" width="9.7109375" customWidth="1"/>
    <col min="3" max="3" width="13.28515625" customWidth="1"/>
    <col min="4" max="4" width="14" customWidth="1"/>
    <col min="6" max="6" width="29.28515625" customWidth="1"/>
    <col min="7" max="7" width="6.7109375" customWidth="1"/>
    <col min="8" max="8" width="7.5703125" customWidth="1"/>
    <col min="9" max="9" width="14.85546875" customWidth="1"/>
    <col min="10" max="10" width="15.28515625" customWidth="1"/>
    <col min="11" max="11" width="17.28515625" customWidth="1"/>
    <col min="12" max="12" width="16.28515625" customWidth="1"/>
    <col min="13" max="13" width="19.7109375" customWidth="1"/>
  </cols>
  <sheetData>
    <row r="1" spans="1:13" ht="18.75">
      <c r="A1" s="8"/>
      <c r="B1" s="9"/>
      <c r="C1" s="9"/>
      <c r="D1" s="9"/>
      <c r="E1" s="17"/>
      <c r="F1" s="9"/>
      <c r="G1" s="9"/>
      <c r="H1" s="9"/>
      <c r="I1" s="9"/>
      <c r="J1" s="35" t="s">
        <v>746</v>
      </c>
      <c r="K1" s="35"/>
      <c r="L1" s="20"/>
      <c r="M1" s="35"/>
    </row>
    <row r="2" spans="1:13" ht="18.75">
      <c r="A2" s="8"/>
      <c r="B2" s="10"/>
      <c r="C2" s="10"/>
      <c r="D2" s="10"/>
      <c r="E2" s="12"/>
      <c r="F2" s="10"/>
      <c r="G2" s="10"/>
      <c r="H2" s="10"/>
      <c r="I2" s="10"/>
      <c r="J2" s="36" t="s">
        <v>1623</v>
      </c>
      <c r="K2" s="36"/>
      <c r="L2" s="11"/>
      <c r="M2" s="11"/>
    </row>
    <row r="3" spans="1:13" ht="18.75">
      <c r="A3" s="8"/>
      <c r="B3" s="10"/>
      <c r="C3" s="10"/>
      <c r="D3" s="10"/>
      <c r="E3" s="12"/>
      <c r="F3" s="10"/>
      <c r="G3" s="10"/>
      <c r="H3" s="10"/>
      <c r="I3" s="10"/>
      <c r="J3" s="11"/>
      <c r="K3" s="11"/>
      <c r="L3" s="23"/>
      <c r="M3" s="8"/>
    </row>
    <row r="4" spans="1:13" ht="18.75">
      <c r="A4" s="186" t="s">
        <v>747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8.75">
      <c r="A5" s="186" t="s">
        <v>1624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8.75">
      <c r="A6" s="41"/>
      <c r="B6" s="12"/>
      <c r="C6" s="12"/>
      <c r="D6" s="12"/>
      <c r="E6" s="12"/>
      <c r="F6" s="12"/>
      <c r="G6" s="12"/>
      <c r="H6" s="12"/>
      <c r="I6" s="12"/>
      <c r="J6" s="12"/>
      <c r="K6" s="12"/>
      <c r="L6" s="41"/>
      <c r="M6" s="8"/>
    </row>
    <row r="7" spans="1:13" ht="15.75">
      <c r="A7" s="7" t="s">
        <v>22</v>
      </c>
      <c r="B7" s="33"/>
      <c r="C7" s="33"/>
      <c r="D7" s="33"/>
      <c r="E7" s="33"/>
      <c r="F7" s="33"/>
      <c r="G7" s="33"/>
      <c r="H7" s="33"/>
      <c r="I7" s="33"/>
      <c r="J7" s="34"/>
      <c r="K7" s="8"/>
      <c r="L7" s="8"/>
      <c r="M7" s="8"/>
    </row>
    <row r="8" spans="1:13" ht="15.75">
      <c r="A8" s="187" t="s">
        <v>49</v>
      </c>
      <c r="B8" s="188"/>
      <c r="C8" s="188"/>
      <c r="D8" s="188"/>
      <c r="E8" s="188"/>
      <c r="F8" s="188"/>
      <c r="G8" s="188"/>
      <c r="H8" s="188"/>
      <c r="I8" s="188"/>
      <c r="J8" s="188"/>
      <c r="K8" s="8"/>
      <c r="L8" s="8"/>
      <c r="M8" s="8"/>
    </row>
    <row r="9" spans="1:13" ht="15.75">
      <c r="A9" s="47" t="s">
        <v>50</v>
      </c>
      <c r="B9" s="7"/>
      <c r="C9" s="7"/>
      <c r="D9" s="7"/>
      <c r="E9" s="29"/>
      <c r="F9" s="7"/>
      <c r="G9" s="7"/>
      <c r="H9" s="7"/>
      <c r="I9" s="7"/>
      <c r="J9" s="34"/>
      <c r="K9" s="8"/>
      <c r="L9" s="8"/>
      <c r="M9" s="8"/>
    </row>
    <row r="10" spans="1:13" ht="15.75">
      <c r="A10" s="187" t="s">
        <v>51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8"/>
      <c r="L10" s="8"/>
      <c r="M10" s="8"/>
    </row>
    <row r="11" spans="1:13" ht="15.75">
      <c r="A11" s="32"/>
      <c r="B11" s="32"/>
      <c r="C11" s="32"/>
      <c r="D11" s="32"/>
      <c r="E11" s="28"/>
      <c r="F11" s="32"/>
      <c r="G11" s="32"/>
      <c r="H11" s="32"/>
      <c r="I11" s="32"/>
      <c r="J11" s="32"/>
      <c r="K11" s="32"/>
      <c r="L11" s="13"/>
      <c r="M11" s="8"/>
    </row>
    <row r="12" spans="1:13" ht="15.75">
      <c r="A12" s="24" t="s">
        <v>11</v>
      </c>
      <c r="B12" s="32"/>
      <c r="C12" s="32"/>
      <c r="D12" s="32"/>
      <c r="E12" s="28"/>
      <c r="F12" s="32"/>
      <c r="G12" s="32"/>
      <c r="H12" s="32"/>
      <c r="I12" s="32"/>
      <c r="J12" s="32"/>
      <c r="K12" s="32"/>
      <c r="L12" s="13"/>
      <c r="M12" s="8"/>
    </row>
    <row r="13" spans="1:13" ht="15.75">
      <c r="A13" s="46" t="s">
        <v>54</v>
      </c>
      <c r="B13" s="32"/>
      <c r="C13" s="32"/>
      <c r="D13" s="32"/>
      <c r="E13" s="28"/>
      <c r="F13" s="32"/>
      <c r="G13" s="32"/>
      <c r="H13" s="32"/>
      <c r="I13" s="32"/>
      <c r="J13" s="32"/>
      <c r="K13" s="32"/>
      <c r="L13" s="25"/>
      <c r="M13" s="24"/>
    </row>
    <row r="14" spans="1:13" ht="15.75">
      <c r="A14" s="189" t="s">
        <v>12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ht="15.75">
      <c r="A15" s="14" t="s">
        <v>13</v>
      </c>
      <c r="B15" s="14"/>
      <c r="C15" s="14"/>
      <c r="D15" s="14"/>
      <c r="E15" s="18"/>
      <c r="F15" s="14"/>
      <c r="G15" s="14"/>
      <c r="H15" s="14"/>
      <c r="I15" s="14"/>
      <c r="J15" s="14"/>
      <c r="K15" s="14"/>
      <c r="L15" s="15"/>
      <c r="M15" s="14"/>
    </row>
    <row r="16" spans="1:13" ht="15.75">
      <c r="A16" s="24"/>
      <c r="B16" s="24"/>
      <c r="C16" s="24"/>
      <c r="D16" s="24"/>
      <c r="E16" s="28"/>
      <c r="F16" s="32"/>
      <c r="G16" s="24"/>
      <c r="H16" s="24"/>
      <c r="I16" s="4"/>
      <c r="J16" s="26"/>
      <c r="K16" s="27"/>
      <c r="L16" s="27"/>
      <c r="M16" s="24"/>
    </row>
    <row r="17" spans="1:13" ht="68.45" customHeight="1">
      <c r="A17" s="5" t="s">
        <v>0</v>
      </c>
      <c r="B17" s="6" t="s">
        <v>7</v>
      </c>
      <c r="C17" s="60" t="s">
        <v>53</v>
      </c>
      <c r="D17" s="60" t="s">
        <v>282</v>
      </c>
      <c r="E17" s="6" t="s">
        <v>8</v>
      </c>
      <c r="F17" s="6" t="s">
        <v>1</v>
      </c>
      <c r="G17" s="6" t="s">
        <v>9</v>
      </c>
      <c r="H17" s="6" t="s">
        <v>2</v>
      </c>
      <c r="I17" s="1" t="s">
        <v>5</v>
      </c>
      <c r="J17" s="1" t="s">
        <v>24</v>
      </c>
      <c r="K17" s="1" t="s">
        <v>27</v>
      </c>
      <c r="L17" s="1" t="s">
        <v>23</v>
      </c>
      <c r="M17" s="5" t="s">
        <v>3</v>
      </c>
    </row>
    <row r="18" spans="1:13" ht="15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</row>
    <row r="19" spans="1:13" ht="31.5">
      <c r="A19" s="16">
        <v>1</v>
      </c>
      <c r="B19" s="61" t="s">
        <v>748</v>
      </c>
      <c r="C19" s="61">
        <v>10028173</v>
      </c>
      <c r="D19" s="61" t="s">
        <v>753</v>
      </c>
      <c r="E19" s="61" t="s">
        <v>752</v>
      </c>
      <c r="F19" s="63" t="s">
        <v>757</v>
      </c>
      <c r="G19" s="61" t="s">
        <v>15</v>
      </c>
      <c r="H19" s="61">
        <v>1</v>
      </c>
      <c r="I19" s="64">
        <v>945</v>
      </c>
      <c r="J19" s="38">
        <f>ROUND(H19*I19,2)</f>
        <v>945</v>
      </c>
      <c r="K19" s="38">
        <f>ROUND(J19*0.2,2)</f>
        <v>189</v>
      </c>
      <c r="L19" s="38">
        <f>ROUND(J19*1.2,2)</f>
        <v>1134</v>
      </c>
      <c r="M19" s="69" t="s">
        <v>283</v>
      </c>
    </row>
    <row r="20" spans="1:13" ht="34.9" customHeight="1">
      <c r="A20" s="16">
        <v>2</v>
      </c>
      <c r="B20" s="61" t="s">
        <v>749</v>
      </c>
      <c r="C20" s="61">
        <v>20005322</v>
      </c>
      <c r="D20" s="61" t="s">
        <v>754</v>
      </c>
      <c r="E20" s="61" t="s">
        <v>752</v>
      </c>
      <c r="F20" s="63" t="s">
        <v>758</v>
      </c>
      <c r="G20" s="61" t="s">
        <v>15</v>
      </c>
      <c r="H20" s="61">
        <v>59</v>
      </c>
      <c r="I20" s="64">
        <v>1133</v>
      </c>
      <c r="J20" s="38">
        <f>ROUND(H20*I20,2)</f>
        <v>66847</v>
      </c>
      <c r="K20" s="38">
        <f>ROUND(J20*0.2,2)</f>
        <v>13369.4</v>
      </c>
      <c r="L20" s="38">
        <f>ROUND(J20*1.2,2)</f>
        <v>80216.399999999994</v>
      </c>
      <c r="M20" s="69" t="s">
        <v>283</v>
      </c>
    </row>
    <row r="21" spans="1:13" ht="35.450000000000003" customHeight="1">
      <c r="A21" s="16">
        <v>3</v>
      </c>
      <c r="B21" s="61" t="s">
        <v>750</v>
      </c>
      <c r="C21" s="61">
        <v>20005333</v>
      </c>
      <c r="D21" s="61" t="s">
        <v>755</v>
      </c>
      <c r="E21" s="61" t="s">
        <v>752</v>
      </c>
      <c r="F21" s="63" t="s">
        <v>759</v>
      </c>
      <c r="G21" s="61" t="s">
        <v>15</v>
      </c>
      <c r="H21" s="61">
        <v>4</v>
      </c>
      <c r="I21" s="64">
        <v>955</v>
      </c>
      <c r="J21" s="38">
        <f>ROUND(H21*I21,2)</f>
        <v>3820</v>
      </c>
      <c r="K21" s="38">
        <f>ROUND(J21*0.2,2)</f>
        <v>764</v>
      </c>
      <c r="L21" s="38">
        <f>ROUND(J21*1.2,2)</f>
        <v>4584</v>
      </c>
      <c r="M21" s="69" t="s">
        <v>283</v>
      </c>
    </row>
    <row r="22" spans="1:13" ht="31.9" customHeight="1">
      <c r="A22" s="16">
        <v>4</v>
      </c>
      <c r="B22" s="61" t="s">
        <v>765</v>
      </c>
      <c r="C22" s="61">
        <v>20006761</v>
      </c>
      <c r="D22" s="61" t="s">
        <v>766</v>
      </c>
      <c r="E22" s="61" t="s">
        <v>762</v>
      </c>
      <c r="F22" s="63" t="s">
        <v>767</v>
      </c>
      <c r="G22" s="62" t="s">
        <v>15</v>
      </c>
      <c r="H22" s="61">
        <v>1</v>
      </c>
      <c r="I22" s="64">
        <v>136013</v>
      </c>
      <c r="J22" s="38">
        <f>ROUND(H22*I22,2)</f>
        <v>136013</v>
      </c>
      <c r="K22" s="38">
        <f>ROUND(J22*0.2,2)</f>
        <v>27202.6</v>
      </c>
      <c r="L22" s="38">
        <f>ROUND(J22*1.2,2)</f>
        <v>163215.6</v>
      </c>
      <c r="M22" s="69" t="s">
        <v>283</v>
      </c>
    </row>
    <row r="23" spans="1:13" ht="15.75">
      <c r="A23" s="65"/>
      <c r="B23" s="61"/>
      <c r="C23" s="65"/>
      <c r="D23" s="65"/>
      <c r="E23" s="66"/>
      <c r="F23" s="67"/>
      <c r="G23" s="65"/>
      <c r="H23" s="65"/>
      <c r="I23" s="65"/>
      <c r="J23" s="68">
        <f>SUM(J19:J22)</f>
        <v>207625</v>
      </c>
      <c r="K23" s="68">
        <f>SUM(K19:K22)</f>
        <v>41525</v>
      </c>
      <c r="L23" s="68">
        <f>SUM(L19:L22)</f>
        <v>249150</v>
      </c>
      <c r="M23" s="65"/>
    </row>
    <row r="26" spans="1:13" ht="18.75">
      <c r="B26" s="183" t="s">
        <v>1719</v>
      </c>
      <c r="C26" s="183"/>
      <c r="D26" s="183"/>
      <c r="E26" s="159"/>
      <c r="F26" s="160"/>
      <c r="K26" s="162" t="s">
        <v>1725</v>
      </c>
      <c r="L26" s="9"/>
      <c r="M26" s="9"/>
    </row>
    <row r="27" spans="1:13" ht="18.75">
      <c r="B27" s="183" t="s">
        <v>1720</v>
      </c>
      <c r="C27" s="183"/>
      <c r="D27" s="183"/>
      <c r="E27" s="183"/>
      <c r="F27" s="183"/>
      <c r="K27" s="158" t="s">
        <v>1726</v>
      </c>
      <c r="L27" s="158"/>
      <c r="M27" s="158"/>
    </row>
    <row r="28" spans="1:13" ht="18.75">
      <c r="B28" s="184" t="s">
        <v>1721</v>
      </c>
      <c r="C28" s="184"/>
      <c r="D28" s="184"/>
      <c r="E28" s="184"/>
      <c r="F28" s="184"/>
      <c r="K28" s="158" t="s">
        <v>1727</v>
      </c>
      <c r="L28" s="158"/>
      <c r="M28" s="158"/>
    </row>
    <row r="29" spans="1:13" ht="18.75">
      <c r="B29" s="184" t="s">
        <v>1722</v>
      </c>
      <c r="C29" s="184"/>
      <c r="D29" s="184"/>
      <c r="E29" s="184"/>
      <c r="F29" s="184"/>
      <c r="K29" s="165"/>
      <c r="L29" s="166"/>
      <c r="M29" s="166"/>
    </row>
    <row r="30" spans="1:13" ht="18.75">
      <c r="B30" s="2"/>
      <c r="C30" s="9"/>
      <c r="D30" s="9"/>
      <c r="E30" s="161"/>
      <c r="F30" s="160"/>
      <c r="K30" s="165"/>
      <c r="L30" s="9"/>
      <c r="M30" s="9"/>
    </row>
    <row r="31" spans="1:13" ht="18.75">
      <c r="B31" s="162" t="s">
        <v>1723</v>
      </c>
      <c r="C31" s="162"/>
      <c r="D31" s="162"/>
      <c r="E31" s="162"/>
      <c r="F31" s="160"/>
      <c r="K31" s="158" t="s">
        <v>1728</v>
      </c>
      <c r="L31" s="158"/>
      <c r="M31" s="158"/>
    </row>
    <row r="32" spans="1:13" ht="18.75">
      <c r="B32" s="2"/>
      <c r="C32" s="185"/>
      <c r="D32" s="185"/>
      <c r="E32" s="185"/>
      <c r="F32" s="160"/>
      <c r="K32" s="165"/>
      <c r="L32" s="165"/>
      <c r="M32" s="165"/>
    </row>
    <row r="33" spans="2:13" ht="18.75">
      <c r="B33" s="2"/>
      <c r="C33" s="163" t="s">
        <v>1724</v>
      </c>
      <c r="D33" s="162"/>
      <c r="E33" s="164"/>
      <c r="F33" s="160"/>
      <c r="K33" s="163" t="s">
        <v>1724</v>
      </c>
      <c r="L33" s="162"/>
      <c r="M33" s="162"/>
    </row>
  </sheetData>
  <mergeCells count="10">
    <mergeCell ref="B27:F27"/>
    <mergeCell ref="B28:F28"/>
    <mergeCell ref="B29:F29"/>
    <mergeCell ref="C32:E32"/>
    <mergeCell ref="A4:M4"/>
    <mergeCell ref="A5:M5"/>
    <mergeCell ref="A8:J8"/>
    <mergeCell ref="A10:J10"/>
    <mergeCell ref="A14:M14"/>
    <mergeCell ref="B26:D26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="60" zoomScaleNormal="100" workbookViewId="0">
      <selection activeCell="F29" sqref="F29"/>
    </sheetView>
  </sheetViews>
  <sheetFormatPr defaultRowHeight="15"/>
  <cols>
    <col min="1" max="1" width="6.140625" customWidth="1"/>
    <col min="2" max="2" width="9.7109375" customWidth="1"/>
    <col min="3" max="3" width="13.28515625" customWidth="1"/>
    <col min="4" max="4" width="14" customWidth="1"/>
    <col min="6" max="6" width="29.28515625" customWidth="1"/>
    <col min="7" max="7" width="6.7109375" customWidth="1"/>
    <col min="8" max="8" width="7.5703125" customWidth="1"/>
    <col min="9" max="9" width="14.85546875" customWidth="1"/>
    <col min="10" max="10" width="15.28515625" customWidth="1"/>
    <col min="11" max="11" width="17.28515625" customWidth="1"/>
    <col min="12" max="12" width="16.28515625" customWidth="1"/>
    <col min="13" max="13" width="19.7109375" customWidth="1"/>
  </cols>
  <sheetData>
    <row r="1" spans="1:13" ht="18.75">
      <c r="A1" s="8"/>
      <c r="B1" s="9"/>
      <c r="C1" s="9"/>
      <c r="D1" s="9"/>
      <c r="E1" s="17"/>
      <c r="F1" s="9"/>
      <c r="G1" s="9"/>
      <c r="H1" s="9"/>
      <c r="I1" s="9"/>
      <c r="J1" s="35" t="s">
        <v>768</v>
      </c>
      <c r="K1" s="35"/>
      <c r="L1" s="20"/>
      <c r="M1" s="35"/>
    </row>
    <row r="2" spans="1:13" ht="18.75">
      <c r="A2" s="8"/>
      <c r="B2" s="10"/>
      <c r="C2" s="10"/>
      <c r="D2" s="10"/>
      <c r="E2" s="12"/>
      <c r="F2" s="10"/>
      <c r="G2" s="10"/>
      <c r="H2" s="10"/>
      <c r="I2" s="10"/>
      <c r="J2" s="36" t="s">
        <v>1623</v>
      </c>
      <c r="K2" s="36"/>
      <c r="L2" s="11"/>
      <c r="M2" s="11"/>
    </row>
    <row r="3" spans="1:13" ht="18.75">
      <c r="A3" s="8"/>
      <c r="B3" s="10"/>
      <c r="C3" s="10"/>
      <c r="D3" s="10"/>
      <c r="E3" s="12"/>
      <c r="F3" s="10"/>
      <c r="G3" s="10"/>
      <c r="H3" s="10"/>
      <c r="I3" s="10"/>
      <c r="J3" s="11"/>
      <c r="K3" s="11"/>
      <c r="L3" s="23"/>
      <c r="M3" s="8"/>
    </row>
    <row r="4" spans="1:13" ht="18.75">
      <c r="A4" s="186" t="s">
        <v>769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8.75">
      <c r="A5" s="186" t="s">
        <v>1624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8.75">
      <c r="A6" s="41"/>
      <c r="B6" s="12"/>
      <c r="C6" s="12"/>
      <c r="D6" s="12"/>
      <c r="E6" s="12"/>
      <c r="F6" s="12"/>
      <c r="G6" s="12"/>
      <c r="H6" s="12"/>
      <c r="I6" s="12"/>
      <c r="J6" s="12"/>
      <c r="K6" s="12"/>
      <c r="L6" s="41"/>
      <c r="M6" s="8"/>
    </row>
    <row r="7" spans="1:13" ht="15.75">
      <c r="A7" s="7" t="s">
        <v>22</v>
      </c>
      <c r="B7" s="33"/>
      <c r="C7" s="33"/>
      <c r="D7" s="33"/>
      <c r="E7" s="33"/>
      <c r="F7" s="33"/>
      <c r="G7" s="33"/>
      <c r="H7" s="33"/>
      <c r="I7" s="33"/>
      <c r="J7" s="34"/>
      <c r="K7" s="8"/>
      <c r="L7" s="8"/>
      <c r="M7" s="8"/>
    </row>
    <row r="8" spans="1:13" ht="15.75">
      <c r="A8" s="187" t="s">
        <v>49</v>
      </c>
      <c r="B8" s="188"/>
      <c r="C8" s="188"/>
      <c r="D8" s="188"/>
      <c r="E8" s="188"/>
      <c r="F8" s="188"/>
      <c r="G8" s="188"/>
      <c r="H8" s="188"/>
      <c r="I8" s="188"/>
      <c r="J8" s="188"/>
      <c r="K8" s="8"/>
      <c r="L8" s="8"/>
      <c r="M8" s="8"/>
    </row>
    <row r="9" spans="1:13" ht="15.75">
      <c r="A9" s="47" t="s">
        <v>50</v>
      </c>
      <c r="B9" s="7"/>
      <c r="C9" s="7"/>
      <c r="D9" s="7"/>
      <c r="E9" s="29"/>
      <c r="F9" s="7"/>
      <c r="G9" s="7"/>
      <c r="H9" s="7"/>
      <c r="I9" s="7"/>
      <c r="J9" s="34"/>
      <c r="K9" s="8"/>
      <c r="L9" s="8"/>
      <c r="M9" s="8"/>
    </row>
    <row r="10" spans="1:13" ht="15.75">
      <c r="A10" s="187" t="s">
        <v>51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8"/>
      <c r="L10" s="8"/>
      <c r="M10" s="8"/>
    </row>
    <row r="11" spans="1:13" ht="15.75">
      <c r="A11" s="32"/>
      <c r="B11" s="32"/>
      <c r="C11" s="32"/>
      <c r="D11" s="32"/>
      <c r="E11" s="28"/>
      <c r="F11" s="32"/>
      <c r="G11" s="32"/>
      <c r="H11" s="32"/>
      <c r="I11" s="32"/>
      <c r="J11" s="32"/>
      <c r="K11" s="32"/>
      <c r="L11" s="13"/>
      <c r="M11" s="8"/>
    </row>
    <row r="12" spans="1:13" ht="15.75">
      <c r="A12" s="24" t="s">
        <v>11</v>
      </c>
      <c r="B12" s="32"/>
      <c r="C12" s="32"/>
      <c r="D12" s="32"/>
      <c r="E12" s="28"/>
      <c r="F12" s="32"/>
      <c r="G12" s="32"/>
      <c r="H12" s="32"/>
      <c r="I12" s="32"/>
      <c r="J12" s="32"/>
      <c r="K12" s="32"/>
      <c r="L12" s="13"/>
      <c r="M12" s="8"/>
    </row>
    <row r="13" spans="1:13" ht="15.75">
      <c r="A13" s="46" t="s">
        <v>54</v>
      </c>
      <c r="B13" s="32"/>
      <c r="C13" s="32"/>
      <c r="D13" s="32"/>
      <c r="E13" s="28"/>
      <c r="F13" s="32"/>
      <c r="G13" s="32"/>
      <c r="H13" s="32"/>
      <c r="I13" s="32"/>
      <c r="J13" s="32"/>
      <c r="K13" s="32"/>
      <c r="L13" s="25"/>
      <c r="M13" s="24"/>
    </row>
    <row r="14" spans="1:13" ht="15.75">
      <c r="A14" s="189" t="s">
        <v>12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ht="15.75">
      <c r="A15" s="14" t="s">
        <v>13</v>
      </c>
      <c r="B15" s="14"/>
      <c r="C15" s="14"/>
      <c r="D15" s="14"/>
      <c r="E15" s="18"/>
      <c r="F15" s="14"/>
      <c r="G15" s="14"/>
      <c r="H15" s="14"/>
      <c r="I15" s="14"/>
      <c r="J15" s="14"/>
      <c r="K15" s="14"/>
      <c r="L15" s="15"/>
      <c r="M15" s="14"/>
    </row>
    <row r="16" spans="1:13" ht="15.75">
      <c r="A16" s="24"/>
      <c r="B16" s="24"/>
      <c r="C16" s="24"/>
      <c r="D16" s="24"/>
      <c r="E16" s="28"/>
      <c r="F16" s="32"/>
      <c r="G16" s="24"/>
      <c r="H16" s="24"/>
      <c r="I16" s="4"/>
      <c r="J16" s="26"/>
      <c r="K16" s="27"/>
      <c r="L16" s="27"/>
      <c r="M16" s="24"/>
    </row>
    <row r="17" spans="1:13" ht="68.45" customHeight="1">
      <c r="A17" s="5" t="s">
        <v>0</v>
      </c>
      <c r="B17" s="6" t="s">
        <v>7</v>
      </c>
      <c r="C17" s="60" t="s">
        <v>53</v>
      </c>
      <c r="D17" s="60" t="s">
        <v>282</v>
      </c>
      <c r="E17" s="6" t="s">
        <v>8</v>
      </c>
      <c r="F17" s="6" t="s">
        <v>1</v>
      </c>
      <c r="G17" s="6" t="s">
        <v>9</v>
      </c>
      <c r="H17" s="6" t="s">
        <v>2</v>
      </c>
      <c r="I17" s="1" t="s">
        <v>5</v>
      </c>
      <c r="J17" s="1" t="s">
        <v>24</v>
      </c>
      <c r="K17" s="1" t="s">
        <v>27</v>
      </c>
      <c r="L17" s="1" t="s">
        <v>23</v>
      </c>
      <c r="M17" s="5" t="s">
        <v>3</v>
      </c>
    </row>
    <row r="18" spans="1:13" ht="15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</row>
    <row r="19" spans="1:13" ht="42" customHeight="1">
      <c r="A19" s="16">
        <v>1</v>
      </c>
      <c r="B19" s="61" t="s">
        <v>770</v>
      </c>
      <c r="C19" s="61">
        <v>20005468</v>
      </c>
      <c r="D19" s="61" t="s">
        <v>772</v>
      </c>
      <c r="E19" s="61" t="s">
        <v>771</v>
      </c>
      <c r="F19" s="63" t="s">
        <v>773</v>
      </c>
      <c r="G19" s="62" t="s">
        <v>15</v>
      </c>
      <c r="H19" s="61">
        <v>1</v>
      </c>
      <c r="I19" s="64">
        <v>5178036</v>
      </c>
      <c r="J19" s="38">
        <f>ROUND(H19*I19,2)</f>
        <v>5178036</v>
      </c>
      <c r="K19" s="38">
        <f>ROUND(J19*0.2,2)</f>
        <v>1035607.2</v>
      </c>
      <c r="L19" s="38">
        <f>ROUND(J19*1.2,2)</f>
        <v>6213643.2000000002</v>
      </c>
      <c r="M19" s="69" t="s">
        <v>283</v>
      </c>
    </row>
    <row r="20" spans="1:13" ht="15.75">
      <c r="A20" s="65"/>
      <c r="B20" s="61"/>
      <c r="C20" s="65"/>
      <c r="D20" s="65"/>
      <c r="E20" s="66"/>
      <c r="F20" s="67"/>
      <c r="G20" s="65"/>
      <c r="H20" s="65"/>
      <c r="I20" s="65"/>
      <c r="J20" s="68">
        <f>SUM(J19:J19)</f>
        <v>5178036</v>
      </c>
      <c r="K20" s="68">
        <f>SUM(K19:K19)</f>
        <v>1035607.2</v>
      </c>
      <c r="L20" s="68">
        <f>SUM(L19:L19)</f>
        <v>6213643.2000000002</v>
      </c>
      <c r="M20" s="65"/>
    </row>
    <row r="23" spans="1:13" ht="18.75">
      <c r="B23" s="183" t="s">
        <v>1719</v>
      </c>
      <c r="C23" s="183"/>
      <c r="D23" s="183"/>
      <c r="E23" s="159"/>
      <c r="F23" s="160"/>
      <c r="K23" s="162" t="s">
        <v>1725</v>
      </c>
      <c r="L23" s="9"/>
      <c r="M23" s="9"/>
    </row>
    <row r="24" spans="1:13" ht="18.75">
      <c r="B24" s="183" t="s">
        <v>1720</v>
      </c>
      <c r="C24" s="183"/>
      <c r="D24" s="183"/>
      <c r="E24" s="183"/>
      <c r="F24" s="183"/>
      <c r="K24" s="158" t="s">
        <v>1726</v>
      </c>
      <c r="L24" s="158"/>
      <c r="M24" s="158"/>
    </row>
    <row r="25" spans="1:13" ht="18.75">
      <c r="B25" s="184" t="s">
        <v>1721</v>
      </c>
      <c r="C25" s="184"/>
      <c r="D25" s="184"/>
      <c r="E25" s="184"/>
      <c r="F25" s="184"/>
      <c r="K25" s="158" t="s">
        <v>1727</v>
      </c>
      <c r="L25" s="158"/>
      <c r="M25" s="158"/>
    </row>
    <row r="26" spans="1:13" ht="18.75">
      <c r="B26" s="184" t="s">
        <v>1722</v>
      </c>
      <c r="C26" s="184"/>
      <c r="D26" s="184"/>
      <c r="E26" s="184"/>
      <c r="F26" s="184"/>
      <c r="K26" s="165"/>
      <c r="L26" s="166"/>
      <c r="M26" s="166"/>
    </row>
    <row r="27" spans="1:13" ht="18.75">
      <c r="B27" s="2"/>
      <c r="C27" s="9"/>
      <c r="D27" s="9"/>
      <c r="E27" s="161"/>
      <c r="F27" s="160"/>
      <c r="K27" s="165"/>
      <c r="L27" s="9"/>
      <c r="M27" s="9"/>
    </row>
    <row r="28" spans="1:13" ht="18.75">
      <c r="B28" s="162" t="s">
        <v>1723</v>
      </c>
      <c r="C28" s="162"/>
      <c r="D28" s="162"/>
      <c r="E28" s="162"/>
      <c r="F28" s="160"/>
      <c r="K28" s="158" t="s">
        <v>1728</v>
      </c>
      <c r="L28" s="158"/>
      <c r="M28" s="158"/>
    </row>
    <row r="29" spans="1:13" ht="18.75">
      <c r="B29" s="2"/>
      <c r="C29" s="185"/>
      <c r="D29" s="185"/>
      <c r="E29" s="185"/>
      <c r="F29" s="160"/>
      <c r="K29" s="165"/>
      <c r="L29" s="165"/>
      <c r="M29" s="165"/>
    </row>
    <row r="30" spans="1:13" ht="18.75">
      <c r="B30" s="2"/>
      <c r="C30" s="163" t="s">
        <v>1724</v>
      </c>
      <c r="D30" s="162"/>
      <c r="E30" s="164"/>
      <c r="F30" s="160"/>
      <c r="K30" s="163" t="s">
        <v>1724</v>
      </c>
      <c r="L30" s="162"/>
      <c r="M30" s="162"/>
    </row>
  </sheetData>
  <mergeCells count="10">
    <mergeCell ref="B24:F24"/>
    <mergeCell ref="B25:F25"/>
    <mergeCell ref="B26:F26"/>
    <mergeCell ref="C29:E29"/>
    <mergeCell ref="A4:M4"/>
    <mergeCell ref="A5:M5"/>
    <mergeCell ref="A8:J8"/>
    <mergeCell ref="A10:J10"/>
    <mergeCell ref="A14:M14"/>
    <mergeCell ref="B23:D2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topLeftCell="A4" zoomScale="60" zoomScaleNormal="100" workbookViewId="0">
      <selection activeCell="A21" sqref="A21:IV21"/>
    </sheetView>
  </sheetViews>
  <sheetFormatPr defaultRowHeight="15"/>
  <cols>
    <col min="1" max="1" width="6.140625" customWidth="1"/>
    <col min="2" max="2" width="9.7109375" customWidth="1"/>
    <col min="3" max="3" width="13.28515625" customWidth="1"/>
    <col min="4" max="4" width="14" customWidth="1"/>
    <col min="6" max="6" width="29.28515625" customWidth="1"/>
    <col min="7" max="7" width="6.7109375" customWidth="1"/>
    <col min="8" max="8" width="7.5703125" customWidth="1"/>
    <col min="9" max="9" width="14.85546875" customWidth="1"/>
    <col min="10" max="10" width="15.28515625" customWidth="1"/>
    <col min="11" max="11" width="17.28515625" customWidth="1"/>
    <col min="12" max="12" width="16.28515625" customWidth="1"/>
    <col min="13" max="13" width="19.7109375" customWidth="1"/>
  </cols>
  <sheetData>
    <row r="1" spans="1:13" ht="18.75">
      <c r="A1" s="8"/>
      <c r="B1" s="9"/>
      <c r="C1" s="9"/>
      <c r="D1" s="9"/>
      <c r="E1" s="17"/>
      <c r="F1" s="9"/>
      <c r="G1" s="9"/>
      <c r="H1" s="9"/>
      <c r="I1" s="9"/>
      <c r="J1" s="35" t="s">
        <v>774</v>
      </c>
      <c r="K1" s="35"/>
      <c r="L1" s="20"/>
      <c r="M1" s="35"/>
    </row>
    <row r="2" spans="1:13" ht="18.75">
      <c r="A2" s="8"/>
      <c r="B2" s="10"/>
      <c r="C2" s="10"/>
      <c r="D2" s="10"/>
      <c r="E2" s="12"/>
      <c r="F2" s="10"/>
      <c r="G2" s="10"/>
      <c r="H2" s="10"/>
      <c r="I2" s="10"/>
      <c r="J2" s="36" t="s">
        <v>1623</v>
      </c>
      <c r="K2" s="36"/>
      <c r="L2" s="11"/>
      <c r="M2" s="11"/>
    </row>
    <row r="3" spans="1:13" ht="18.75">
      <c r="A3" s="8"/>
      <c r="B3" s="10"/>
      <c r="C3" s="10"/>
      <c r="D3" s="10"/>
      <c r="E3" s="12"/>
      <c r="F3" s="10"/>
      <c r="G3" s="10"/>
      <c r="H3" s="10"/>
      <c r="I3" s="10"/>
      <c r="J3" s="11"/>
      <c r="K3" s="11"/>
      <c r="L3" s="23"/>
      <c r="M3" s="8"/>
    </row>
    <row r="4" spans="1:13" ht="18.75">
      <c r="A4" s="186" t="s">
        <v>775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8.75">
      <c r="A5" s="186" t="s">
        <v>1624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8.75">
      <c r="A6" s="41"/>
      <c r="B6" s="12"/>
      <c r="C6" s="12"/>
      <c r="D6" s="12"/>
      <c r="E6" s="12"/>
      <c r="F6" s="12"/>
      <c r="G6" s="12"/>
      <c r="H6" s="12"/>
      <c r="I6" s="12"/>
      <c r="J6" s="12"/>
      <c r="K6" s="12"/>
      <c r="L6" s="41"/>
      <c r="M6" s="8"/>
    </row>
    <row r="7" spans="1:13" ht="15.75">
      <c r="A7" s="7" t="s">
        <v>22</v>
      </c>
      <c r="B7" s="33"/>
      <c r="C7" s="33"/>
      <c r="D7" s="33"/>
      <c r="E7" s="33"/>
      <c r="F7" s="33"/>
      <c r="G7" s="33"/>
      <c r="H7" s="33"/>
      <c r="I7" s="33"/>
      <c r="J7" s="34"/>
      <c r="K7" s="8"/>
      <c r="L7" s="8"/>
      <c r="M7" s="8"/>
    </row>
    <row r="8" spans="1:13" ht="15.75">
      <c r="A8" s="187" t="s">
        <v>49</v>
      </c>
      <c r="B8" s="188"/>
      <c r="C8" s="188"/>
      <c r="D8" s="188"/>
      <c r="E8" s="188"/>
      <c r="F8" s="188"/>
      <c r="G8" s="188"/>
      <c r="H8" s="188"/>
      <c r="I8" s="188"/>
      <c r="J8" s="188"/>
      <c r="K8" s="8"/>
      <c r="L8" s="8"/>
      <c r="M8" s="8"/>
    </row>
    <row r="9" spans="1:13" ht="15.75">
      <c r="A9" s="47" t="s">
        <v>50</v>
      </c>
      <c r="B9" s="7"/>
      <c r="C9" s="7"/>
      <c r="D9" s="7"/>
      <c r="E9" s="29"/>
      <c r="F9" s="7"/>
      <c r="G9" s="7"/>
      <c r="H9" s="7"/>
      <c r="I9" s="7"/>
      <c r="J9" s="34"/>
      <c r="K9" s="8"/>
      <c r="L9" s="8"/>
      <c r="M9" s="8"/>
    </row>
    <row r="10" spans="1:13" ht="15.75">
      <c r="A10" s="187" t="s">
        <v>51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8"/>
      <c r="L10" s="8"/>
      <c r="M10" s="8"/>
    </row>
    <row r="11" spans="1:13" ht="15.75">
      <c r="A11" s="32"/>
      <c r="B11" s="32"/>
      <c r="C11" s="32"/>
      <c r="D11" s="32"/>
      <c r="E11" s="28"/>
      <c r="F11" s="32"/>
      <c r="G11" s="32"/>
      <c r="H11" s="32"/>
      <c r="I11" s="32"/>
      <c r="J11" s="32"/>
      <c r="K11" s="32"/>
      <c r="L11" s="13"/>
      <c r="M11" s="8"/>
    </row>
    <row r="12" spans="1:13" ht="15.75">
      <c r="A12" s="24" t="s">
        <v>11</v>
      </c>
      <c r="B12" s="32"/>
      <c r="C12" s="32"/>
      <c r="D12" s="32"/>
      <c r="E12" s="28"/>
      <c r="F12" s="32"/>
      <c r="G12" s="32"/>
      <c r="H12" s="32"/>
      <c r="I12" s="32"/>
      <c r="J12" s="32"/>
      <c r="K12" s="32"/>
      <c r="L12" s="13"/>
      <c r="M12" s="8"/>
    </row>
    <row r="13" spans="1:13" ht="15.75">
      <c r="A13" s="46" t="s">
        <v>54</v>
      </c>
      <c r="B13" s="32"/>
      <c r="C13" s="32"/>
      <c r="D13" s="32"/>
      <c r="E13" s="28"/>
      <c r="F13" s="32"/>
      <c r="G13" s="32"/>
      <c r="H13" s="32"/>
      <c r="I13" s="32"/>
      <c r="J13" s="32"/>
      <c r="K13" s="32"/>
      <c r="L13" s="25"/>
      <c r="M13" s="24"/>
    </row>
    <row r="14" spans="1:13" ht="15.75">
      <c r="A14" s="189" t="s">
        <v>12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ht="15.75">
      <c r="A15" s="14" t="s">
        <v>13</v>
      </c>
      <c r="B15" s="14"/>
      <c r="C15" s="14"/>
      <c r="D15" s="14"/>
      <c r="E15" s="18"/>
      <c r="F15" s="14"/>
      <c r="G15" s="14"/>
      <c r="H15" s="14"/>
      <c r="I15" s="14"/>
      <c r="J15" s="14"/>
      <c r="K15" s="14"/>
      <c r="L15" s="15"/>
      <c r="M15" s="14"/>
    </row>
    <row r="16" spans="1:13" ht="15.75">
      <c r="A16" s="24"/>
      <c r="B16" s="24"/>
      <c r="C16" s="24"/>
      <c r="D16" s="24"/>
      <c r="E16" s="28"/>
      <c r="F16" s="32"/>
      <c r="G16" s="24"/>
      <c r="H16" s="24"/>
      <c r="I16" s="4"/>
      <c r="J16" s="26"/>
      <c r="K16" s="27"/>
      <c r="L16" s="27"/>
      <c r="M16" s="24"/>
    </row>
    <row r="17" spans="1:13" ht="68.45" customHeight="1">
      <c r="A17" s="5" t="s">
        <v>0</v>
      </c>
      <c r="B17" s="6" t="s">
        <v>7</v>
      </c>
      <c r="C17" s="60" t="s">
        <v>53</v>
      </c>
      <c r="D17" s="60" t="s">
        <v>282</v>
      </c>
      <c r="E17" s="6" t="s">
        <v>8</v>
      </c>
      <c r="F17" s="6" t="s">
        <v>1</v>
      </c>
      <c r="G17" s="6" t="s">
        <v>9</v>
      </c>
      <c r="H17" s="6" t="s">
        <v>2</v>
      </c>
      <c r="I17" s="1" t="s">
        <v>5</v>
      </c>
      <c r="J17" s="1" t="s">
        <v>24</v>
      </c>
      <c r="K17" s="1" t="s">
        <v>27</v>
      </c>
      <c r="L17" s="1" t="s">
        <v>23</v>
      </c>
      <c r="M17" s="5" t="s">
        <v>3</v>
      </c>
    </row>
    <row r="18" spans="1:13" ht="15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</row>
    <row r="19" spans="1:13" ht="39" customHeight="1">
      <c r="A19" s="16">
        <v>1</v>
      </c>
      <c r="B19" s="61" t="s">
        <v>776</v>
      </c>
      <c r="C19" s="61">
        <v>20004305</v>
      </c>
      <c r="D19" s="61" t="s">
        <v>784</v>
      </c>
      <c r="E19" s="61" t="s">
        <v>783</v>
      </c>
      <c r="F19" s="63" t="s">
        <v>791</v>
      </c>
      <c r="G19" s="62" t="s">
        <v>15</v>
      </c>
      <c r="H19" s="61">
        <v>1</v>
      </c>
      <c r="I19" s="64">
        <v>96952</v>
      </c>
      <c r="J19" s="38">
        <f>ROUND(H19*I19,2)</f>
        <v>96952</v>
      </c>
      <c r="K19" s="38">
        <f>ROUND(J19*0.2,2)</f>
        <v>19390.400000000001</v>
      </c>
      <c r="L19" s="38">
        <f>ROUND(J19*1.2,2)</f>
        <v>116342.39999999999</v>
      </c>
      <c r="M19" s="69" t="s">
        <v>283</v>
      </c>
    </row>
    <row r="20" spans="1:13" ht="39" customHeight="1">
      <c r="A20" s="16">
        <v>2</v>
      </c>
      <c r="B20" s="61" t="s">
        <v>777</v>
      </c>
      <c r="C20" s="61">
        <v>20004308</v>
      </c>
      <c r="D20" s="61" t="s">
        <v>785</v>
      </c>
      <c r="E20" s="61" t="s">
        <v>783</v>
      </c>
      <c r="F20" s="63" t="s">
        <v>792</v>
      </c>
      <c r="G20" s="62" t="s">
        <v>15</v>
      </c>
      <c r="H20" s="61">
        <v>1</v>
      </c>
      <c r="I20" s="64">
        <v>14874</v>
      </c>
      <c r="J20" s="38">
        <f t="shared" ref="J20:J27" si="0">ROUND(H20*I20,2)</f>
        <v>14874</v>
      </c>
      <c r="K20" s="38">
        <f t="shared" ref="K20:K27" si="1">ROUND(J20*0.2,2)</f>
        <v>2974.8</v>
      </c>
      <c r="L20" s="38">
        <f t="shared" ref="L20:L27" si="2">ROUND(J20*1.2,2)</f>
        <v>17848.8</v>
      </c>
      <c r="M20" s="69" t="s">
        <v>283</v>
      </c>
    </row>
    <row r="21" spans="1:13" ht="39" customHeight="1">
      <c r="A21" s="16">
        <v>3</v>
      </c>
      <c r="B21" s="71" t="s">
        <v>778</v>
      </c>
      <c r="C21" s="71">
        <v>20004290</v>
      </c>
      <c r="D21" s="100" t="s">
        <v>786</v>
      </c>
      <c r="E21" s="70" t="s">
        <v>783</v>
      </c>
      <c r="F21" s="75" t="s">
        <v>793</v>
      </c>
      <c r="G21" s="71" t="s">
        <v>15</v>
      </c>
      <c r="H21" s="77">
        <v>3</v>
      </c>
      <c r="I21" s="78">
        <v>103791</v>
      </c>
      <c r="J21" s="38">
        <f t="shared" si="0"/>
        <v>311373</v>
      </c>
      <c r="K21" s="38">
        <f t="shared" si="1"/>
        <v>62274.6</v>
      </c>
      <c r="L21" s="38">
        <f t="shared" si="2"/>
        <v>373647.6</v>
      </c>
      <c r="M21" s="69" t="s">
        <v>283</v>
      </c>
    </row>
    <row r="22" spans="1:13" ht="39" customHeight="1">
      <c r="A22" s="16">
        <v>4</v>
      </c>
      <c r="B22" s="99" t="s">
        <v>779</v>
      </c>
      <c r="C22" s="71">
        <v>20004306</v>
      </c>
      <c r="D22" s="100" t="s">
        <v>787</v>
      </c>
      <c r="E22" s="70" t="s">
        <v>783</v>
      </c>
      <c r="F22" s="75" t="s">
        <v>794</v>
      </c>
      <c r="G22" s="71" t="s">
        <v>15</v>
      </c>
      <c r="H22" s="77">
        <v>2</v>
      </c>
      <c r="I22" s="78">
        <v>91420</v>
      </c>
      <c r="J22" s="38">
        <f t="shared" si="0"/>
        <v>182840</v>
      </c>
      <c r="K22" s="38">
        <f t="shared" si="1"/>
        <v>36568</v>
      </c>
      <c r="L22" s="38">
        <f t="shared" si="2"/>
        <v>219408</v>
      </c>
      <c r="M22" s="69" t="s">
        <v>283</v>
      </c>
    </row>
    <row r="23" spans="1:13" ht="39" customHeight="1">
      <c r="A23" s="16">
        <v>5</v>
      </c>
      <c r="B23" s="99" t="s">
        <v>780</v>
      </c>
      <c r="C23" s="71">
        <v>20004309</v>
      </c>
      <c r="D23" s="100" t="s">
        <v>788</v>
      </c>
      <c r="E23" s="70" t="s">
        <v>783</v>
      </c>
      <c r="F23" s="75" t="s">
        <v>795</v>
      </c>
      <c r="G23" s="71" t="s">
        <v>15</v>
      </c>
      <c r="H23" s="77">
        <v>3</v>
      </c>
      <c r="I23" s="78">
        <v>410423</v>
      </c>
      <c r="J23" s="38">
        <f t="shared" si="0"/>
        <v>1231269</v>
      </c>
      <c r="K23" s="38">
        <f t="shared" si="1"/>
        <v>246253.8</v>
      </c>
      <c r="L23" s="38">
        <f t="shared" si="2"/>
        <v>1477522.8</v>
      </c>
      <c r="M23" s="69" t="s">
        <v>283</v>
      </c>
    </row>
    <row r="24" spans="1:13" ht="39" customHeight="1">
      <c r="A24" s="16">
        <v>6</v>
      </c>
      <c r="B24" s="71" t="s">
        <v>798</v>
      </c>
      <c r="C24" s="71">
        <v>20005050</v>
      </c>
      <c r="D24" s="100" t="s">
        <v>800</v>
      </c>
      <c r="E24" s="70" t="s">
        <v>783</v>
      </c>
      <c r="F24" s="75" t="s">
        <v>802</v>
      </c>
      <c r="G24" s="71" t="s">
        <v>15</v>
      </c>
      <c r="H24" s="77">
        <v>1</v>
      </c>
      <c r="I24" s="78">
        <v>94278</v>
      </c>
      <c r="J24" s="38">
        <f t="shared" si="0"/>
        <v>94278</v>
      </c>
      <c r="K24" s="38">
        <f t="shared" si="1"/>
        <v>18855.599999999999</v>
      </c>
      <c r="L24" s="38">
        <f t="shared" si="2"/>
        <v>113133.6</v>
      </c>
      <c r="M24" s="69" t="s">
        <v>283</v>
      </c>
    </row>
    <row r="25" spans="1:13" ht="39" customHeight="1">
      <c r="A25" s="16">
        <v>7</v>
      </c>
      <c r="B25" s="99" t="s">
        <v>799</v>
      </c>
      <c r="C25" s="71">
        <v>20005167</v>
      </c>
      <c r="D25" s="100" t="s">
        <v>801</v>
      </c>
      <c r="E25" s="70" t="s">
        <v>783</v>
      </c>
      <c r="F25" s="75" t="s">
        <v>803</v>
      </c>
      <c r="G25" s="71" t="s">
        <v>15</v>
      </c>
      <c r="H25" s="77">
        <v>3</v>
      </c>
      <c r="I25" s="78">
        <v>39428</v>
      </c>
      <c r="J25" s="38">
        <f t="shared" si="0"/>
        <v>118284</v>
      </c>
      <c r="K25" s="38">
        <f t="shared" si="1"/>
        <v>23656.799999999999</v>
      </c>
      <c r="L25" s="38">
        <f t="shared" si="2"/>
        <v>141940.79999999999</v>
      </c>
      <c r="M25" s="69" t="s">
        <v>283</v>
      </c>
    </row>
    <row r="26" spans="1:13" ht="39" customHeight="1">
      <c r="A26" s="16">
        <v>8</v>
      </c>
      <c r="B26" s="71" t="s">
        <v>781</v>
      </c>
      <c r="C26" s="71">
        <v>20006349</v>
      </c>
      <c r="D26" s="100" t="s">
        <v>789</v>
      </c>
      <c r="E26" s="70" t="s">
        <v>783</v>
      </c>
      <c r="F26" s="75" t="s">
        <v>796</v>
      </c>
      <c r="G26" s="71" t="s">
        <v>15</v>
      </c>
      <c r="H26" s="77">
        <v>1</v>
      </c>
      <c r="I26" s="78">
        <v>1712</v>
      </c>
      <c r="J26" s="38">
        <f t="shared" si="0"/>
        <v>1712</v>
      </c>
      <c r="K26" s="38">
        <f t="shared" si="1"/>
        <v>342.4</v>
      </c>
      <c r="L26" s="38">
        <f t="shared" si="2"/>
        <v>2054.4</v>
      </c>
      <c r="M26" s="69" t="s">
        <v>283</v>
      </c>
    </row>
    <row r="27" spans="1:13" ht="39" customHeight="1">
      <c r="A27" s="16">
        <v>9</v>
      </c>
      <c r="B27" s="99" t="s">
        <v>782</v>
      </c>
      <c r="C27" s="71">
        <v>20006351</v>
      </c>
      <c r="D27" s="100" t="s">
        <v>790</v>
      </c>
      <c r="E27" s="70" t="s">
        <v>783</v>
      </c>
      <c r="F27" s="75" t="s">
        <v>797</v>
      </c>
      <c r="G27" s="71" t="s">
        <v>15</v>
      </c>
      <c r="H27" s="77">
        <v>1</v>
      </c>
      <c r="I27" s="78">
        <v>1712</v>
      </c>
      <c r="J27" s="38">
        <f t="shared" si="0"/>
        <v>1712</v>
      </c>
      <c r="K27" s="38">
        <f t="shared" si="1"/>
        <v>342.4</v>
      </c>
      <c r="L27" s="38">
        <f t="shared" si="2"/>
        <v>2054.4</v>
      </c>
      <c r="M27" s="69" t="s">
        <v>283</v>
      </c>
    </row>
    <row r="28" spans="1:13" ht="15.75">
      <c r="A28" s="93"/>
      <c r="B28" s="93"/>
      <c r="C28" s="93"/>
      <c r="D28" s="93"/>
      <c r="E28" s="93"/>
      <c r="F28" s="93"/>
      <c r="G28" s="93"/>
      <c r="H28" s="93"/>
      <c r="I28" s="93"/>
      <c r="J28" s="94">
        <f>SUM(J19:J27)</f>
        <v>2053294</v>
      </c>
      <c r="K28" s="94">
        <f>SUM(K19:K27)</f>
        <v>410658.8</v>
      </c>
      <c r="L28" s="94">
        <f>SUM(L19:L27)</f>
        <v>2463952.7999999998</v>
      </c>
      <c r="M28" s="93"/>
    </row>
    <row r="31" spans="1:13" ht="18.75">
      <c r="B31" s="183" t="s">
        <v>1719</v>
      </c>
      <c r="C31" s="183"/>
      <c r="D31" s="183"/>
      <c r="E31" s="159"/>
      <c r="F31" s="160"/>
      <c r="K31" s="162" t="s">
        <v>1725</v>
      </c>
      <c r="L31" s="9"/>
      <c r="M31" s="9"/>
    </row>
    <row r="32" spans="1:13" ht="18.75">
      <c r="B32" s="183" t="s">
        <v>1720</v>
      </c>
      <c r="C32" s="183"/>
      <c r="D32" s="183"/>
      <c r="E32" s="183"/>
      <c r="F32" s="183"/>
      <c r="K32" s="158" t="s">
        <v>1726</v>
      </c>
      <c r="L32" s="158"/>
      <c r="M32" s="158"/>
    </row>
    <row r="33" spans="2:13" ht="18.75">
      <c r="B33" s="184" t="s">
        <v>1721</v>
      </c>
      <c r="C33" s="184"/>
      <c r="D33" s="184"/>
      <c r="E33" s="184"/>
      <c r="F33" s="184"/>
      <c r="K33" s="158" t="s">
        <v>1727</v>
      </c>
      <c r="L33" s="158"/>
      <c r="M33" s="158"/>
    </row>
    <row r="34" spans="2:13" ht="18.75">
      <c r="B34" s="184" t="s">
        <v>1722</v>
      </c>
      <c r="C34" s="184"/>
      <c r="D34" s="184"/>
      <c r="E34" s="184"/>
      <c r="F34" s="184"/>
      <c r="K34" s="165"/>
      <c r="L34" s="166"/>
      <c r="M34" s="166"/>
    </row>
    <row r="35" spans="2:13" ht="18.75">
      <c r="B35" s="2"/>
      <c r="C35" s="9"/>
      <c r="D35" s="9"/>
      <c r="E35" s="161"/>
      <c r="F35" s="160"/>
      <c r="K35" s="165"/>
      <c r="L35" s="9"/>
      <c r="M35" s="9"/>
    </row>
    <row r="36" spans="2:13" ht="18.75">
      <c r="B36" s="162" t="s">
        <v>1723</v>
      </c>
      <c r="C36" s="162"/>
      <c r="D36" s="162"/>
      <c r="E36" s="162"/>
      <c r="F36" s="160"/>
      <c r="K36" s="158" t="s">
        <v>1728</v>
      </c>
      <c r="L36" s="158"/>
      <c r="M36" s="158"/>
    </row>
    <row r="37" spans="2:13" ht="18.75">
      <c r="B37" s="2"/>
      <c r="C37" s="185"/>
      <c r="D37" s="185"/>
      <c r="E37" s="185"/>
      <c r="F37" s="160"/>
      <c r="K37" s="165"/>
      <c r="L37" s="165"/>
      <c r="M37" s="165"/>
    </row>
    <row r="38" spans="2:13" ht="18.75">
      <c r="B38" s="2"/>
      <c r="C38" s="163" t="s">
        <v>1724</v>
      </c>
      <c r="D38" s="162"/>
      <c r="E38" s="164"/>
      <c r="F38" s="160"/>
      <c r="K38" s="163" t="s">
        <v>1724</v>
      </c>
      <c r="L38" s="162"/>
      <c r="M38" s="162"/>
    </row>
  </sheetData>
  <mergeCells count="10">
    <mergeCell ref="B32:F32"/>
    <mergeCell ref="B33:F33"/>
    <mergeCell ref="B34:F34"/>
    <mergeCell ref="C37:E37"/>
    <mergeCell ref="A4:M4"/>
    <mergeCell ref="A5:M5"/>
    <mergeCell ref="A8:J8"/>
    <mergeCell ref="A10:J10"/>
    <mergeCell ref="A14:M14"/>
    <mergeCell ref="B31:D31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308"/>
  <sheetViews>
    <sheetView view="pageBreakPreview" zoomScale="60" zoomScaleNormal="100" workbookViewId="0">
      <selection activeCell="A18" sqref="A18:IV18"/>
    </sheetView>
  </sheetViews>
  <sheetFormatPr defaultRowHeight="15"/>
  <cols>
    <col min="1" max="1" width="6.140625" customWidth="1"/>
    <col min="2" max="2" width="9.7109375" customWidth="1"/>
    <col min="3" max="3" width="13.28515625" customWidth="1"/>
    <col min="4" max="4" width="14" customWidth="1"/>
    <col min="6" max="6" width="29.28515625" customWidth="1"/>
    <col min="7" max="7" width="6.7109375" customWidth="1"/>
    <col min="8" max="8" width="7.5703125" customWidth="1"/>
    <col min="9" max="9" width="14.85546875" customWidth="1"/>
    <col min="10" max="10" width="15.28515625" customWidth="1"/>
    <col min="11" max="11" width="17.28515625" customWidth="1"/>
    <col min="12" max="12" width="16.28515625" customWidth="1"/>
    <col min="13" max="13" width="19.7109375" customWidth="1"/>
  </cols>
  <sheetData>
    <row r="1" spans="1:13" ht="18.75">
      <c r="A1" s="8"/>
      <c r="B1" s="9"/>
      <c r="C1" s="9"/>
      <c r="D1" s="9"/>
      <c r="E1" s="17"/>
      <c r="F1" s="9"/>
      <c r="G1" s="9"/>
      <c r="H1" s="9"/>
      <c r="I1" s="9"/>
      <c r="J1" s="35" t="s">
        <v>804</v>
      </c>
      <c r="K1" s="35"/>
      <c r="L1" s="20"/>
      <c r="M1" s="35"/>
    </row>
    <row r="2" spans="1:13" ht="18.75">
      <c r="A2" s="8"/>
      <c r="B2" s="10"/>
      <c r="C2" s="10"/>
      <c r="D2" s="10"/>
      <c r="E2" s="12"/>
      <c r="F2" s="10"/>
      <c r="G2" s="10"/>
      <c r="H2" s="10"/>
      <c r="I2" s="10"/>
      <c r="J2" s="36" t="s">
        <v>1623</v>
      </c>
      <c r="K2" s="36"/>
      <c r="L2" s="11"/>
      <c r="M2" s="11"/>
    </row>
    <row r="3" spans="1:13" ht="18.75">
      <c r="A3" s="8"/>
      <c r="B3" s="10"/>
      <c r="C3" s="10"/>
      <c r="D3" s="10"/>
      <c r="E3" s="12"/>
      <c r="F3" s="10"/>
      <c r="G3" s="10"/>
      <c r="H3" s="10"/>
      <c r="I3" s="10"/>
      <c r="J3" s="11"/>
      <c r="K3" s="11"/>
      <c r="L3" s="23"/>
      <c r="M3" s="8"/>
    </row>
    <row r="4" spans="1:13" ht="18.75">
      <c r="A4" s="186" t="s">
        <v>805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8.75">
      <c r="A5" s="186" t="s">
        <v>1624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8.75">
      <c r="A6" s="41"/>
      <c r="B6" s="12"/>
      <c r="C6" s="12"/>
      <c r="D6" s="12"/>
      <c r="E6" s="12"/>
      <c r="F6" s="12"/>
      <c r="G6" s="12"/>
      <c r="H6" s="12"/>
      <c r="I6" s="12"/>
      <c r="J6" s="12"/>
      <c r="K6" s="12"/>
      <c r="L6" s="41"/>
      <c r="M6" s="8"/>
    </row>
    <row r="7" spans="1:13" ht="15.75">
      <c r="A7" s="7" t="s">
        <v>22</v>
      </c>
      <c r="B7" s="33"/>
      <c r="C7" s="33"/>
      <c r="D7" s="33"/>
      <c r="E7" s="33"/>
      <c r="F7" s="33"/>
      <c r="G7" s="33"/>
      <c r="H7" s="33"/>
      <c r="I7" s="33"/>
      <c r="J7" s="34"/>
      <c r="K7" s="8"/>
      <c r="L7" s="8"/>
      <c r="M7" s="8"/>
    </row>
    <row r="8" spans="1:13" ht="15.75">
      <c r="A8" s="187" t="s">
        <v>49</v>
      </c>
      <c r="B8" s="188"/>
      <c r="C8" s="188"/>
      <c r="D8" s="188"/>
      <c r="E8" s="188"/>
      <c r="F8" s="188"/>
      <c r="G8" s="188"/>
      <c r="H8" s="188"/>
      <c r="I8" s="188"/>
      <c r="J8" s="188"/>
      <c r="K8" s="8"/>
      <c r="L8" s="8"/>
      <c r="M8" s="8"/>
    </row>
    <row r="9" spans="1:13" ht="15.75">
      <c r="A9" s="47" t="s">
        <v>50</v>
      </c>
      <c r="B9" s="7"/>
      <c r="C9" s="7"/>
      <c r="D9" s="7"/>
      <c r="E9" s="29"/>
      <c r="F9" s="7"/>
      <c r="G9" s="7"/>
      <c r="H9" s="7"/>
      <c r="I9" s="7"/>
      <c r="J9" s="34"/>
      <c r="K9" s="8"/>
      <c r="L9" s="8"/>
      <c r="M9" s="8"/>
    </row>
    <row r="10" spans="1:13" ht="15.75">
      <c r="A10" s="187" t="s">
        <v>51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8"/>
      <c r="L10" s="8"/>
      <c r="M10" s="8"/>
    </row>
    <row r="11" spans="1:13" ht="15.75">
      <c r="A11" s="32"/>
      <c r="B11" s="32"/>
      <c r="C11" s="32"/>
      <c r="D11" s="32"/>
      <c r="E11" s="28"/>
      <c r="F11" s="32"/>
      <c r="G11" s="32"/>
      <c r="H11" s="32"/>
      <c r="I11" s="32"/>
      <c r="J11" s="32"/>
      <c r="K11" s="32"/>
      <c r="L11" s="13"/>
      <c r="M11" s="8"/>
    </row>
    <row r="12" spans="1:13" ht="15.75">
      <c r="A12" s="24" t="s">
        <v>11</v>
      </c>
      <c r="B12" s="32"/>
      <c r="C12" s="32"/>
      <c r="D12" s="32"/>
      <c r="E12" s="28"/>
      <c r="F12" s="32"/>
      <c r="G12" s="32"/>
      <c r="H12" s="32"/>
      <c r="I12" s="32"/>
      <c r="J12" s="32"/>
      <c r="K12" s="32"/>
      <c r="L12" s="13"/>
      <c r="M12" s="8"/>
    </row>
    <row r="13" spans="1:13" ht="15.75">
      <c r="A13" s="46" t="s">
        <v>54</v>
      </c>
      <c r="B13" s="32"/>
      <c r="C13" s="32"/>
      <c r="D13" s="32"/>
      <c r="E13" s="28"/>
      <c r="F13" s="32"/>
      <c r="G13" s="32"/>
      <c r="H13" s="32"/>
      <c r="I13" s="32"/>
      <c r="J13" s="32"/>
      <c r="K13" s="32"/>
      <c r="L13" s="25"/>
      <c r="M13" s="24"/>
    </row>
    <row r="14" spans="1:13" ht="15.75">
      <c r="A14" s="189" t="s">
        <v>12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ht="15.75">
      <c r="A15" s="14" t="s">
        <v>13</v>
      </c>
      <c r="B15" s="14"/>
      <c r="C15" s="14"/>
      <c r="D15" s="14"/>
      <c r="E15" s="18"/>
      <c r="F15" s="14"/>
      <c r="G15" s="14"/>
      <c r="H15" s="14"/>
      <c r="I15" s="14"/>
      <c r="J15" s="14"/>
      <c r="K15" s="14"/>
      <c r="L15" s="15"/>
      <c r="M15" s="14"/>
    </row>
    <row r="16" spans="1:13" ht="15.75">
      <c r="A16" s="24"/>
      <c r="B16" s="24"/>
      <c r="C16" s="24"/>
      <c r="D16" s="24"/>
      <c r="E16" s="28"/>
      <c r="F16" s="32"/>
      <c r="G16" s="24"/>
      <c r="H16" s="24"/>
      <c r="I16" s="4"/>
      <c r="J16" s="26"/>
      <c r="K16" s="27"/>
      <c r="L16" s="27"/>
      <c r="M16" s="24"/>
    </row>
    <row r="17" spans="1:13" ht="68.45" customHeight="1">
      <c r="A17" s="5" t="s">
        <v>0</v>
      </c>
      <c r="B17" s="6" t="s">
        <v>7</v>
      </c>
      <c r="C17" s="60" t="s">
        <v>53</v>
      </c>
      <c r="D17" s="60" t="s">
        <v>282</v>
      </c>
      <c r="E17" s="6" t="s">
        <v>8</v>
      </c>
      <c r="F17" s="6" t="s">
        <v>1</v>
      </c>
      <c r="G17" s="6" t="s">
        <v>9</v>
      </c>
      <c r="H17" s="6" t="s">
        <v>2</v>
      </c>
      <c r="I17" s="1" t="s">
        <v>5</v>
      </c>
      <c r="J17" s="1" t="s">
        <v>24</v>
      </c>
      <c r="K17" s="1" t="s">
        <v>27</v>
      </c>
      <c r="L17" s="1" t="s">
        <v>23</v>
      </c>
      <c r="M17" s="5" t="s">
        <v>3</v>
      </c>
    </row>
    <row r="18" spans="1:13" ht="15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</row>
    <row r="19" spans="1:13" ht="31.5">
      <c r="A19" s="16">
        <v>1</v>
      </c>
      <c r="B19" s="61" t="s">
        <v>807</v>
      </c>
      <c r="C19" s="61">
        <v>20006809</v>
      </c>
      <c r="D19" s="61" t="s">
        <v>1086</v>
      </c>
      <c r="E19" s="61" t="s">
        <v>783</v>
      </c>
      <c r="F19" s="63" t="s">
        <v>1365</v>
      </c>
      <c r="G19" s="62" t="s">
        <v>15</v>
      </c>
      <c r="H19" s="61">
        <v>1</v>
      </c>
      <c r="I19" s="64">
        <v>980992</v>
      </c>
      <c r="J19" s="38">
        <f t="shared" ref="J19:J26" si="0">ROUND(H19*I19,2)</f>
        <v>980992</v>
      </c>
      <c r="K19" s="38">
        <f t="shared" ref="K19:K82" si="1">ROUND(J19*0.2,2)</f>
        <v>196198.39999999999</v>
      </c>
      <c r="L19" s="38">
        <f t="shared" ref="L19:L26" si="2">ROUND(J19*1.2,2)</f>
        <v>1177190.3999999999</v>
      </c>
      <c r="M19" s="69" t="s">
        <v>283</v>
      </c>
    </row>
    <row r="20" spans="1:13" ht="31.5" hidden="1">
      <c r="A20" s="16">
        <v>2</v>
      </c>
      <c r="B20" s="61" t="s">
        <v>808</v>
      </c>
      <c r="C20" s="61">
        <v>10000088</v>
      </c>
      <c r="D20" s="61" t="s">
        <v>1087</v>
      </c>
      <c r="E20" s="61" t="s">
        <v>783</v>
      </c>
      <c r="F20" s="63" t="s">
        <v>1366</v>
      </c>
      <c r="G20" s="62" t="s">
        <v>15</v>
      </c>
      <c r="H20" s="61">
        <v>61</v>
      </c>
      <c r="I20" s="64">
        <v>230</v>
      </c>
      <c r="J20" s="38">
        <f t="shared" si="0"/>
        <v>14030</v>
      </c>
      <c r="K20" s="38">
        <f t="shared" si="1"/>
        <v>2806</v>
      </c>
      <c r="L20" s="38">
        <f t="shared" si="2"/>
        <v>16836</v>
      </c>
      <c r="M20" s="69" t="s">
        <v>283</v>
      </c>
    </row>
    <row r="21" spans="1:13" ht="31.5" hidden="1">
      <c r="A21" s="16">
        <v>3</v>
      </c>
      <c r="B21" s="61" t="s">
        <v>809</v>
      </c>
      <c r="C21" s="61">
        <v>10000088</v>
      </c>
      <c r="D21" s="61" t="s">
        <v>1088</v>
      </c>
      <c r="E21" s="61" t="s">
        <v>783</v>
      </c>
      <c r="F21" s="63" t="s">
        <v>1366</v>
      </c>
      <c r="G21" s="62" t="s">
        <v>15</v>
      </c>
      <c r="H21" s="61">
        <v>304</v>
      </c>
      <c r="I21" s="64">
        <v>96</v>
      </c>
      <c r="J21" s="38">
        <f t="shared" si="0"/>
        <v>29184</v>
      </c>
      <c r="K21" s="38">
        <f t="shared" si="1"/>
        <v>5836.8</v>
      </c>
      <c r="L21" s="38">
        <f t="shared" si="2"/>
        <v>35020.800000000003</v>
      </c>
      <c r="M21" s="69" t="s">
        <v>283</v>
      </c>
    </row>
    <row r="22" spans="1:13" ht="31.5" hidden="1">
      <c r="A22" s="16">
        <v>4</v>
      </c>
      <c r="B22" s="61" t="s">
        <v>810</v>
      </c>
      <c r="C22" s="61">
        <v>10000088</v>
      </c>
      <c r="D22" s="61" t="s">
        <v>1089</v>
      </c>
      <c r="E22" s="61" t="s">
        <v>783</v>
      </c>
      <c r="F22" s="63" t="s">
        <v>1366</v>
      </c>
      <c r="G22" s="62" t="s">
        <v>15</v>
      </c>
      <c r="H22" s="61">
        <v>27</v>
      </c>
      <c r="I22" s="64">
        <v>64</v>
      </c>
      <c r="J22" s="38">
        <f t="shared" si="0"/>
        <v>1728</v>
      </c>
      <c r="K22" s="38">
        <f t="shared" si="1"/>
        <v>345.6</v>
      </c>
      <c r="L22" s="38">
        <f t="shared" si="2"/>
        <v>2073.6</v>
      </c>
      <c r="M22" s="69" t="s">
        <v>283</v>
      </c>
    </row>
    <row r="23" spans="1:13" ht="31.5" hidden="1">
      <c r="A23" s="16">
        <v>5</v>
      </c>
      <c r="B23" s="61" t="s">
        <v>811</v>
      </c>
      <c r="C23" s="61">
        <v>10000088</v>
      </c>
      <c r="D23" s="61" t="s">
        <v>1090</v>
      </c>
      <c r="E23" s="61" t="s">
        <v>783</v>
      </c>
      <c r="F23" s="63" t="s">
        <v>1366</v>
      </c>
      <c r="G23" s="62" t="s">
        <v>15</v>
      </c>
      <c r="H23" s="61">
        <v>786</v>
      </c>
      <c r="I23" s="64">
        <v>33</v>
      </c>
      <c r="J23" s="38">
        <f t="shared" si="0"/>
        <v>25938</v>
      </c>
      <c r="K23" s="38">
        <f t="shared" si="1"/>
        <v>5187.6000000000004</v>
      </c>
      <c r="L23" s="38">
        <f t="shared" si="2"/>
        <v>31125.599999999999</v>
      </c>
      <c r="M23" s="69" t="s">
        <v>283</v>
      </c>
    </row>
    <row r="24" spans="1:13" ht="31.5" hidden="1">
      <c r="A24" s="16">
        <v>6</v>
      </c>
      <c r="B24" s="61" t="s">
        <v>812</v>
      </c>
      <c r="C24" s="61">
        <v>10000088</v>
      </c>
      <c r="D24" s="61" t="s">
        <v>1091</v>
      </c>
      <c r="E24" s="61" t="s">
        <v>783</v>
      </c>
      <c r="F24" s="63" t="s">
        <v>1366</v>
      </c>
      <c r="G24" s="62" t="s">
        <v>15</v>
      </c>
      <c r="H24" s="61">
        <v>105</v>
      </c>
      <c r="I24" s="64">
        <v>32</v>
      </c>
      <c r="J24" s="38">
        <f t="shared" si="0"/>
        <v>3360</v>
      </c>
      <c r="K24" s="38">
        <f t="shared" si="1"/>
        <v>672</v>
      </c>
      <c r="L24" s="38">
        <f t="shared" si="2"/>
        <v>4032</v>
      </c>
      <c r="M24" s="69" t="s">
        <v>283</v>
      </c>
    </row>
    <row r="25" spans="1:13" ht="31.5" hidden="1">
      <c r="A25" s="16">
        <v>7</v>
      </c>
      <c r="B25" s="61" t="s">
        <v>813</v>
      </c>
      <c r="C25" s="61">
        <v>10000115</v>
      </c>
      <c r="D25" s="61" t="s">
        <v>1092</v>
      </c>
      <c r="E25" s="61" t="s">
        <v>783</v>
      </c>
      <c r="F25" s="63" t="s">
        <v>1367</v>
      </c>
      <c r="G25" s="62" t="s">
        <v>15</v>
      </c>
      <c r="H25" s="61">
        <v>52</v>
      </c>
      <c r="I25" s="64">
        <v>246</v>
      </c>
      <c r="J25" s="38">
        <f t="shared" si="0"/>
        <v>12792</v>
      </c>
      <c r="K25" s="38">
        <f t="shared" si="1"/>
        <v>2558.4</v>
      </c>
      <c r="L25" s="38">
        <f t="shared" si="2"/>
        <v>15350.4</v>
      </c>
      <c r="M25" s="69" t="s">
        <v>283</v>
      </c>
    </row>
    <row r="26" spans="1:13" ht="31.5" hidden="1">
      <c r="A26" s="16">
        <v>8</v>
      </c>
      <c r="B26" s="61" t="s">
        <v>814</v>
      </c>
      <c r="C26" s="61">
        <v>10000119</v>
      </c>
      <c r="D26" s="61" t="s">
        <v>1093</v>
      </c>
      <c r="E26" s="61" t="s">
        <v>783</v>
      </c>
      <c r="F26" s="63" t="s">
        <v>1368</v>
      </c>
      <c r="G26" s="62" t="s">
        <v>15</v>
      </c>
      <c r="H26" s="61">
        <v>9</v>
      </c>
      <c r="I26" s="64">
        <v>94</v>
      </c>
      <c r="J26" s="38">
        <f t="shared" si="0"/>
        <v>846</v>
      </c>
      <c r="K26" s="38">
        <f t="shared" si="1"/>
        <v>169.2</v>
      </c>
      <c r="L26" s="38">
        <f t="shared" si="2"/>
        <v>1015.2</v>
      </c>
      <c r="M26" s="69" t="s">
        <v>283</v>
      </c>
    </row>
    <row r="27" spans="1:13" ht="31.5" hidden="1">
      <c r="A27" s="16">
        <v>9</v>
      </c>
      <c r="B27" s="61" t="s">
        <v>815</v>
      </c>
      <c r="C27" s="61">
        <v>10001468</v>
      </c>
      <c r="D27" s="61" t="s">
        <v>1094</v>
      </c>
      <c r="E27" s="61" t="s">
        <v>783</v>
      </c>
      <c r="F27" s="63" t="s">
        <v>1369</v>
      </c>
      <c r="G27" s="62" t="s">
        <v>15</v>
      </c>
      <c r="H27" s="61">
        <v>2</v>
      </c>
      <c r="I27" s="64">
        <v>718</v>
      </c>
      <c r="J27" s="38">
        <f t="shared" ref="J27:J90" si="3">ROUND(H27*I27,2)</f>
        <v>1436</v>
      </c>
      <c r="K27" s="38">
        <f t="shared" si="1"/>
        <v>287.2</v>
      </c>
      <c r="L27" s="38">
        <f t="shared" ref="L27:L90" si="4">ROUND(J27*1.2,2)</f>
        <v>1723.2</v>
      </c>
      <c r="M27" s="69" t="s">
        <v>283</v>
      </c>
    </row>
    <row r="28" spans="1:13" ht="31.5" hidden="1">
      <c r="A28" s="16">
        <v>10</v>
      </c>
      <c r="B28" s="61" t="s">
        <v>816</v>
      </c>
      <c r="C28" s="61">
        <v>10001515</v>
      </c>
      <c r="D28" s="61" t="s">
        <v>1095</v>
      </c>
      <c r="E28" s="61" t="s">
        <v>783</v>
      </c>
      <c r="F28" s="63" t="s">
        <v>1370</v>
      </c>
      <c r="G28" s="62" t="s">
        <v>15</v>
      </c>
      <c r="H28" s="61">
        <v>2</v>
      </c>
      <c r="I28" s="64">
        <v>5879</v>
      </c>
      <c r="J28" s="38">
        <f t="shared" si="3"/>
        <v>11758</v>
      </c>
      <c r="K28" s="38">
        <f t="shared" si="1"/>
        <v>2351.6</v>
      </c>
      <c r="L28" s="38">
        <f t="shared" si="4"/>
        <v>14109.6</v>
      </c>
      <c r="M28" s="69" t="s">
        <v>283</v>
      </c>
    </row>
    <row r="29" spans="1:13" ht="31.5" hidden="1">
      <c r="A29" s="16">
        <v>11</v>
      </c>
      <c r="B29" s="61" t="s">
        <v>817</v>
      </c>
      <c r="C29" s="61">
        <v>10001615</v>
      </c>
      <c r="D29" s="61" t="s">
        <v>1096</v>
      </c>
      <c r="E29" s="61" t="s">
        <v>783</v>
      </c>
      <c r="F29" s="63" t="s">
        <v>1371</v>
      </c>
      <c r="G29" s="62" t="s">
        <v>15</v>
      </c>
      <c r="H29" s="61">
        <v>1</v>
      </c>
      <c r="I29" s="64">
        <v>7570</v>
      </c>
      <c r="J29" s="38">
        <f t="shared" si="3"/>
        <v>7570</v>
      </c>
      <c r="K29" s="38">
        <f t="shared" si="1"/>
        <v>1514</v>
      </c>
      <c r="L29" s="38">
        <f t="shared" si="4"/>
        <v>9084</v>
      </c>
      <c r="M29" s="69" t="s">
        <v>283</v>
      </c>
    </row>
    <row r="30" spans="1:13" ht="31.5" hidden="1">
      <c r="A30" s="16">
        <v>12</v>
      </c>
      <c r="B30" s="61" t="s">
        <v>818</v>
      </c>
      <c r="C30" s="61">
        <v>10001627</v>
      </c>
      <c r="D30" s="61" t="s">
        <v>1097</v>
      </c>
      <c r="E30" s="61" t="s">
        <v>783</v>
      </c>
      <c r="F30" s="63" t="s">
        <v>1372</v>
      </c>
      <c r="G30" s="62" t="s">
        <v>15</v>
      </c>
      <c r="H30" s="61">
        <v>1</v>
      </c>
      <c r="I30" s="64">
        <v>2210</v>
      </c>
      <c r="J30" s="38">
        <f t="shared" si="3"/>
        <v>2210</v>
      </c>
      <c r="K30" s="38">
        <f t="shared" si="1"/>
        <v>442</v>
      </c>
      <c r="L30" s="38">
        <f t="shared" si="4"/>
        <v>2652</v>
      </c>
      <c r="M30" s="69" t="s">
        <v>283</v>
      </c>
    </row>
    <row r="31" spans="1:13" ht="31.5" hidden="1">
      <c r="A31" s="16">
        <v>13</v>
      </c>
      <c r="B31" s="61" t="s">
        <v>819</v>
      </c>
      <c r="C31" s="61">
        <v>10001653</v>
      </c>
      <c r="D31" s="61" t="s">
        <v>1098</v>
      </c>
      <c r="E31" s="61" t="s">
        <v>783</v>
      </c>
      <c r="F31" s="63" t="s">
        <v>1373</v>
      </c>
      <c r="G31" s="62" t="s">
        <v>15</v>
      </c>
      <c r="H31" s="61">
        <v>9</v>
      </c>
      <c r="I31" s="64">
        <v>8462</v>
      </c>
      <c r="J31" s="38">
        <f t="shared" si="3"/>
        <v>76158</v>
      </c>
      <c r="K31" s="38">
        <f t="shared" si="1"/>
        <v>15231.6</v>
      </c>
      <c r="L31" s="38">
        <f t="shared" si="4"/>
        <v>91389.6</v>
      </c>
      <c r="M31" s="69" t="s">
        <v>283</v>
      </c>
    </row>
    <row r="32" spans="1:13" ht="31.5" hidden="1">
      <c r="A32" s="16">
        <v>14</v>
      </c>
      <c r="B32" s="61" t="s">
        <v>820</v>
      </c>
      <c r="C32" s="61">
        <v>10001903</v>
      </c>
      <c r="D32" s="61" t="s">
        <v>1099</v>
      </c>
      <c r="E32" s="61" t="s">
        <v>783</v>
      </c>
      <c r="F32" s="63" t="s">
        <v>1374</v>
      </c>
      <c r="G32" s="62" t="s">
        <v>15</v>
      </c>
      <c r="H32" s="61">
        <v>120</v>
      </c>
      <c r="I32" s="64">
        <v>396</v>
      </c>
      <c r="J32" s="38">
        <f t="shared" si="3"/>
        <v>47520</v>
      </c>
      <c r="K32" s="38">
        <f t="shared" si="1"/>
        <v>9504</v>
      </c>
      <c r="L32" s="38">
        <f t="shared" si="4"/>
        <v>57024</v>
      </c>
      <c r="M32" s="69" t="s">
        <v>283</v>
      </c>
    </row>
    <row r="33" spans="1:13" ht="31.5" hidden="1">
      <c r="A33" s="16">
        <v>15</v>
      </c>
      <c r="B33" s="61" t="s">
        <v>821</v>
      </c>
      <c r="C33" s="61">
        <v>10001903</v>
      </c>
      <c r="D33" s="61" t="s">
        <v>1100</v>
      </c>
      <c r="E33" s="61" t="s">
        <v>783</v>
      </c>
      <c r="F33" s="63" t="s">
        <v>1374</v>
      </c>
      <c r="G33" s="62" t="s">
        <v>15</v>
      </c>
      <c r="H33" s="61">
        <v>82</v>
      </c>
      <c r="I33" s="64">
        <v>228</v>
      </c>
      <c r="J33" s="38">
        <f t="shared" si="3"/>
        <v>18696</v>
      </c>
      <c r="K33" s="38">
        <f t="shared" si="1"/>
        <v>3739.2</v>
      </c>
      <c r="L33" s="38">
        <f t="shared" si="4"/>
        <v>22435.200000000001</v>
      </c>
      <c r="M33" s="69" t="s">
        <v>283</v>
      </c>
    </row>
    <row r="34" spans="1:13" ht="31.5" hidden="1">
      <c r="A34" s="16">
        <v>16</v>
      </c>
      <c r="B34" s="61" t="s">
        <v>822</v>
      </c>
      <c r="C34" s="61">
        <v>10001928</v>
      </c>
      <c r="D34" s="61" t="s">
        <v>1101</v>
      </c>
      <c r="E34" s="61" t="s">
        <v>783</v>
      </c>
      <c r="F34" s="63" t="s">
        <v>1375</v>
      </c>
      <c r="G34" s="62" t="s">
        <v>15</v>
      </c>
      <c r="H34" s="61">
        <v>38</v>
      </c>
      <c r="I34" s="64">
        <v>308</v>
      </c>
      <c r="J34" s="38">
        <f t="shared" si="3"/>
        <v>11704</v>
      </c>
      <c r="K34" s="38">
        <f t="shared" si="1"/>
        <v>2340.8000000000002</v>
      </c>
      <c r="L34" s="38">
        <f t="shared" si="4"/>
        <v>14044.8</v>
      </c>
      <c r="M34" s="69" t="s">
        <v>283</v>
      </c>
    </row>
    <row r="35" spans="1:13" ht="31.5" hidden="1">
      <c r="A35" s="16">
        <v>17</v>
      </c>
      <c r="B35" s="61" t="s">
        <v>823</v>
      </c>
      <c r="C35" s="61">
        <v>10001928</v>
      </c>
      <c r="D35" s="61" t="s">
        <v>1102</v>
      </c>
      <c r="E35" s="61" t="s">
        <v>783</v>
      </c>
      <c r="F35" s="63" t="s">
        <v>1375</v>
      </c>
      <c r="G35" s="62" t="s">
        <v>15</v>
      </c>
      <c r="H35" s="61">
        <v>61</v>
      </c>
      <c r="I35" s="64">
        <v>308</v>
      </c>
      <c r="J35" s="38">
        <f t="shared" si="3"/>
        <v>18788</v>
      </c>
      <c r="K35" s="38">
        <f t="shared" si="1"/>
        <v>3757.6</v>
      </c>
      <c r="L35" s="38">
        <f t="shared" si="4"/>
        <v>22545.599999999999</v>
      </c>
      <c r="M35" s="69" t="s">
        <v>283</v>
      </c>
    </row>
    <row r="36" spans="1:13" ht="31.5" hidden="1">
      <c r="A36" s="16">
        <v>18</v>
      </c>
      <c r="B36" s="61" t="s">
        <v>824</v>
      </c>
      <c r="C36" s="61">
        <v>10001928</v>
      </c>
      <c r="D36" s="61" t="s">
        <v>1103</v>
      </c>
      <c r="E36" s="61" t="s">
        <v>783</v>
      </c>
      <c r="F36" s="63" t="s">
        <v>1375</v>
      </c>
      <c r="G36" s="62" t="s">
        <v>15</v>
      </c>
      <c r="H36" s="61">
        <v>75</v>
      </c>
      <c r="I36" s="64">
        <v>252</v>
      </c>
      <c r="J36" s="38">
        <f t="shared" si="3"/>
        <v>18900</v>
      </c>
      <c r="K36" s="38">
        <f t="shared" si="1"/>
        <v>3780</v>
      </c>
      <c r="L36" s="38">
        <f t="shared" si="4"/>
        <v>22680</v>
      </c>
      <c r="M36" s="69" t="s">
        <v>283</v>
      </c>
    </row>
    <row r="37" spans="1:13" ht="31.5" hidden="1">
      <c r="A37" s="16">
        <v>19</v>
      </c>
      <c r="B37" s="61" t="s">
        <v>825</v>
      </c>
      <c r="C37" s="61">
        <v>10001928</v>
      </c>
      <c r="D37" s="61" t="s">
        <v>1104</v>
      </c>
      <c r="E37" s="61" t="s">
        <v>783</v>
      </c>
      <c r="F37" s="63" t="s">
        <v>1375</v>
      </c>
      <c r="G37" s="62" t="s">
        <v>15</v>
      </c>
      <c r="H37" s="61">
        <v>10</v>
      </c>
      <c r="I37" s="64">
        <v>179</v>
      </c>
      <c r="J37" s="38">
        <f t="shared" si="3"/>
        <v>1790</v>
      </c>
      <c r="K37" s="38">
        <f t="shared" si="1"/>
        <v>358</v>
      </c>
      <c r="L37" s="38">
        <f t="shared" si="4"/>
        <v>2148</v>
      </c>
      <c r="M37" s="69" t="s">
        <v>283</v>
      </c>
    </row>
    <row r="38" spans="1:13" ht="31.5" hidden="1">
      <c r="A38" s="16">
        <v>20</v>
      </c>
      <c r="B38" s="61" t="s">
        <v>826</v>
      </c>
      <c r="C38" s="61">
        <v>10001928</v>
      </c>
      <c r="D38" s="61" t="s">
        <v>1105</v>
      </c>
      <c r="E38" s="61" t="s">
        <v>783</v>
      </c>
      <c r="F38" s="63" t="s">
        <v>1375</v>
      </c>
      <c r="G38" s="62" t="s">
        <v>15</v>
      </c>
      <c r="H38" s="61">
        <v>205</v>
      </c>
      <c r="I38" s="64">
        <v>162</v>
      </c>
      <c r="J38" s="38">
        <f t="shared" si="3"/>
        <v>33210</v>
      </c>
      <c r="K38" s="38">
        <f t="shared" si="1"/>
        <v>6642</v>
      </c>
      <c r="L38" s="38">
        <f t="shared" si="4"/>
        <v>39852</v>
      </c>
      <c r="M38" s="69" t="s">
        <v>283</v>
      </c>
    </row>
    <row r="39" spans="1:13" ht="31.5" hidden="1">
      <c r="A39" s="16">
        <v>21</v>
      </c>
      <c r="B39" s="61" t="s">
        <v>827</v>
      </c>
      <c r="C39" s="61">
        <v>10001928</v>
      </c>
      <c r="D39" s="61" t="s">
        <v>1106</v>
      </c>
      <c r="E39" s="61" t="s">
        <v>783</v>
      </c>
      <c r="F39" s="63" t="s">
        <v>1375</v>
      </c>
      <c r="G39" s="62" t="s">
        <v>15</v>
      </c>
      <c r="H39" s="61">
        <v>2</v>
      </c>
      <c r="I39" s="64">
        <v>130</v>
      </c>
      <c r="J39" s="38">
        <f t="shared" si="3"/>
        <v>260</v>
      </c>
      <c r="K39" s="38">
        <f t="shared" si="1"/>
        <v>52</v>
      </c>
      <c r="L39" s="38">
        <f t="shared" si="4"/>
        <v>312</v>
      </c>
      <c r="M39" s="69" t="s">
        <v>283</v>
      </c>
    </row>
    <row r="40" spans="1:13" ht="31.5" hidden="1">
      <c r="A40" s="16">
        <v>22</v>
      </c>
      <c r="B40" s="61" t="s">
        <v>828</v>
      </c>
      <c r="C40" s="61">
        <v>10011843</v>
      </c>
      <c r="D40" s="61" t="s">
        <v>1107</v>
      </c>
      <c r="E40" s="61" t="s">
        <v>783</v>
      </c>
      <c r="F40" s="63" t="s">
        <v>1376</v>
      </c>
      <c r="G40" s="62" t="s">
        <v>15</v>
      </c>
      <c r="H40" s="61">
        <v>3</v>
      </c>
      <c r="I40" s="64">
        <v>170</v>
      </c>
      <c r="J40" s="38">
        <f t="shared" si="3"/>
        <v>510</v>
      </c>
      <c r="K40" s="38">
        <f t="shared" si="1"/>
        <v>102</v>
      </c>
      <c r="L40" s="38">
        <f t="shared" si="4"/>
        <v>612</v>
      </c>
      <c r="M40" s="69" t="s">
        <v>283</v>
      </c>
    </row>
    <row r="41" spans="1:13" ht="31.5" hidden="1">
      <c r="A41" s="16">
        <v>23</v>
      </c>
      <c r="B41" s="61" t="s">
        <v>829</v>
      </c>
      <c r="C41" s="61">
        <v>10017921</v>
      </c>
      <c r="D41" s="61" t="s">
        <v>1108</v>
      </c>
      <c r="E41" s="61" t="s">
        <v>783</v>
      </c>
      <c r="F41" s="63" t="s">
        <v>1377</v>
      </c>
      <c r="G41" s="62" t="s">
        <v>15</v>
      </c>
      <c r="H41" s="61">
        <v>1</v>
      </c>
      <c r="I41" s="64">
        <v>1285</v>
      </c>
      <c r="J41" s="38">
        <f t="shared" si="3"/>
        <v>1285</v>
      </c>
      <c r="K41" s="38">
        <f t="shared" si="1"/>
        <v>257</v>
      </c>
      <c r="L41" s="38">
        <f t="shared" si="4"/>
        <v>1542</v>
      </c>
      <c r="M41" s="69" t="s">
        <v>283</v>
      </c>
    </row>
    <row r="42" spans="1:13" ht="31.5" hidden="1">
      <c r="A42" s="16">
        <v>24</v>
      </c>
      <c r="B42" s="61" t="s">
        <v>830</v>
      </c>
      <c r="C42" s="61">
        <v>10018819</v>
      </c>
      <c r="D42" s="61" t="s">
        <v>1109</v>
      </c>
      <c r="E42" s="61" t="s">
        <v>783</v>
      </c>
      <c r="F42" s="63" t="s">
        <v>1378</v>
      </c>
      <c r="G42" s="62" t="s">
        <v>15</v>
      </c>
      <c r="H42" s="61">
        <v>1</v>
      </c>
      <c r="I42" s="64">
        <v>495</v>
      </c>
      <c r="J42" s="38">
        <f t="shared" si="3"/>
        <v>495</v>
      </c>
      <c r="K42" s="38">
        <f t="shared" si="1"/>
        <v>99</v>
      </c>
      <c r="L42" s="38">
        <f t="shared" si="4"/>
        <v>594</v>
      </c>
      <c r="M42" s="69" t="s">
        <v>283</v>
      </c>
    </row>
    <row r="43" spans="1:13" ht="31.5" hidden="1">
      <c r="A43" s="16">
        <v>25</v>
      </c>
      <c r="B43" s="61" t="s">
        <v>831</v>
      </c>
      <c r="C43" s="61">
        <v>10018924</v>
      </c>
      <c r="D43" s="61" t="s">
        <v>1110</v>
      </c>
      <c r="E43" s="61" t="s">
        <v>783</v>
      </c>
      <c r="F43" s="63" t="s">
        <v>1379</v>
      </c>
      <c r="G43" s="62" t="s">
        <v>15</v>
      </c>
      <c r="H43" s="61">
        <v>1</v>
      </c>
      <c r="I43" s="64">
        <v>476</v>
      </c>
      <c r="J43" s="38">
        <f t="shared" si="3"/>
        <v>476</v>
      </c>
      <c r="K43" s="38">
        <f t="shared" si="1"/>
        <v>95.2</v>
      </c>
      <c r="L43" s="38">
        <f t="shared" si="4"/>
        <v>571.20000000000005</v>
      </c>
      <c r="M43" s="69" t="s">
        <v>283</v>
      </c>
    </row>
    <row r="44" spans="1:13" ht="31.5" hidden="1">
      <c r="A44" s="16">
        <v>26</v>
      </c>
      <c r="B44" s="61" t="s">
        <v>832</v>
      </c>
      <c r="C44" s="61">
        <v>10019687</v>
      </c>
      <c r="D44" s="61" t="s">
        <v>1111</v>
      </c>
      <c r="E44" s="61" t="s">
        <v>783</v>
      </c>
      <c r="F44" s="63" t="s">
        <v>1380</v>
      </c>
      <c r="G44" s="62" t="s">
        <v>15</v>
      </c>
      <c r="H44" s="61">
        <v>1</v>
      </c>
      <c r="I44" s="64">
        <v>1970</v>
      </c>
      <c r="J44" s="38">
        <f t="shared" si="3"/>
        <v>1970</v>
      </c>
      <c r="K44" s="38">
        <f t="shared" si="1"/>
        <v>394</v>
      </c>
      <c r="L44" s="38">
        <f t="shared" si="4"/>
        <v>2364</v>
      </c>
      <c r="M44" s="69" t="s">
        <v>283</v>
      </c>
    </row>
    <row r="45" spans="1:13" ht="31.5" hidden="1">
      <c r="A45" s="16">
        <v>27</v>
      </c>
      <c r="B45" s="61" t="s">
        <v>833</v>
      </c>
      <c r="C45" s="61">
        <v>10020377</v>
      </c>
      <c r="D45" s="61" t="s">
        <v>1112</v>
      </c>
      <c r="E45" s="61" t="s">
        <v>783</v>
      </c>
      <c r="F45" s="63" t="s">
        <v>1381</v>
      </c>
      <c r="G45" s="62" t="s">
        <v>15</v>
      </c>
      <c r="H45" s="61">
        <v>7</v>
      </c>
      <c r="I45" s="64">
        <v>368</v>
      </c>
      <c r="J45" s="38">
        <f t="shared" si="3"/>
        <v>2576</v>
      </c>
      <c r="K45" s="38">
        <f t="shared" si="1"/>
        <v>515.20000000000005</v>
      </c>
      <c r="L45" s="38">
        <f t="shared" si="4"/>
        <v>3091.2</v>
      </c>
      <c r="M45" s="69" t="s">
        <v>283</v>
      </c>
    </row>
    <row r="46" spans="1:13" ht="31.5" hidden="1">
      <c r="A46" s="16">
        <v>28</v>
      </c>
      <c r="B46" s="61" t="s">
        <v>834</v>
      </c>
      <c r="C46" s="61">
        <v>10020675</v>
      </c>
      <c r="D46" s="61" t="s">
        <v>1113</v>
      </c>
      <c r="E46" s="61" t="s">
        <v>783</v>
      </c>
      <c r="F46" s="63" t="s">
        <v>1382</v>
      </c>
      <c r="G46" s="62" t="s">
        <v>15</v>
      </c>
      <c r="H46" s="61">
        <v>130</v>
      </c>
      <c r="I46" s="64">
        <v>223</v>
      </c>
      <c r="J46" s="38">
        <f t="shared" si="3"/>
        <v>28990</v>
      </c>
      <c r="K46" s="38">
        <f t="shared" si="1"/>
        <v>5798</v>
      </c>
      <c r="L46" s="38">
        <f t="shared" si="4"/>
        <v>34788</v>
      </c>
      <c r="M46" s="69" t="s">
        <v>283</v>
      </c>
    </row>
    <row r="47" spans="1:13" ht="31.5" hidden="1">
      <c r="A47" s="16">
        <v>29</v>
      </c>
      <c r="B47" s="61" t="s">
        <v>835</v>
      </c>
      <c r="C47" s="61">
        <v>10020694</v>
      </c>
      <c r="D47" s="61" t="s">
        <v>1114</v>
      </c>
      <c r="E47" s="61" t="s">
        <v>783</v>
      </c>
      <c r="F47" s="63" t="s">
        <v>1383</v>
      </c>
      <c r="G47" s="62" t="s">
        <v>15</v>
      </c>
      <c r="H47" s="61">
        <v>1</v>
      </c>
      <c r="I47" s="64">
        <v>32</v>
      </c>
      <c r="J47" s="38">
        <f t="shared" si="3"/>
        <v>32</v>
      </c>
      <c r="K47" s="38">
        <f t="shared" si="1"/>
        <v>6.4</v>
      </c>
      <c r="L47" s="38">
        <f t="shared" si="4"/>
        <v>38.4</v>
      </c>
      <c r="M47" s="69" t="s">
        <v>283</v>
      </c>
    </row>
    <row r="48" spans="1:13" ht="31.5" hidden="1">
      <c r="A48" s="16">
        <v>30</v>
      </c>
      <c r="B48" s="61" t="s">
        <v>836</v>
      </c>
      <c r="C48" s="61">
        <v>10022683</v>
      </c>
      <c r="D48" s="61" t="s">
        <v>1115</v>
      </c>
      <c r="E48" s="61" t="s">
        <v>783</v>
      </c>
      <c r="F48" s="63" t="s">
        <v>1384</v>
      </c>
      <c r="G48" s="62" t="s">
        <v>15</v>
      </c>
      <c r="H48" s="61">
        <v>11</v>
      </c>
      <c r="I48" s="64">
        <v>19360</v>
      </c>
      <c r="J48" s="38">
        <f t="shared" si="3"/>
        <v>212960</v>
      </c>
      <c r="K48" s="38">
        <f t="shared" si="1"/>
        <v>42592</v>
      </c>
      <c r="L48" s="38">
        <f t="shared" si="4"/>
        <v>255552</v>
      </c>
      <c r="M48" s="69" t="s">
        <v>283</v>
      </c>
    </row>
    <row r="49" spans="1:13" ht="31.5" hidden="1">
      <c r="A49" s="16">
        <v>31</v>
      </c>
      <c r="B49" s="61" t="s">
        <v>837</v>
      </c>
      <c r="C49" s="61">
        <v>10022683</v>
      </c>
      <c r="D49" s="61" t="s">
        <v>1116</v>
      </c>
      <c r="E49" s="61" t="s">
        <v>783</v>
      </c>
      <c r="F49" s="63" t="s">
        <v>1384</v>
      </c>
      <c r="G49" s="62" t="s">
        <v>15</v>
      </c>
      <c r="H49" s="61">
        <v>1</v>
      </c>
      <c r="I49" s="64">
        <v>1742</v>
      </c>
      <c r="J49" s="38">
        <f t="shared" si="3"/>
        <v>1742</v>
      </c>
      <c r="K49" s="38">
        <f t="shared" si="1"/>
        <v>348.4</v>
      </c>
      <c r="L49" s="38">
        <f t="shared" si="4"/>
        <v>2090.4</v>
      </c>
      <c r="M49" s="69" t="s">
        <v>283</v>
      </c>
    </row>
    <row r="50" spans="1:13" ht="31.5" hidden="1">
      <c r="A50" s="16">
        <v>32</v>
      </c>
      <c r="B50" s="61" t="s">
        <v>838</v>
      </c>
      <c r="C50" s="61">
        <v>10023015</v>
      </c>
      <c r="D50" s="61" t="s">
        <v>1117</v>
      </c>
      <c r="E50" s="61" t="s">
        <v>783</v>
      </c>
      <c r="F50" s="63" t="s">
        <v>1385</v>
      </c>
      <c r="G50" s="62" t="s">
        <v>15</v>
      </c>
      <c r="H50" s="61">
        <v>1</v>
      </c>
      <c r="I50" s="64">
        <v>1815</v>
      </c>
      <c r="J50" s="38">
        <f t="shared" si="3"/>
        <v>1815</v>
      </c>
      <c r="K50" s="38">
        <f t="shared" si="1"/>
        <v>363</v>
      </c>
      <c r="L50" s="38">
        <f t="shared" si="4"/>
        <v>2178</v>
      </c>
      <c r="M50" s="69" t="s">
        <v>283</v>
      </c>
    </row>
    <row r="51" spans="1:13" ht="31.5" hidden="1">
      <c r="A51" s="16">
        <v>33</v>
      </c>
      <c r="B51" s="61" t="s">
        <v>839</v>
      </c>
      <c r="C51" s="61">
        <v>10030906</v>
      </c>
      <c r="D51" s="61" t="s">
        <v>1118</v>
      </c>
      <c r="E51" s="61" t="s">
        <v>783</v>
      </c>
      <c r="F51" s="63" t="s">
        <v>1386</v>
      </c>
      <c r="G51" s="62" t="s">
        <v>15</v>
      </c>
      <c r="H51" s="61">
        <v>242</v>
      </c>
      <c r="I51" s="64">
        <v>112</v>
      </c>
      <c r="J51" s="38">
        <f t="shared" si="3"/>
        <v>27104</v>
      </c>
      <c r="K51" s="38">
        <f t="shared" si="1"/>
        <v>5420.8</v>
      </c>
      <c r="L51" s="38">
        <f t="shared" si="4"/>
        <v>32524.799999999999</v>
      </c>
      <c r="M51" s="69" t="s">
        <v>283</v>
      </c>
    </row>
    <row r="52" spans="1:13" ht="31.5" hidden="1">
      <c r="A52" s="16">
        <v>34</v>
      </c>
      <c r="B52" s="61" t="s">
        <v>840</v>
      </c>
      <c r="C52" s="61">
        <v>10031380</v>
      </c>
      <c r="D52" s="61" t="s">
        <v>1119</v>
      </c>
      <c r="E52" s="61" t="s">
        <v>783</v>
      </c>
      <c r="F52" s="63" t="s">
        <v>1387</v>
      </c>
      <c r="G52" s="62" t="s">
        <v>15</v>
      </c>
      <c r="H52" s="61">
        <v>125</v>
      </c>
      <c r="I52" s="64">
        <v>1332</v>
      </c>
      <c r="J52" s="38">
        <f t="shared" si="3"/>
        <v>166500</v>
      </c>
      <c r="K52" s="38">
        <f t="shared" si="1"/>
        <v>33300</v>
      </c>
      <c r="L52" s="38">
        <f t="shared" si="4"/>
        <v>199800</v>
      </c>
      <c r="M52" s="69" t="s">
        <v>283</v>
      </c>
    </row>
    <row r="53" spans="1:13" ht="31.5" hidden="1">
      <c r="A53" s="16">
        <v>35</v>
      </c>
      <c r="B53" s="61" t="s">
        <v>841</v>
      </c>
      <c r="C53" s="61">
        <v>10031380</v>
      </c>
      <c r="D53" s="61" t="s">
        <v>1120</v>
      </c>
      <c r="E53" s="61" t="s">
        <v>783</v>
      </c>
      <c r="F53" s="63" t="s">
        <v>1387</v>
      </c>
      <c r="G53" s="62" t="s">
        <v>15</v>
      </c>
      <c r="H53" s="61">
        <v>73</v>
      </c>
      <c r="I53" s="64">
        <v>1332</v>
      </c>
      <c r="J53" s="38">
        <f t="shared" si="3"/>
        <v>97236</v>
      </c>
      <c r="K53" s="38">
        <f t="shared" si="1"/>
        <v>19447.2</v>
      </c>
      <c r="L53" s="38">
        <f t="shared" si="4"/>
        <v>116683.2</v>
      </c>
      <c r="M53" s="69" t="s">
        <v>283</v>
      </c>
    </row>
    <row r="54" spans="1:13" ht="31.5" hidden="1">
      <c r="A54" s="16">
        <v>36</v>
      </c>
      <c r="B54" s="61" t="s">
        <v>842</v>
      </c>
      <c r="C54" s="61">
        <v>10031380</v>
      </c>
      <c r="D54" s="61" t="s">
        <v>1121</v>
      </c>
      <c r="E54" s="61" t="s">
        <v>783</v>
      </c>
      <c r="F54" s="63" t="s">
        <v>1387</v>
      </c>
      <c r="G54" s="62" t="s">
        <v>15</v>
      </c>
      <c r="H54" s="61">
        <v>128</v>
      </c>
      <c r="I54" s="64">
        <v>752</v>
      </c>
      <c r="J54" s="38">
        <f t="shared" si="3"/>
        <v>96256</v>
      </c>
      <c r="K54" s="38">
        <f t="shared" si="1"/>
        <v>19251.2</v>
      </c>
      <c r="L54" s="38">
        <f t="shared" si="4"/>
        <v>115507.2</v>
      </c>
      <c r="M54" s="69" t="s">
        <v>283</v>
      </c>
    </row>
    <row r="55" spans="1:13" ht="31.5" hidden="1">
      <c r="A55" s="16">
        <v>37</v>
      </c>
      <c r="B55" s="61" t="s">
        <v>843</v>
      </c>
      <c r="C55" s="61">
        <v>10039470</v>
      </c>
      <c r="D55" s="61" t="s">
        <v>1122</v>
      </c>
      <c r="E55" s="61" t="s">
        <v>783</v>
      </c>
      <c r="F55" s="63" t="s">
        <v>1388</v>
      </c>
      <c r="G55" s="62" t="s">
        <v>15</v>
      </c>
      <c r="H55" s="61">
        <v>1</v>
      </c>
      <c r="I55" s="64">
        <v>6166</v>
      </c>
      <c r="J55" s="38">
        <f t="shared" si="3"/>
        <v>6166</v>
      </c>
      <c r="K55" s="38">
        <f t="shared" si="1"/>
        <v>1233.2</v>
      </c>
      <c r="L55" s="38">
        <f t="shared" si="4"/>
        <v>7399.2</v>
      </c>
      <c r="M55" s="69" t="s">
        <v>283</v>
      </c>
    </row>
    <row r="56" spans="1:13" ht="31.5" hidden="1">
      <c r="A56" s="16">
        <v>38</v>
      </c>
      <c r="B56" s="61" t="s">
        <v>844</v>
      </c>
      <c r="C56" s="61">
        <v>10039495</v>
      </c>
      <c r="D56" s="61" t="s">
        <v>1123</v>
      </c>
      <c r="E56" s="61" t="s">
        <v>783</v>
      </c>
      <c r="F56" s="63" t="s">
        <v>1389</v>
      </c>
      <c r="G56" s="62" t="s">
        <v>15</v>
      </c>
      <c r="H56" s="61">
        <v>4</v>
      </c>
      <c r="I56" s="64">
        <v>870</v>
      </c>
      <c r="J56" s="38">
        <f t="shared" si="3"/>
        <v>3480</v>
      </c>
      <c r="K56" s="38">
        <f t="shared" si="1"/>
        <v>696</v>
      </c>
      <c r="L56" s="38">
        <f t="shared" si="4"/>
        <v>4176</v>
      </c>
      <c r="M56" s="69" t="s">
        <v>283</v>
      </c>
    </row>
    <row r="57" spans="1:13" ht="31.5" hidden="1">
      <c r="A57" s="16">
        <v>39</v>
      </c>
      <c r="B57" s="61" t="s">
        <v>845</v>
      </c>
      <c r="C57" s="61">
        <v>10041811</v>
      </c>
      <c r="D57" s="61" t="s">
        <v>1124</v>
      </c>
      <c r="E57" s="61" t="s">
        <v>783</v>
      </c>
      <c r="F57" s="63" t="s">
        <v>1390</v>
      </c>
      <c r="G57" s="62" t="s">
        <v>15</v>
      </c>
      <c r="H57" s="61">
        <v>1</v>
      </c>
      <c r="I57" s="64">
        <v>47</v>
      </c>
      <c r="J57" s="38">
        <f t="shared" si="3"/>
        <v>47</v>
      </c>
      <c r="K57" s="38">
        <f t="shared" si="1"/>
        <v>9.4</v>
      </c>
      <c r="L57" s="38">
        <f t="shared" si="4"/>
        <v>56.4</v>
      </c>
      <c r="M57" s="69" t="s">
        <v>283</v>
      </c>
    </row>
    <row r="58" spans="1:13" ht="31.5" hidden="1">
      <c r="A58" s="16">
        <v>40</v>
      </c>
      <c r="B58" s="61" t="s">
        <v>846</v>
      </c>
      <c r="C58" s="61">
        <v>20000104</v>
      </c>
      <c r="D58" s="61" t="s">
        <v>1125</v>
      </c>
      <c r="E58" s="61" t="s">
        <v>783</v>
      </c>
      <c r="F58" s="63" t="s">
        <v>1391</v>
      </c>
      <c r="G58" s="62" t="s">
        <v>15</v>
      </c>
      <c r="H58" s="61">
        <v>5</v>
      </c>
      <c r="I58" s="64">
        <v>28565</v>
      </c>
      <c r="J58" s="38">
        <f t="shared" si="3"/>
        <v>142825</v>
      </c>
      <c r="K58" s="38">
        <f t="shared" si="1"/>
        <v>28565</v>
      </c>
      <c r="L58" s="38">
        <f t="shared" si="4"/>
        <v>171390</v>
      </c>
      <c r="M58" s="69" t="s">
        <v>283</v>
      </c>
    </row>
    <row r="59" spans="1:13" ht="31.5" hidden="1">
      <c r="A59" s="16">
        <v>41</v>
      </c>
      <c r="B59" s="61" t="s">
        <v>847</v>
      </c>
      <c r="C59" s="61">
        <v>20000104</v>
      </c>
      <c r="D59" s="61" t="s">
        <v>1126</v>
      </c>
      <c r="E59" s="61" t="s">
        <v>783</v>
      </c>
      <c r="F59" s="63" t="s">
        <v>1391</v>
      </c>
      <c r="G59" s="62" t="s">
        <v>15</v>
      </c>
      <c r="H59" s="61">
        <v>1</v>
      </c>
      <c r="I59" s="64">
        <v>19283</v>
      </c>
      <c r="J59" s="38">
        <f t="shared" si="3"/>
        <v>19283</v>
      </c>
      <c r="K59" s="38">
        <f t="shared" si="1"/>
        <v>3856.6</v>
      </c>
      <c r="L59" s="38">
        <f t="shared" si="4"/>
        <v>23139.599999999999</v>
      </c>
      <c r="M59" s="69" t="s">
        <v>283</v>
      </c>
    </row>
    <row r="60" spans="1:13" ht="31.5" hidden="1">
      <c r="A60" s="16">
        <v>42</v>
      </c>
      <c r="B60" s="61" t="s">
        <v>848</v>
      </c>
      <c r="C60" s="61">
        <v>20000651</v>
      </c>
      <c r="D60" s="61" t="s">
        <v>1127</v>
      </c>
      <c r="E60" s="61" t="s">
        <v>783</v>
      </c>
      <c r="F60" s="63" t="s">
        <v>1392</v>
      </c>
      <c r="G60" s="62" t="s">
        <v>15</v>
      </c>
      <c r="H60" s="61">
        <v>8</v>
      </c>
      <c r="I60" s="64">
        <v>652</v>
      </c>
      <c r="J60" s="38">
        <f t="shared" si="3"/>
        <v>5216</v>
      </c>
      <c r="K60" s="38">
        <f t="shared" si="1"/>
        <v>1043.2</v>
      </c>
      <c r="L60" s="38">
        <f t="shared" si="4"/>
        <v>6259.2</v>
      </c>
      <c r="M60" s="69" t="s">
        <v>283</v>
      </c>
    </row>
    <row r="61" spans="1:13" ht="31.5" hidden="1">
      <c r="A61" s="16">
        <v>43</v>
      </c>
      <c r="B61" s="61" t="s">
        <v>849</v>
      </c>
      <c r="C61" s="61">
        <v>20000655</v>
      </c>
      <c r="D61" s="61" t="s">
        <v>1128</v>
      </c>
      <c r="E61" s="61" t="s">
        <v>783</v>
      </c>
      <c r="F61" s="63" t="s">
        <v>1393</v>
      </c>
      <c r="G61" s="62" t="s">
        <v>15</v>
      </c>
      <c r="H61" s="61">
        <v>92</v>
      </c>
      <c r="I61" s="64">
        <v>831</v>
      </c>
      <c r="J61" s="38">
        <f t="shared" si="3"/>
        <v>76452</v>
      </c>
      <c r="K61" s="38">
        <f t="shared" si="1"/>
        <v>15290.4</v>
      </c>
      <c r="L61" s="38">
        <f t="shared" si="4"/>
        <v>91742.399999999994</v>
      </c>
      <c r="M61" s="69" t="s">
        <v>283</v>
      </c>
    </row>
    <row r="62" spans="1:13" ht="31.5" hidden="1">
      <c r="A62" s="16">
        <v>44</v>
      </c>
      <c r="B62" s="61" t="s">
        <v>850</v>
      </c>
      <c r="C62" s="61">
        <v>20000655</v>
      </c>
      <c r="D62" s="61" t="s">
        <v>1129</v>
      </c>
      <c r="E62" s="61" t="s">
        <v>783</v>
      </c>
      <c r="F62" s="63" t="s">
        <v>1393</v>
      </c>
      <c r="G62" s="62" t="s">
        <v>15</v>
      </c>
      <c r="H62" s="61">
        <v>8</v>
      </c>
      <c r="I62" s="64">
        <v>181</v>
      </c>
      <c r="J62" s="38">
        <f t="shared" si="3"/>
        <v>1448</v>
      </c>
      <c r="K62" s="38">
        <f t="shared" si="1"/>
        <v>289.60000000000002</v>
      </c>
      <c r="L62" s="38">
        <f t="shared" si="4"/>
        <v>1737.6</v>
      </c>
      <c r="M62" s="69" t="s">
        <v>283</v>
      </c>
    </row>
    <row r="63" spans="1:13" ht="31.5" hidden="1">
      <c r="A63" s="16">
        <v>45</v>
      </c>
      <c r="B63" s="61" t="s">
        <v>851</v>
      </c>
      <c r="C63" s="61">
        <v>20000687</v>
      </c>
      <c r="D63" s="61" t="s">
        <v>1130</v>
      </c>
      <c r="E63" s="61" t="s">
        <v>783</v>
      </c>
      <c r="F63" s="63" t="s">
        <v>1394</v>
      </c>
      <c r="G63" s="62" t="s">
        <v>15</v>
      </c>
      <c r="H63" s="61">
        <v>3</v>
      </c>
      <c r="I63" s="64">
        <v>24193</v>
      </c>
      <c r="J63" s="38">
        <f t="shared" si="3"/>
        <v>72579</v>
      </c>
      <c r="K63" s="38">
        <f t="shared" si="1"/>
        <v>14515.8</v>
      </c>
      <c r="L63" s="38">
        <f t="shared" si="4"/>
        <v>87094.8</v>
      </c>
      <c r="M63" s="69" t="s">
        <v>283</v>
      </c>
    </row>
    <row r="64" spans="1:13" ht="31.5" hidden="1">
      <c r="A64" s="16">
        <v>46</v>
      </c>
      <c r="B64" s="61" t="s">
        <v>852</v>
      </c>
      <c r="C64" s="61">
        <v>20001677</v>
      </c>
      <c r="D64" s="61" t="s">
        <v>1131</v>
      </c>
      <c r="E64" s="61" t="s">
        <v>783</v>
      </c>
      <c r="F64" s="63" t="s">
        <v>1395</v>
      </c>
      <c r="G64" s="62" t="s">
        <v>15</v>
      </c>
      <c r="H64" s="61">
        <v>1</v>
      </c>
      <c r="I64" s="64">
        <v>5437</v>
      </c>
      <c r="J64" s="38">
        <f t="shared" si="3"/>
        <v>5437</v>
      </c>
      <c r="K64" s="38">
        <f t="shared" si="1"/>
        <v>1087.4000000000001</v>
      </c>
      <c r="L64" s="38">
        <f t="shared" si="4"/>
        <v>6524.4</v>
      </c>
      <c r="M64" s="69" t="s">
        <v>283</v>
      </c>
    </row>
    <row r="65" spans="1:13" ht="31.5" hidden="1">
      <c r="A65" s="16">
        <v>47</v>
      </c>
      <c r="B65" s="61" t="s">
        <v>853</v>
      </c>
      <c r="C65" s="61">
        <v>20001848</v>
      </c>
      <c r="D65" s="61" t="s">
        <v>1132</v>
      </c>
      <c r="E65" s="61" t="s">
        <v>783</v>
      </c>
      <c r="F65" s="63" t="s">
        <v>1396</v>
      </c>
      <c r="G65" s="62" t="s">
        <v>15</v>
      </c>
      <c r="H65" s="61">
        <v>2</v>
      </c>
      <c r="I65" s="64">
        <v>16341</v>
      </c>
      <c r="J65" s="38">
        <f t="shared" si="3"/>
        <v>32682</v>
      </c>
      <c r="K65" s="38">
        <f t="shared" si="1"/>
        <v>6536.4</v>
      </c>
      <c r="L65" s="38">
        <f t="shared" si="4"/>
        <v>39218.400000000001</v>
      </c>
      <c r="M65" s="69" t="s">
        <v>283</v>
      </c>
    </row>
    <row r="66" spans="1:13" ht="31.5" hidden="1">
      <c r="A66" s="16">
        <v>48</v>
      </c>
      <c r="B66" s="61" t="s">
        <v>854</v>
      </c>
      <c r="C66" s="61">
        <v>20001942</v>
      </c>
      <c r="D66" s="61" t="s">
        <v>1133</v>
      </c>
      <c r="E66" s="61" t="s">
        <v>783</v>
      </c>
      <c r="F66" s="63" t="s">
        <v>1397</v>
      </c>
      <c r="G66" s="62" t="s">
        <v>15</v>
      </c>
      <c r="H66" s="61">
        <v>1</v>
      </c>
      <c r="I66" s="64">
        <v>163</v>
      </c>
      <c r="J66" s="38">
        <f t="shared" si="3"/>
        <v>163</v>
      </c>
      <c r="K66" s="38">
        <f t="shared" si="1"/>
        <v>32.6</v>
      </c>
      <c r="L66" s="38">
        <f t="shared" si="4"/>
        <v>195.6</v>
      </c>
      <c r="M66" s="69" t="s">
        <v>283</v>
      </c>
    </row>
    <row r="67" spans="1:13" ht="31.5" hidden="1">
      <c r="A67" s="16">
        <v>49</v>
      </c>
      <c r="B67" s="61" t="s">
        <v>855</v>
      </c>
      <c r="C67" s="61">
        <v>20001954</v>
      </c>
      <c r="D67" s="61" t="s">
        <v>1134</v>
      </c>
      <c r="E67" s="61" t="s">
        <v>783</v>
      </c>
      <c r="F67" s="63" t="s">
        <v>1398</v>
      </c>
      <c r="G67" s="62" t="s">
        <v>15</v>
      </c>
      <c r="H67" s="61">
        <v>1</v>
      </c>
      <c r="I67" s="64">
        <v>52590</v>
      </c>
      <c r="J67" s="38">
        <f t="shared" si="3"/>
        <v>52590</v>
      </c>
      <c r="K67" s="38">
        <f t="shared" si="1"/>
        <v>10518</v>
      </c>
      <c r="L67" s="38">
        <f t="shared" si="4"/>
        <v>63108</v>
      </c>
      <c r="M67" s="69" t="s">
        <v>283</v>
      </c>
    </row>
    <row r="68" spans="1:13" ht="31.5" hidden="1">
      <c r="A68" s="16">
        <v>50</v>
      </c>
      <c r="B68" s="61" t="s">
        <v>856</v>
      </c>
      <c r="C68" s="61">
        <v>20001960</v>
      </c>
      <c r="D68" s="61" t="s">
        <v>1135</v>
      </c>
      <c r="E68" s="61" t="s">
        <v>783</v>
      </c>
      <c r="F68" s="63" t="s">
        <v>1399</v>
      </c>
      <c r="G68" s="62" t="s">
        <v>15</v>
      </c>
      <c r="H68" s="61">
        <v>427</v>
      </c>
      <c r="I68" s="64">
        <v>515</v>
      </c>
      <c r="J68" s="38">
        <f t="shared" si="3"/>
        <v>219905</v>
      </c>
      <c r="K68" s="38">
        <f t="shared" si="1"/>
        <v>43981</v>
      </c>
      <c r="L68" s="38">
        <f t="shared" si="4"/>
        <v>263886</v>
      </c>
      <c r="M68" s="69" t="s">
        <v>283</v>
      </c>
    </row>
    <row r="69" spans="1:13" ht="31.5" hidden="1">
      <c r="A69" s="16">
        <v>51</v>
      </c>
      <c r="B69" s="61" t="s">
        <v>857</v>
      </c>
      <c r="C69" s="61">
        <v>20001962</v>
      </c>
      <c r="D69" s="61" t="s">
        <v>1136</v>
      </c>
      <c r="E69" s="61" t="s">
        <v>783</v>
      </c>
      <c r="F69" s="63" t="s">
        <v>1400</v>
      </c>
      <c r="G69" s="62" t="s">
        <v>15</v>
      </c>
      <c r="H69" s="61">
        <v>2</v>
      </c>
      <c r="I69" s="64">
        <v>559</v>
      </c>
      <c r="J69" s="38">
        <f t="shared" si="3"/>
        <v>1118</v>
      </c>
      <c r="K69" s="38">
        <f t="shared" si="1"/>
        <v>223.6</v>
      </c>
      <c r="L69" s="38">
        <f t="shared" si="4"/>
        <v>1341.6</v>
      </c>
      <c r="M69" s="69" t="s">
        <v>283</v>
      </c>
    </row>
    <row r="70" spans="1:13" ht="31.5" hidden="1">
      <c r="A70" s="16">
        <v>52</v>
      </c>
      <c r="B70" s="61" t="s">
        <v>858</v>
      </c>
      <c r="C70" s="61">
        <v>20001964</v>
      </c>
      <c r="D70" s="61" t="s">
        <v>1137</v>
      </c>
      <c r="E70" s="61" t="s">
        <v>783</v>
      </c>
      <c r="F70" s="63" t="s">
        <v>1401</v>
      </c>
      <c r="G70" s="62" t="s">
        <v>15</v>
      </c>
      <c r="H70" s="61">
        <v>144</v>
      </c>
      <c r="I70" s="64">
        <v>510</v>
      </c>
      <c r="J70" s="38">
        <f t="shared" si="3"/>
        <v>73440</v>
      </c>
      <c r="K70" s="38">
        <f t="shared" si="1"/>
        <v>14688</v>
      </c>
      <c r="L70" s="38">
        <f t="shared" si="4"/>
        <v>88128</v>
      </c>
      <c r="M70" s="69" t="s">
        <v>283</v>
      </c>
    </row>
    <row r="71" spans="1:13" ht="31.5" hidden="1">
      <c r="A71" s="16">
        <v>53</v>
      </c>
      <c r="B71" s="61" t="s">
        <v>859</v>
      </c>
      <c r="C71" s="61">
        <v>20001966</v>
      </c>
      <c r="D71" s="61" t="s">
        <v>1138</v>
      </c>
      <c r="E71" s="61" t="s">
        <v>783</v>
      </c>
      <c r="F71" s="63" t="s">
        <v>1402</v>
      </c>
      <c r="G71" s="62" t="s">
        <v>15</v>
      </c>
      <c r="H71" s="61">
        <v>47</v>
      </c>
      <c r="I71" s="64">
        <v>837</v>
      </c>
      <c r="J71" s="38">
        <f t="shared" si="3"/>
        <v>39339</v>
      </c>
      <c r="K71" s="38">
        <f t="shared" si="1"/>
        <v>7867.8</v>
      </c>
      <c r="L71" s="38">
        <f t="shared" si="4"/>
        <v>47206.8</v>
      </c>
      <c r="M71" s="69" t="s">
        <v>283</v>
      </c>
    </row>
    <row r="72" spans="1:13" ht="31.5" hidden="1">
      <c r="A72" s="16">
        <v>54</v>
      </c>
      <c r="B72" s="61" t="s">
        <v>860</v>
      </c>
      <c r="C72" s="61">
        <v>20001966</v>
      </c>
      <c r="D72" s="61" t="s">
        <v>1139</v>
      </c>
      <c r="E72" s="61" t="s">
        <v>783</v>
      </c>
      <c r="F72" s="63" t="s">
        <v>1402</v>
      </c>
      <c r="G72" s="62" t="s">
        <v>15</v>
      </c>
      <c r="H72" s="61">
        <v>49</v>
      </c>
      <c r="I72" s="64">
        <v>165</v>
      </c>
      <c r="J72" s="38">
        <f t="shared" si="3"/>
        <v>8085</v>
      </c>
      <c r="K72" s="38">
        <f t="shared" si="1"/>
        <v>1617</v>
      </c>
      <c r="L72" s="38">
        <f t="shared" si="4"/>
        <v>9702</v>
      </c>
      <c r="M72" s="69" t="s">
        <v>283</v>
      </c>
    </row>
    <row r="73" spans="1:13" ht="31.5" hidden="1">
      <c r="A73" s="16">
        <v>55</v>
      </c>
      <c r="B73" s="61" t="s">
        <v>861</v>
      </c>
      <c r="C73" s="61">
        <v>20001968</v>
      </c>
      <c r="D73" s="61" t="s">
        <v>1140</v>
      </c>
      <c r="E73" s="61" t="s">
        <v>783</v>
      </c>
      <c r="F73" s="63" t="s">
        <v>1403</v>
      </c>
      <c r="G73" s="62" t="s">
        <v>15</v>
      </c>
      <c r="H73" s="61">
        <v>24</v>
      </c>
      <c r="I73" s="64">
        <v>588</v>
      </c>
      <c r="J73" s="38">
        <f t="shared" si="3"/>
        <v>14112</v>
      </c>
      <c r="K73" s="38">
        <f t="shared" si="1"/>
        <v>2822.4</v>
      </c>
      <c r="L73" s="38">
        <f t="shared" si="4"/>
        <v>16934.400000000001</v>
      </c>
      <c r="M73" s="69" t="s">
        <v>283</v>
      </c>
    </row>
    <row r="74" spans="1:13" ht="31.5" hidden="1">
      <c r="A74" s="16">
        <v>56</v>
      </c>
      <c r="B74" s="61" t="s">
        <v>862</v>
      </c>
      <c r="C74" s="61">
        <v>20001968</v>
      </c>
      <c r="D74" s="61" t="s">
        <v>1141</v>
      </c>
      <c r="E74" s="61" t="s">
        <v>783</v>
      </c>
      <c r="F74" s="63" t="s">
        <v>1403</v>
      </c>
      <c r="G74" s="62" t="s">
        <v>15</v>
      </c>
      <c r="H74" s="61">
        <v>151</v>
      </c>
      <c r="I74" s="64">
        <v>498</v>
      </c>
      <c r="J74" s="38">
        <f t="shared" si="3"/>
        <v>75198</v>
      </c>
      <c r="K74" s="38">
        <f t="shared" si="1"/>
        <v>15039.6</v>
      </c>
      <c r="L74" s="38">
        <f t="shared" si="4"/>
        <v>90237.6</v>
      </c>
      <c r="M74" s="69" t="s">
        <v>283</v>
      </c>
    </row>
    <row r="75" spans="1:13" ht="31.5" hidden="1">
      <c r="A75" s="16">
        <v>57</v>
      </c>
      <c r="B75" s="61" t="s">
        <v>863</v>
      </c>
      <c r="C75" s="61">
        <v>20001968</v>
      </c>
      <c r="D75" s="61" t="s">
        <v>1142</v>
      </c>
      <c r="E75" s="61" t="s">
        <v>783</v>
      </c>
      <c r="F75" s="63" t="s">
        <v>1403</v>
      </c>
      <c r="G75" s="62" t="s">
        <v>15</v>
      </c>
      <c r="H75" s="61">
        <v>130</v>
      </c>
      <c r="I75" s="64">
        <v>498</v>
      </c>
      <c r="J75" s="38">
        <f t="shared" si="3"/>
        <v>64740</v>
      </c>
      <c r="K75" s="38">
        <f t="shared" si="1"/>
        <v>12948</v>
      </c>
      <c r="L75" s="38">
        <f t="shared" si="4"/>
        <v>77688</v>
      </c>
      <c r="M75" s="69" t="s">
        <v>283</v>
      </c>
    </row>
    <row r="76" spans="1:13" ht="31.5" hidden="1">
      <c r="A76" s="16">
        <v>58</v>
      </c>
      <c r="B76" s="61" t="s">
        <v>864</v>
      </c>
      <c r="C76" s="61">
        <v>20001968</v>
      </c>
      <c r="D76" s="61" t="s">
        <v>1143</v>
      </c>
      <c r="E76" s="61" t="s">
        <v>783</v>
      </c>
      <c r="F76" s="63" t="s">
        <v>1403</v>
      </c>
      <c r="G76" s="62" t="s">
        <v>15</v>
      </c>
      <c r="H76" s="61">
        <v>133</v>
      </c>
      <c r="I76" s="64">
        <v>201</v>
      </c>
      <c r="J76" s="38">
        <f t="shared" si="3"/>
        <v>26733</v>
      </c>
      <c r="K76" s="38">
        <f t="shared" si="1"/>
        <v>5346.6</v>
      </c>
      <c r="L76" s="38">
        <f t="shared" si="4"/>
        <v>32079.599999999999</v>
      </c>
      <c r="M76" s="69" t="s">
        <v>283</v>
      </c>
    </row>
    <row r="77" spans="1:13" ht="31.5" hidden="1">
      <c r="A77" s="16">
        <v>59</v>
      </c>
      <c r="B77" s="61" t="s">
        <v>865</v>
      </c>
      <c r="C77" s="61">
        <v>20001968</v>
      </c>
      <c r="D77" s="61" t="s">
        <v>1144</v>
      </c>
      <c r="E77" s="61" t="s">
        <v>783</v>
      </c>
      <c r="F77" s="63" t="s">
        <v>1403</v>
      </c>
      <c r="G77" s="62" t="s">
        <v>15</v>
      </c>
      <c r="H77" s="61">
        <v>553</v>
      </c>
      <c r="I77" s="64">
        <v>125</v>
      </c>
      <c r="J77" s="38">
        <f t="shared" si="3"/>
        <v>69125</v>
      </c>
      <c r="K77" s="38">
        <f t="shared" si="1"/>
        <v>13825</v>
      </c>
      <c r="L77" s="38">
        <f t="shared" si="4"/>
        <v>82950</v>
      </c>
      <c r="M77" s="69" t="s">
        <v>283</v>
      </c>
    </row>
    <row r="78" spans="1:13" ht="31.5" hidden="1">
      <c r="A78" s="16">
        <v>60</v>
      </c>
      <c r="B78" s="61" t="s">
        <v>866</v>
      </c>
      <c r="C78" s="61">
        <v>20001968</v>
      </c>
      <c r="D78" s="61" t="s">
        <v>1145</v>
      </c>
      <c r="E78" s="61" t="s">
        <v>783</v>
      </c>
      <c r="F78" s="63" t="s">
        <v>1403</v>
      </c>
      <c r="G78" s="62" t="s">
        <v>15</v>
      </c>
      <c r="H78" s="61">
        <v>257</v>
      </c>
      <c r="I78" s="64">
        <v>47</v>
      </c>
      <c r="J78" s="38">
        <f t="shared" si="3"/>
        <v>12079</v>
      </c>
      <c r="K78" s="38">
        <f t="shared" si="1"/>
        <v>2415.8000000000002</v>
      </c>
      <c r="L78" s="38">
        <f t="shared" si="4"/>
        <v>14494.8</v>
      </c>
      <c r="M78" s="69" t="s">
        <v>283</v>
      </c>
    </row>
    <row r="79" spans="1:13" ht="31.5" hidden="1">
      <c r="A79" s="16">
        <v>61</v>
      </c>
      <c r="B79" s="61" t="s">
        <v>867</v>
      </c>
      <c r="C79" s="61">
        <v>20001968</v>
      </c>
      <c r="D79" s="61" t="s">
        <v>1146</v>
      </c>
      <c r="E79" s="61" t="s">
        <v>783</v>
      </c>
      <c r="F79" s="63" t="s">
        <v>1403</v>
      </c>
      <c r="G79" s="62" t="s">
        <v>15</v>
      </c>
      <c r="H79" s="61">
        <v>2</v>
      </c>
      <c r="I79" s="64">
        <v>27</v>
      </c>
      <c r="J79" s="38">
        <f t="shared" si="3"/>
        <v>54</v>
      </c>
      <c r="K79" s="38">
        <f t="shared" si="1"/>
        <v>10.8</v>
      </c>
      <c r="L79" s="38">
        <f t="shared" si="4"/>
        <v>64.8</v>
      </c>
      <c r="M79" s="69" t="s">
        <v>283</v>
      </c>
    </row>
    <row r="80" spans="1:13" ht="31.5" hidden="1">
      <c r="A80" s="16">
        <v>62</v>
      </c>
      <c r="B80" s="61" t="s">
        <v>868</v>
      </c>
      <c r="C80" s="61">
        <v>20001968</v>
      </c>
      <c r="D80" s="61" t="s">
        <v>1147</v>
      </c>
      <c r="E80" s="61" t="s">
        <v>783</v>
      </c>
      <c r="F80" s="63" t="s">
        <v>1403</v>
      </c>
      <c r="G80" s="62" t="s">
        <v>15</v>
      </c>
      <c r="H80" s="61">
        <v>3</v>
      </c>
      <c r="I80" s="64">
        <v>6</v>
      </c>
      <c r="J80" s="38">
        <f t="shared" si="3"/>
        <v>18</v>
      </c>
      <c r="K80" s="38">
        <f t="shared" si="1"/>
        <v>3.6</v>
      </c>
      <c r="L80" s="38">
        <f t="shared" si="4"/>
        <v>21.6</v>
      </c>
      <c r="M80" s="69" t="s">
        <v>283</v>
      </c>
    </row>
    <row r="81" spans="1:13" ht="31.5" hidden="1">
      <c r="A81" s="16">
        <v>63</v>
      </c>
      <c r="B81" s="61" t="s">
        <v>869</v>
      </c>
      <c r="C81" s="61">
        <v>20001976</v>
      </c>
      <c r="D81" s="61" t="s">
        <v>1148</v>
      </c>
      <c r="E81" s="61" t="s">
        <v>783</v>
      </c>
      <c r="F81" s="63" t="s">
        <v>1404</v>
      </c>
      <c r="G81" s="62" t="s">
        <v>15</v>
      </c>
      <c r="H81" s="61">
        <v>1</v>
      </c>
      <c r="I81" s="64">
        <v>33</v>
      </c>
      <c r="J81" s="38">
        <f t="shared" si="3"/>
        <v>33</v>
      </c>
      <c r="K81" s="38">
        <f t="shared" si="1"/>
        <v>6.6</v>
      </c>
      <c r="L81" s="38">
        <f t="shared" si="4"/>
        <v>39.6</v>
      </c>
      <c r="M81" s="69" t="s">
        <v>283</v>
      </c>
    </row>
    <row r="82" spans="1:13" ht="31.5" hidden="1">
      <c r="A82" s="16">
        <v>64</v>
      </c>
      <c r="B82" s="61" t="s">
        <v>870</v>
      </c>
      <c r="C82" s="61">
        <v>20002008</v>
      </c>
      <c r="D82" s="61" t="s">
        <v>1149</v>
      </c>
      <c r="E82" s="61" t="s">
        <v>783</v>
      </c>
      <c r="F82" s="63" t="s">
        <v>1405</v>
      </c>
      <c r="G82" s="62" t="s">
        <v>15</v>
      </c>
      <c r="H82" s="61">
        <v>1</v>
      </c>
      <c r="I82" s="64">
        <v>35792</v>
      </c>
      <c r="J82" s="38">
        <f t="shared" si="3"/>
        <v>35792</v>
      </c>
      <c r="K82" s="38">
        <f t="shared" si="1"/>
        <v>7158.4</v>
      </c>
      <c r="L82" s="38">
        <f t="shared" si="4"/>
        <v>42950.400000000001</v>
      </c>
      <c r="M82" s="69" t="s">
        <v>283</v>
      </c>
    </row>
    <row r="83" spans="1:13" ht="31.5" hidden="1">
      <c r="A83" s="16">
        <v>65</v>
      </c>
      <c r="B83" s="61" t="s">
        <v>871</v>
      </c>
      <c r="C83" s="61">
        <v>20002118</v>
      </c>
      <c r="D83" s="61" t="s">
        <v>1150</v>
      </c>
      <c r="E83" s="61" t="s">
        <v>783</v>
      </c>
      <c r="F83" s="63" t="s">
        <v>1406</v>
      </c>
      <c r="G83" s="62" t="s">
        <v>15</v>
      </c>
      <c r="H83" s="61">
        <v>1</v>
      </c>
      <c r="I83" s="64">
        <v>429</v>
      </c>
      <c r="J83" s="38">
        <f t="shared" si="3"/>
        <v>429</v>
      </c>
      <c r="K83" s="38">
        <f t="shared" ref="K83:K146" si="5">ROUND(J83*0.2,2)</f>
        <v>85.8</v>
      </c>
      <c r="L83" s="38">
        <f t="shared" si="4"/>
        <v>514.79999999999995</v>
      </c>
      <c r="M83" s="69" t="s">
        <v>283</v>
      </c>
    </row>
    <row r="84" spans="1:13" ht="31.5" hidden="1">
      <c r="A84" s="16">
        <v>66</v>
      </c>
      <c r="B84" s="61" t="s">
        <v>872</v>
      </c>
      <c r="C84" s="61">
        <v>20002204</v>
      </c>
      <c r="D84" s="61" t="s">
        <v>1151</v>
      </c>
      <c r="E84" s="61" t="s">
        <v>783</v>
      </c>
      <c r="F84" s="63" t="s">
        <v>1407</v>
      </c>
      <c r="G84" s="62" t="s">
        <v>15</v>
      </c>
      <c r="H84" s="61">
        <v>3</v>
      </c>
      <c r="I84" s="64">
        <v>26194</v>
      </c>
      <c r="J84" s="38">
        <f t="shared" si="3"/>
        <v>78582</v>
      </c>
      <c r="K84" s="38">
        <f t="shared" si="5"/>
        <v>15716.4</v>
      </c>
      <c r="L84" s="38">
        <f t="shared" si="4"/>
        <v>94298.4</v>
      </c>
      <c r="M84" s="69" t="s">
        <v>283</v>
      </c>
    </row>
    <row r="85" spans="1:13" ht="31.5" hidden="1">
      <c r="A85" s="16">
        <v>67</v>
      </c>
      <c r="B85" s="61" t="s">
        <v>873</v>
      </c>
      <c r="C85" s="61">
        <v>20002229</v>
      </c>
      <c r="D85" s="61" t="s">
        <v>1152</v>
      </c>
      <c r="E85" s="61" t="s">
        <v>783</v>
      </c>
      <c r="F85" s="63" t="s">
        <v>1408</v>
      </c>
      <c r="G85" s="62" t="s">
        <v>15</v>
      </c>
      <c r="H85" s="61">
        <v>1</v>
      </c>
      <c r="I85" s="64">
        <v>1647</v>
      </c>
      <c r="J85" s="38">
        <f t="shared" si="3"/>
        <v>1647</v>
      </c>
      <c r="K85" s="38">
        <f t="shared" si="5"/>
        <v>329.4</v>
      </c>
      <c r="L85" s="38">
        <f t="shared" si="4"/>
        <v>1976.4</v>
      </c>
      <c r="M85" s="69" t="s">
        <v>283</v>
      </c>
    </row>
    <row r="86" spans="1:13" ht="31.5" hidden="1">
      <c r="A86" s="16">
        <v>68</v>
      </c>
      <c r="B86" s="61" t="s">
        <v>874</v>
      </c>
      <c r="C86" s="61">
        <v>20002229</v>
      </c>
      <c r="D86" s="61" t="s">
        <v>1153</v>
      </c>
      <c r="E86" s="61" t="s">
        <v>783</v>
      </c>
      <c r="F86" s="63" t="s">
        <v>1408</v>
      </c>
      <c r="G86" s="62" t="s">
        <v>15</v>
      </c>
      <c r="H86" s="61">
        <v>1000</v>
      </c>
      <c r="I86" s="64">
        <v>97</v>
      </c>
      <c r="J86" s="38">
        <f t="shared" si="3"/>
        <v>97000</v>
      </c>
      <c r="K86" s="38">
        <f t="shared" si="5"/>
        <v>19400</v>
      </c>
      <c r="L86" s="38">
        <f t="shared" si="4"/>
        <v>116400</v>
      </c>
      <c r="M86" s="69" t="s">
        <v>283</v>
      </c>
    </row>
    <row r="87" spans="1:13" ht="31.5" hidden="1">
      <c r="A87" s="16">
        <v>69</v>
      </c>
      <c r="B87" s="61" t="s">
        <v>875</v>
      </c>
      <c r="C87" s="61">
        <v>20002422</v>
      </c>
      <c r="D87" s="61" t="s">
        <v>1154</v>
      </c>
      <c r="E87" s="61" t="s">
        <v>783</v>
      </c>
      <c r="F87" s="63" t="s">
        <v>1409</v>
      </c>
      <c r="G87" s="62" t="s">
        <v>15</v>
      </c>
      <c r="H87" s="61">
        <v>22</v>
      </c>
      <c r="I87" s="64">
        <v>1169</v>
      </c>
      <c r="J87" s="38">
        <f t="shared" si="3"/>
        <v>25718</v>
      </c>
      <c r="K87" s="38">
        <f t="shared" si="5"/>
        <v>5143.6000000000004</v>
      </c>
      <c r="L87" s="38">
        <f t="shared" si="4"/>
        <v>30861.599999999999</v>
      </c>
      <c r="M87" s="69" t="s">
        <v>283</v>
      </c>
    </row>
    <row r="88" spans="1:13" ht="31.5" hidden="1">
      <c r="A88" s="16">
        <v>70</v>
      </c>
      <c r="B88" s="61" t="s">
        <v>876</v>
      </c>
      <c r="C88" s="61">
        <v>20002468</v>
      </c>
      <c r="D88" s="61" t="s">
        <v>1155</v>
      </c>
      <c r="E88" s="61" t="s">
        <v>783</v>
      </c>
      <c r="F88" s="63" t="s">
        <v>1410</v>
      </c>
      <c r="G88" s="62" t="s">
        <v>15</v>
      </c>
      <c r="H88" s="61">
        <v>2</v>
      </c>
      <c r="I88" s="64">
        <v>477</v>
      </c>
      <c r="J88" s="38">
        <f t="shared" si="3"/>
        <v>954</v>
      </c>
      <c r="K88" s="38">
        <f t="shared" si="5"/>
        <v>190.8</v>
      </c>
      <c r="L88" s="38">
        <f t="shared" si="4"/>
        <v>1144.8</v>
      </c>
      <c r="M88" s="69" t="s">
        <v>283</v>
      </c>
    </row>
    <row r="89" spans="1:13" ht="31.5" hidden="1">
      <c r="A89" s="16">
        <v>71</v>
      </c>
      <c r="B89" s="61" t="s">
        <v>877</v>
      </c>
      <c r="C89" s="61">
        <v>20002468</v>
      </c>
      <c r="D89" s="61" t="s">
        <v>1156</v>
      </c>
      <c r="E89" s="61" t="s">
        <v>783</v>
      </c>
      <c r="F89" s="63" t="s">
        <v>1410</v>
      </c>
      <c r="G89" s="62" t="s">
        <v>15</v>
      </c>
      <c r="H89" s="61">
        <v>1</v>
      </c>
      <c r="I89" s="64">
        <v>477</v>
      </c>
      <c r="J89" s="38">
        <f t="shared" si="3"/>
        <v>477</v>
      </c>
      <c r="K89" s="38">
        <f t="shared" si="5"/>
        <v>95.4</v>
      </c>
      <c r="L89" s="38">
        <f t="shared" si="4"/>
        <v>572.4</v>
      </c>
      <c r="M89" s="69" t="s">
        <v>283</v>
      </c>
    </row>
    <row r="90" spans="1:13" ht="31.5" hidden="1">
      <c r="A90" s="16">
        <v>72</v>
      </c>
      <c r="B90" s="61" t="s">
        <v>878</v>
      </c>
      <c r="C90" s="61">
        <v>20002486</v>
      </c>
      <c r="D90" s="61" t="s">
        <v>1157</v>
      </c>
      <c r="E90" s="61" t="s">
        <v>783</v>
      </c>
      <c r="F90" s="63" t="s">
        <v>1411</v>
      </c>
      <c r="G90" s="62" t="s">
        <v>15</v>
      </c>
      <c r="H90" s="61">
        <v>1</v>
      </c>
      <c r="I90" s="64">
        <v>430</v>
      </c>
      <c r="J90" s="38">
        <f t="shared" si="3"/>
        <v>430</v>
      </c>
      <c r="K90" s="38">
        <f t="shared" si="5"/>
        <v>86</v>
      </c>
      <c r="L90" s="38">
        <f t="shared" si="4"/>
        <v>516</v>
      </c>
      <c r="M90" s="69" t="s">
        <v>283</v>
      </c>
    </row>
    <row r="91" spans="1:13" ht="31.5" hidden="1">
      <c r="A91" s="16">
        <v>73</v>
      </c>
      <c r="B91" s="61" t="s">
        <v>879</v>
      </c>
      <c r="C91" s="61">
        <v>20002499</v>
      </c>
      <c r="D91" s="61" t="s">
        <v>1158</v>
      </c>
      <c r="E91" s="61" t="s">
        <v>783</v>
      </c>
      <c r="F91" s="63" t="s">
        <v>1412</v>
      </c>
      <c r="G91" s="62" t="s">
        <v>15</v>
      </c>
      <c r="H91" s="61">
        <v>1</v>
      </c>
      <c r="I91" s="64">
        <v>182</v>
      </c>
      <c r="J91" s="38">
        <f t="shared" ref="J91:J154" si="6">ROUND(H91*I91,2)</f>
        <v>182</v>
      </c>
      <c r="K91" s="38">
        <f t="shared" si="5"/>
        <v>36.4</v>
      </c>
      <c r="L91" s="38">
        <f t="shared" ref="L91:L154" si="7">ROUND(J91*1.2,2)</f>
        <v>218.4</v>
      </c>
      <c r="M91" s="69" t="s">
        <v>283</v>
      </c>
    </row>
    <row r="92" spans="1:13" ht="31.5" hidden="1">
      <c r="A92" s="16">
        <v>74</v>
      </c>
      <c r="B92" s="61" t="s">
        <v>880</v>
      </c>
      <c r="C92" s="61">
        <v>20002535</v>
      </c>
      <c r="D92" s="61" t="s">
        <v>1159</v>
      </c>
      <c r="E92" s="61" t="s">
        <v>783</v>
      </c>
      <c r="F92" s="63" t="s">
        <v>1413</v>
      </c>
      <c r="G92" s="62" t="s">
        <v>15</v>
      </c>
      <c r="H92" s="61">
        <v>4</v>
      </c>
      <c r="I92" s="64">
        <v>901</v>
      </c>
      <c r="J92" s="38">
        <f t="shared" si="6"/>
        <v>3604</v>
      </c>
      <c r="K92" s="38">
        <f t="shared" si="5"/>
        <v>720.8</v>
      </c>
      <c r="L92" s="38">
        <f t="shared" si="7"/>
        <v>4324.8</v>
      </c>
      <c r="M92" s="69" t="s">
        <v>283</v>
      </c>
    </row>
    <row r="93" spans="1:13" ht="31.5" hidden="1">
      <c r="A93" s="16">
        <v>75</v>
      </c>
      <c r="B93" s="61" t="s">
        <v>881</v>
      </c>
      <c r="C93" s="61">
        <v>20002571</v>
      </c>
      <c r="D93" s="61" t="s">
        <v>1160</v>
      </c>
      <c r="E93" s="61" t="s">
        <v>783</v>
      </c>
      <c r="F93" s="63" t="s">
        <v>1414</v>
      </c>
      <c r="G93" s="62" t="s">
        <v>15</v>
      </c>
      <c r="H93" s="61">
        <v>1</v>
      </c>
      <c r="I93" s="64">
        <v>4176</v>
      </c>
      <c r="J93" s="38">
        <f t="shared" si="6"/>
        <v>4176</v>
      </c>
      <c r="K93" s="38">
        <f t="shared" si="5"/>
        <v>835.2</v>
      </c>
      <c r="L93" s="38">
        <f t="shared" si="7"/>
        <v>5011.2</v>
      </c>
      <c r="M93" s="69" t="s">
        <v>283</v>
      </c>
    </row>
    <row r="94" spans="1:13" ht="31.5" hidden="1">
      <c r="A94" s="16">
        <v>76</v>
      </c>
      <c r="B94" s="61" t="s">
        <v>882</v>
      </c>
      <c r="C94" s="61">
        <v>20002574</v>
      </c>
      <c r="D94" s="61" t="s">
        <v>1161</v>
      </c>
      <c r="E94" s="61" t="s">
        <v>783</v>
      </c>
      <c r="F94" s="63" t="s">
        <v>1415</v>
      </c>
      <c r="G94" s="62" t="s">
        <v>15</v>
      </c>
      <c r="H94" s="61">
        <v>6</v>
      </c>
      <c r="I94" s="64">
        <v>1104</v>
      </c>
      <c r="J94" s="38">
        <f t="shared" si="6"/>
        <v>6624</v>
      </c>
      <c r="K94" s="38">
        <f t="shared" si="5"/>
        <v>1324.8</v>
      </c>
      <c r="L94" s="38">
        <f t="shared" si="7"/>
        <v>7948.8</v>
      </c>
      <c r="M94" s="69" t="s">
        <v>283</v>
      </c>
    </row>
    <row r="95" spans="1:13" ht="31.5" hidden="1">
      <c r="A95" s="16">
        <v>77</v>
      </c>
      <c r="B95" s="61" t="s">
        <v>883</v>
      </c>
      <c r="C95" s="61">
        <v>20002586</v>
      </c>
      <c r="D95" s="61" t="s">
        <v>1162</v>
      </c>
      <c r="E95" s="61" t="s">
        <v>783</v>
      </c>
      <c r="F95" s="63" t="s">
        <v>1416</v>
      </c>
      <c r="G95" s="62" t="s">
        <v>15</v>
      </c>
      <c r="H95" s="61">
        <v>1</v>
      </c>
      <c r="I95" s="64">
        <v>1846</v>
      </c>
      <c r="J95" s="38">
        <f t="shared" si="6"/>
        <v>1846</v>
      </c>
      <c r="K95" s="38">
        <f t="shared" si="5"/>
        <v>369.2</v>
      </c>
      <c r="L95" s="38">
        <f t="shared" si="7"/>
        <v>2215.1999999999998</v>
      </c>
      <c r="M95" s="69" t="s">
        <v>283</v>
      </c>
    </row>
    <row r="96" spans="1:13" ht="31.5" hidden="1">
      <c r="A96" s="16">
        <v>78</v>
      </c>
      <c r="B96" s="61" t="s">
        <v>884</v>
      </c>
      <c r="C96" s="61">
        <v>20002645</v>
      </c>
      <c r="D96" s="61" t="s">
        <v>1163</v>
      </c>
      <c r="E96" s="61" t="s">
        <v>783</v>
      </c>
      <c r="F96" s="63" t="s">
        <v>1417</v>
      </c>
      <c r="G96" s="62" t="s">
        <v>15</v>
      </c>
      <c r="H96" s="61">
        <v>1</v>
      </c>
      <c r="I96" s="64">
        <v>1266</v>
      </c>
      <c r="J96" s="38">
        <f t="shared" si="6"/>
        <v>1266</v>
      </c>
      <c r="K96" s="38">
        <f t="shared" si="5"/>
        <v>253.2</v>
      </c>
      <c r="L96" s="38">
        <f t="shared" si="7"/>
        <v>1519.2</v>
      </c>
      <c r="M96" s="69" t="s">
        <v>283</v>
      </c>
    </row>
    <row r="97" spans="1:13" ht="31.5" hidden="1">
      <c r="A97" s="16">
        <v>79</v>
      </c>
      <c r="B97" s="61" t="s">
        <v>885</v>
      </c>
      <c r="C97" s="61">
        <v>20002836</v>
      </c>
      <c r="D97" s="61" t="s">
        <v>1164</v>
      </c>
      <c r="E97" s="61" t="s">
        <v>783</v>
      </c>
      <c r="F97" s="63" t="s">
        <v>1418</v>
      </c>
      <c r="G97" s="62" t="s">
        <v>15</v>
      </c>
      <c r="H97" s="61">
        <v>128</v>
      </c>
      <c r="I97" s="64">
        <v>186</v>
      </c>
      <c r="J97" s="38">
        <f t="shared" si="6"/>
        <v>23808</v>
      </c>
      <c r="K97" s="38">
        <f t="shared" si="5"/>
        <v>4761.6000000000004</v>
      </c>
      <c r="L97" s="38">
        <f t="shared" si="7"/>
        <v>28569.599999999999</v>
      </c>
      <c r="M97" s="69" t="s">
        <v>283</v>
      </c>
    </row>
    <row r="98" spans="1:13" ht="31.5" hidden="1">
      <c r="A98" s="16">
        <v>80</v>
      </c>
      <c r="B98" s="61" t="s">
        <v>886</v>
      </c>
      <c r="C98" s="61">
        <v>20002838</v>
      </c>
      <c r="D98" s="61" t="s">
        <v>1165</v>
      </c>
      <c r="E98" s="61" t="s">
        <v>783</v>
      </c>
      <c r="F98" s="63" t="s">
        <v>1419</v>
      </c>
      <c r="G98" s="62" t="s">
        <v>15</v>
      </c>
      <c r="H98" s="61">
        <v>405</v>
      </c>
      <c r="I98" s="64">
        <v>515</v>
      </c>
      <c r="J98" s="38">
        <f t="shared" si="6"/>
        <v>208575</v>
      </c>
      <c r="K98" s="38">
        <f t="shared" si="5"/>
        <v>41715</v>
      </c>
      <c r="L98" s="38">
        <f t="shared" si="7"/>
        <v>250290</v>
      </c>
      <c r="M98" s="69" t="s">
        <v>283</v>
      </c>
    </row>
    <row r="99" spans="1:13" ht="31.5" hidden="1">
      <c r="A99" s="16">
        <v>81</v>
      </c>
      <c r="B99" s="61" t="s">
        <v>887</v>
      </c>
      <c r="C99" s="61">
        <v>20002848</v>
      </c>
      <c r="D99" s="61" t="s">
        <v>1166</v>
      </c>
      <c r="E99" s="61" t="s">
        <v>783</v>
      </c>
      <c r="F99" s="63" t="s">
        <v>1420</v>
      </c>
      <c r="G99" s="62" t="s">
        <v>15</v>
      </c>
      <c r="H99" s="61">
        <v>52</v>
      </c>
      <c r="I99" s="64">
        <v>327</v>
      </c>
      <c r="J99" s="38">
        <f t="shared" si="6"/>
        <v>17004</v>
      </c>
      <c r="K99" s="38">
        <f t="shared" si="5"/>
        <v>3400.8</v>
      </c>
      <c r="L99" s="38">
        <f t="shared" si="7"/>
        <v>20404.8</v>
      </c>
      <c r="M99" s="69" t="s">
        <v>283</v>
      </c>
    </row>
    <row r="100" spans="1:13" ht="31.5" hidden="1">
      <c r="A100" s="16">
        <v>82</v>
      </c>
      <c r="B100" s="61" t="s">
        <v>888</v>
      </c>
      <c r="C100" s="61">
        <v>20002862</v>
      </c>
      <c r="D100" s="61" t="s">
        <v>1167</v>
      </c>
      <c r="E100" s="61" t="s">
        <v>783</v>
      </c>
      <c r="F100" s="63" t="s">
        <v>1421</v>
      </c>
      <c r="G100" s="62" t="s">
        <v>15</v>
      </c>
      <c r="H100" s="61">
        <v>15</v>
      </c>
      <c r="I100" s="64">
        <v>1894</v>
      </c>
      <c r="J100" s="38">
        <f t="shared" si="6"/>
        <v>28410</v>
      </c>
      <c r="K100" s="38">
        <f t="shared" si="5"/>
        <v>5682</v>
      </c>
      <c r="L100" s="38">
        <f t="shared" si="7"/>
        <v>34092</v>
      </c>
      <c r="M100" s="69" t="s">
        <v>283</v>
      </c>
    </row>
    <row r="101" spans="1:13" ht="31.5" hidden="1">
      <c r="A101" s="16">
        <v>83</v>
      </c>
      <c r="B101" s="61" t="s">
        <v>889</v>
      </c>
      <c r="C101" s="61">
        <v>20002866</v>
      </c>
      <c r="D101" s="61" t="s">
        <v>1168</v>
      </c>
      <c r="E101" s="61" t="s">
        <v>783</v>
      </c>
      <c r="F101" s="63" t="s">
        <v>1422</v>
      </c>
      <c r="G101" s="62" t="s">
        <v>15</v>
      </c>
      <c r="H101" s="61">
        <v>2</v>
      </c>
      <c r="I101" s="64">
        <v>13114</v>
      </c>
      <c r="J101" s="38">
        <f t="shared" si="6"/>
        <v>26228</v>
      </c>
      <c r="K101" s="38">
        <f t="shared" si="5"/>
        <v>5245.6</v>
      </c>
      <c r="L101" s="38">
        <f t="shared" si="7"/>
        <v>31473.599999999999</v>
      </c>
      <c r="M101" s="69" t="s">
        <v>283</v>
      </c>
    </row>
    <row r="102" spans="1:13" ht="31.5" hidden="1">
      <c r="A102" s="16">
        <v>84</v>
      </c>
      <c r="B102" s="61" t="s">
        <v>890</v>
      </c>
      <c r="C102" s="61">
        <v>20002989</v>
      </c>
      <c r="D102" s="61" t="s">
        <v>1169</v>
      </c>
      <c r="E102" s="61" t="s">
        <v>783</v>
      </c>
      <c r="F102" s="63" t="s">
        <v>1423</v>
      </c>
      <c r="G102" s="62" t="s">
        <v>15</v>
      </c>
      <c r="H102" s="61">
        <v>465</v>
      </c>
      <c r="I102" s="64">
        <v>27</v>
      </c>
      <c r="J102" s="38">
        <f t="shared" si="6"/>
        <v>12555</v>
      </c>
      <c r="K102" s="38">
        <f t="shared" si="5"/>
        <v>2511</v>
      </c>
      <c r="L102" s="38">
        <f t="shared" si="7"/>
        <v>15066</v>
      </c>
      <c r="M102" s="69" t="s">
        <v>283</v>
      </c>
    </row>
    <row r="103" spans="1:13" ht="31.5" hidden="1">
      <c r="A103" s="16">
        <v>85</v>
      </c>
      <c r="B103" s="61" t="s">
        <v>891</v>
      </c>
      <c r="C103" s="61">
        <v>20002999</v>
      </c>
      <c r="D103" s="61" t="s">
        <v>1170</v>
      </c>
      <c r="E103" s="61" t="s">
        <v>783</v>
      </c>
      <c r="F103" s="63" t="s">
        <v>1424</v>
      </c>
      <c r="G103" s="62" t="s">
        <v>15</v>
      </c>
      <c r="H103" s="61">
        <v>1</v>
      </c>
      <c r="I103" s="64">
        <v>29</v>
      </c>
      <c r="J103" s="38">
        <f t="shared" si="6"/>
        <v>29</v>
      </c>
      <c r="K103" s="38">
        <f t="shared" si="5"/>
        <v>5.8</v>
      </c>
      <c r="L103" s="38">
        <f t="shared" si="7"/>
        <v>34.799999999999997</v>
      </c>
      <c r="M103" s="69" t="s">
        <v>283</v>
      </c>
    </row>
    <row r="104" spans="1:13" ht="31.5" hidden="1">
      <c r="A104" s="16">
        <v>86</v>
      </c>
      <c r="B104" s="61" t="s">
        <v>892</v>
      </c>
      <c r="C104" s="61">
        <v>20003050</v>
      </c>
      <c r="D104" s="61" t="s">
        <v>1171</v>
      </c>
      <c r="E104" s="61" t="s">
        <v>783</v>
      </c>
      <c r="F104" s="63" t="s">
        <v>1425</v>
      </c>
      <c r="G104" s="62" t="s">
        <v>15</v>
      </c>
      <c r="H104" s="61">
        <v>1</v>
      </c>
      <c r="I104" s="64">
        <v>200</v>
      </c>
      <c r="J104" s="38">
        <f t="shared" si="6"/>
        <v>200</v>
      </c>
      <c r="K104" s="38">
        <f t="shared" si="5"/>
        <v>40</v>
      </c>
      <c r="L104" s="38">
        <f t="shared" si="7"/>
        <v>240</v>
      </c>
      <c r="M104" s="69" t="s">
        <v>283</v>
      </c>
    </row>
    <row r="105" spans="1:13" ht="31.5" hidden="1">
      <c r="A105" s="16">
        <v>87</v>
      </c>
      <c r="B105" s="61" t="s">
        <v>893</v>
      </c>
      <c r="C105" s="61">
        <v>20003059</v>
      </c>
      <c r="D105" s="61" t="s">
        <v>1172</v>
      </c>
      <c r="E105" s="61" t="s">
        <v>783</v>
      </c>
      <c r="F105" s="63" t="s">
        <v>1426</v>
      </c>
      <c r="G105" s="62" t="s">
        <v>15</v>
      </c>
      <c r="H105" s="61">
        <v>1</v>
      </c>
      <c r="I105" s="64">
        <v>642</v>
      </c>
      <c r="J105" s="38">
        <f t="shared" si="6"/>
        <v>642</v>
      </c>
      <c r="K105" s="38">
        <f t="shared" si="5"/>
        <v>128.4</v>
      </c>
      <c r="L105" s="38">
        <f t="shared" si="7"/>
        <v>770.4</v>
      </c>
      <c r="M105" s="69" t="s">
        <v>283</v>
      </c>
    </row>
    <row r="106" spans="1:13" ht="31.5" hidden="1">
      <c r="A106" s="16">
        <v>88</v>
      </c>
      <c r="B106" s="61" t="s">
        <v>894</v>
      </c>
      <c r="C106" s="61">
        <v>20003069</v>
      </c>
      <c r="D106" s="61" t="s">
        <v>1173</v>
      </c>
      <c r="E106" s="61" t="s">
        <v>783</v>
      </c>
      <c r="F106" s="63" t="s">
        <v>1427</v>
      </c>
      <c r="G106" s="62" t="s">
        <v>15</v>
      </c>
      <c r="H106" s="61">
        <v>3</v>
      </c>
      <c r="I106" s="64">
        <v>730</v>
      </c>
      <c r="J106" s="38">
        <f t="shared" si="6"/>
        <v>2190</v>
      </c>
      <c r="K106" s="38">
        <f t="shared" si="5"/>
        <v>438</v>
      </c>
      <c r="L106" s="38">
        <f t="shared" si="7"/>
        <v>2628</v>
      </c>
      <c r="M106" s="69" t="s">
        <v>283</v>
      </c>
    </row>
    <row r="107" spans="1:13" ht="31.5" hidden="1">
      <c r="A107" s="16">
        <v>89</v>
      </c>
      <c r="B107" s="61" t="s">
        <v>895</v>
      </c>
      <c r="C107" s="61">
        <v>20003082</v>
      </c>
      <c r="D107" s="61" t="s">
        <v>1174</v>
      </c>
      <c r="E107" s="61" t="s">
        <v>783</v>
      </c>
      <c r="F107" s="63" t="s">
        <v>1428</v>
      </c>
      <c r="G107" s="62" t="s">
        <v>15</v>
      </c>
      <c r="H107" s="61">
        <v>1</v>
      </c>
      <c r="I107" s="64">
        <v>9</v>
      </c>
      <c r="J107" s="38">
        <f t="shared" si="6"/>
        <v>9</v>
      </c>
      <c r="K107" s="38">
        <f t="shared" si="5"/>
        <v>1.8</v>
      </c>
      <c r="L107" s="38">
        <f t="shared" si="7"/>
        <v>10.8</v>
      </c>
      <c r="M107" s="69" t="s">
        <v>283</v>
      </c>
    </row>
    <row r="108" spans="1:13" ht="31.5" hidden="1">
      <c r="A108" s="16">
        <v>90</v>
      </c>
      <c r="B108" s="61" t="s">
        <v>896</v>
      </c>
      <c r="C108" s="61">
        <v>20003098</v>
      </c>
      <c r="D108" s="61" t="s">
        <v>1175</v>
      </c>
      <c r="E108" s="61" t="s">
        <v>783</v>
      </c>
      <c r="F108" s="63" t="s">
        <v>1429</v>
      </c>
      <c r="G108" s="62" t="s">
        <v>15</v>
      </c>
      <c r="H108" s="61">
        <v>7</v>
      </c>
      <c r="I108" s="64">
        <v>413</v>
      </c>
      <c r="J108" s="38">
        <f t="shared" si="6"/>
        <v>2891</v>
      </c>
      <c r="K108" s="38">
        <f t="shared" si="5"/>
        <v>578.20000000000005</v>
      </c>
      <c r="L108" s="38">
        <f t="shared" si="7"/>
        <v>3469.2</v>
      </c>
      <c r="M108" s="69" t="s">
        <v>283</v>
      </c>
    </row>
    <row r="109" spans="1:13" ht="31.5" hidden="1">
      <c r="A109" s="16">
        <v>91</v>
      </c>
      <c r="B109" s="61" t="s">
        <v>897</v>
      </c>
      <c r="C109" s="61">
        <v>20003102</v>
      </c>
      <c r="D109" s="61" t="s">
        <v>1176</v>
      </c>
      <c r="E109" s="61" t="s">
        <v>783</v>
      </c>
      <c r="F109" s="63" t="s">
        <v>1430</v>
      </c>
      <c r="G109" s="62" t="s">
        <v>15</v>
      </c>
      <c r="H109" s="61">
        <v>1</v>
      </c>
      <c r="I109" s="64">
        <v>224</v>
      </c>
      <c r="J109" s="38">
        <f t="shared" si="6"/>
        <v>224</v>
      </c>
      <c r="K109" s="38">
        <f t="shared" si="5"/>
        <v>44.8</v>
      </c>
      <c r="L109" s="38">
        <f t="shared" si="7"/>
        <v>268.8</v>
      </c>
      <c r="M109" s="69" t="s">
        <v>283</v>
      </c>
    </row>
    <row r="110" spans="1:13" ht="31.5" hidden="1">
      <c r="A110" s="16">
        <v>92</v>
      </c>
      <c r="B110" s="61" t="s">
        <v>898</v>
      </c>
      <c r="C110" s="61">
        <v>20003108</v>
      </c>
      <c r="D110" s="61" t="s">
        <v>1177</v>
      </c>
      <c r="E110" s="61" t="s">
        <v>783</v>
      </c>
      <c r="F110" s="63" t="s">
        <v>1431</v>
      </c>
      <c r="G110" s="62" t="s">
        <v>15</v>
      </c>
      <c r="H110" s="61">
        <v>1</v>
      </c>
      <c r="I110" s="64">
        <v>560</v>
      </c>
      <c r="J110" s="38">
        <f t="shared" si="6"/>
        <v>560</v>
      </c>
      <c r="K110" s="38">
        <f t="shared" si="5"/>
        <v>112</v>
      </c>
      <c r="L110" s="38">
        <f t="shared" si="7"/>
        <v>672</v>
      </c>
      <c r="M110" s="69" t="s">
        <v>283</v>
      </c>
    </row>
    <row r="111" spans="1:13" ht="31.5" hidden="1">
      <c r="A111" s="16">
        <v>93</v>
      </c>
      <c r="B111" s="61" t="s">
        <v>899</v>
      </c>
      <c r="C111" s="61">
        <v>20003112</v>
      </c>
      <c r="D111" s="61" t="s">
        <v>1178</v>
      </c>
      <c r="E111" s="61" t="s">
        <v>783</v>
      </c>
      <c r="F111" s="63" t="s">
        <v>1432</v>
      </c>
      <c r="G111" s="62" t="s">
        <v>15</v>
      </c>
      <c r="H111" s="61">
        <v>1</v>
      </c>
      <c r="I111" s="64">
        <v>796</v>
      </c>
      <c r="J111" s="38">
        <f t="shared" si="6"/>
        <v>796</v>
      </c>
      <c r="K111" s="38">
        <f t="shared" si="5"/>
        <v>159.19999999999999</v>
      </c>
      <c r="L111" s="38">
        <f t="shared" si="7"/>
        <v>955.2</v>
      </c>
      <c r="M111" s="69" t="s">
        <v>283</v>
      </c>
    </row>
    <row r="112" spans="1:13" ht="31.5" hidden="1">
      <c r="A112" s="16">
        <v>94</v>
      </c>
      <c r="B112" s="61" t="s">
        <v>900</v>
      </c>
      <c r="C112" s="61">
        <v>20003156</v>
      </c>
      <c r="D112" s="61" t="s">
        <v>1179</v>
      </c>
      <c r="E112" s="61" t="s">
        <v>783</v>
      </c>
      <c r="F112" s="63" t="s">
        <v>1433</v>
      </c>
      <c r="G112" s="62" t="s">
        <v>15</v>
      </c>
      <c r="H112" s="61">
        <v>8</v>
      </c>
      <c r="I112" s="64">
        <v>93</v>
      </c>
      <c r="J112" s="38">
        <f t="shared" si="6"/>
        <v>744</v>
      </c>
      <c r="K112" s="38">
        <f t="shared" si="5"/>
        <v>148.80000000000001</v>
      </c>
      <c r="L112" s="38">
        <f t="shared" si="7"/>
        <v>892.8</v>
      </c>
      <c r="M112" s="69" t="s">
        <v>283</v>
      </c>
    </row>
    <row r="113" spans="1:13" ht="31.5" hidden="1">
      <c r="A113" s="16">
        <v>95</v>
      </c>
      <c r="B113" s="61" t="s">
        <v>901</v>
      </c>
      <c r="C113" s="61">
        <v>20003159</v>
      </c>
      <c r="D113" s="61" t="s">
        <v>1180</v>
      </c>
      <c r="E113" s="61" t="s">
        <v>783</v>
      </c>
      <c r="F113" s="63" t="s">
        <v>1434</v>
      </c>
      <c r="G113" s="62" t="s">
        <v>15</v>
      </c>
      <c r="H113" s="61">
        <v>2</v>
      </c>
      <c r="I113" s="64">
        <v>190</v>
      </c>
      <c r="J113" s="38">
        <f t="shared" si="6"/>
        <v>380</v>
      </c>
      <c r="K113" s="38">
        <f t="shared" si="5"/>
        <v>76</v>
      </c>
      <c r="L113" s="38">
        <f t="shared" si="7"/>
        <v>456</v>
      </c>
      <c r="M113" s="69" t="s">
        <v>283</v>
      </c>
    </row>
    <row r="114" spans="1:13" ht="31.5" hidden="1">
      <c r="A114" s="16">
        <v>96</v>
      </c>
      <c r="B114" s="61" t="s">
        <v>902</v>
      </c>
      <c r="C114" s="61">
        <v>20003166</v>
      </c>
      <c r="D114" s="61" t="s">
        <v>1181</v>
      </c>
      <c r="E114" s="61" t="s">
        <v>783</v>
      </c>
      <c r="F114" s="63" t="s">
        <v>1435</v>
      </c>
      <c r="G114" s="62" t="s">
        <v>15</v>
      </c>
      <c r="H114" s="61">
        <v>4</v>
      </c>
      <c r="I114" s="64">
        <v>340</v>
      </c>
      <c r="J114" s="38">
        <f t="shared" si="6"/>
        <v>1360</v>
      </c>
      <c r="K114" s="38">
        <f t="shared" si="5"/>
        <v>272</v>
      </c>
      <c r="L114" s="38">
        <f t="shared" si="7"/>
        <v>1632</v>
      </c>
      <c r="M114" s="69" t="s">
        <v>283</v>
      </c>
    </row>
    <row r="115" spans="1:13" ht="31.5" hidden="1">
      <c r="A115" s="16">
        <v>97</v>
      </c>
      <c r="B115" s="61" t="s">
        <v>903</v>
      </c>
      <c r="C115" s="61">
        <v>20003172</v>
      </c>
      <c r="D115" s="61" t="s">
        <v>1182</v>
      </c>
      <c r="E115" s="61" t="s">
        <v>783</v>
      </c>
      <c r="F115" s="63" t="s">
        <v>1436</v>
      </c>
      <c r="G115" s="62" t="s">
        <v>15</v>
      </c>
      <c r="H115" s="61">
        <v>1</v>
      </c>
      <c r="I115" s="64">
        <v>441</v>
      </c>
      <c r="J115" s="38">
        <f t="shared" si="6"/>
        <v>441</v>
      </c>
      <c r="K115" s="38">
        <f t="shared" si="5"/>
        <v>88.2</v>
      </c>
      <c r="L115" s="38">
        <f t="shared" si="7"/>
        <v>529.20000000000005</v>
      </c>
      <c r="M115" s="69" t="s">
        <v>283</v>
      </c>
    </row>
    <row r="116" spans="1:13" ht="31.5" hidden="1">
      <c r="A116" s="16">
        <v>98</v>
      </c>
      <c r="B116" s="61" t="s">
        <v>904</v>
      </c>
      <c r="C116" s="61">
        <v>20003181</v>
      </c>
      <c r="D116" s="61" t="s">
        <v>1183</v>
      </c>
      <c r="E116" s="61" t="s">
        <v>783</v>
      </c>
      <c r="F116" s="63" t="s">
        <v>1437</v>
      </c>
      <c r="G116" s="62" t="s">
        <v>15</v>
      </c>
      <c r="H116" s="61">
        <v>3</v>
      </c>
      <c r="I116" s="64">
        <v>588</v>
      </c>
      <c r="J116" s="38">
        <f t="shared" si="6"/>
        <v>1764</v>
      </c>
      <c r="K116" s="38">
        <f t="shared" si="5"/>
        <v>352.8</v>
      </c>
      <c r="L116" s="38">
        <f t="shared" si="7"/>
        <v>2116.8000000000002</v>
      </c>
      <c r="M116" s="69" t="s">
        <v>283</v>
      </c>
    </row>
    <row r="117" spans="1:13" ht="31.5" hidden="1">
      <c r="A117" s="16">
        <v>99</v>
      </c>
      <c r="B117" s="61" t="s">
        <v>905</v>
      </c>
      <c r="C117" s="61">
        <v>20003181</v>
      </c>
      <c r="D117" s="61" t="s">
        <v>1184</v>
      </c>
      <c r="E117" s="61" t="s">
        <v>783</v>
      </c>
      <c r="F117" s="63" t="s">
        <v>1437</v>
      </c>
      <c r="G117" s="62" t="s">
        <v>15</v>
      </c>
      <c r="H117" s="61">
        <v>4</v>
      </c>
      <c r="I117" s="64">
        <v>530</v>
      </c>
      <c r="J117" s="38">
        <f t="shared" si="6"/>
        <v>2120</v>
      </c>
      <c r="K117" s="38">
        <f t="shared" si="5"/>
        <v>424</v>
      </c>
      <c r="L117" s="38">
        <f t="shared" si="7"/>
        <v>2544</v>
      </c>
      <c r="M117" s="69" t="s">
        <v>283</v>
      </c>
    </row>
    <row r="118" spans="1:13" ht="31.5" hidden="1">
      <c r="A118" s="16">
        <v>100</v>
      </c>
      <c r="B118" s="61" t="s">
        <v>906</v>
      </c>
      <c r="C118" s="61">
        <v>20003194</v>
      </c>
      <c r="D118" s="61" t="s">
        <v>1185</v>
      </c>
      <c r="E118" s="61" t="s">
        <v>783</v>
      </c>
      <c r="F118" s="63" t="s">
        <v>1438</v>
      </c>
      <c r="G118" s="62" t="s">
        <v>15</v>
      </c>
      <c r="H118" s="61">
        <v>1</v>
      </c>
      <c r="I118" s="64">
        <v>111</v>
      </c>
      <c r="J118" s="38">
        <f t="shared" si="6"/>
        <v>111</v>
      </c>
      <c r="K118" s="38">
        <f t="shared" si="5"/>
        <v>22.2</v>
      </c>
      <c r="L118" s="38">
        <f t="shared" si="7"/>
        <v>133.19999999999999</v>
      </c>
      <c r="M118" s="69" t="s">
        <v>283</v>
      </c>
    </row>
    <row r="119" spans="1:13" ht="31.5" hidden="1">
      <c r="A119" s="16">
        <v>101</v>
      </c>
      <c r="B119" s="61" t="s">
        <v>907</v>
      </c>
      <c r="C119" s="61">
        <v>20003204</v>
      </c>
      <c r="D119" s="61" t="s">
        <v>1186</v>
      </c>
      <c r="E119" s="61" t="s">
        <v>783</v>
      </c>
      <c r="F119" s="63" t="s">
        <v>1439</v>
      </c>
      <c r="G119" s="62" t="s">
        <v>15</v>
      </c>
      <c r="H119" s="61">
        <v>8</v>
      </c>
      <c r="I119" s="64">
        <v>247</v>
      </c>
      <c r="J119" s="38">
        <f t="shared" si="6"/>
        <v>1976</v>
      </c>
      <c r="K119" s="38">
        <f t="shared" si="5"/>
        <v>395.2</v>
      </c>
      <c r="L119" s="38">
        <f t="shared" si="7"/>
        <v>2371.1999999999998</v>
      </c>
      <c r="M119" s="69" t="s">
        <v>283</v>
      </c>
    </row>
    <row r="120" spans="1:13" ht="31.5" hidden="1">
      <c r="A120" s="16">
        <v>102</v>
      </c>
      <c r="B120" s="61" t="s">
        <v>908</v>
      </c>
      <c r="C120" s="61">
        <v>20003220</v>
      </c>
      <c r="D120" s="61" t="s">
        <v>1187</v>
      </c>
      <c r="E120" s="61" t="s">
        <v>783</v>
      </c>
      <c r="F120" s="63" t="s">
        <v>1440</v>
      </c>
      <c r="G120" s="62" t="s">
        <v>15</v>
      </c>
      <c r="H120" s="61">
        <v>5</v>
      </c>
      <c r="I120" s="64">
        <v>645</v>
      </c>
      <c r="J120" s="38">
        <f t="shared" si="6"/>
        <v>3225</v>
      </c>
      <c r="K120" s="38">
        <f t="shared" si="5"/>
        <v>645</v>
      </c>
      <c r="L120" s="38">
        <f t="shared" si="7"/>
        <v>3870</v>
      </c>
      <c r="M120" s="69" t="s">
        <v>283</v>
      </c>
    </row>
    <row r="121" spans="1:13" ht="31.5" hidden="1">
      <c r="A121" s="16">
        <v>103</v>
      </c>
      <c r="B121" s="61" t="s">
        <v>909</v>
      </c>
      <c r="C121" s="61">
        <v>20003248</v>
      </c>
      <c r="D121" s="61" t="s">
        <v>1188</v>
      </c>
      <c r="E121" s="61" t="s">
        <v>783</v>
      </c>
      <c r="F121" s="63" t="s">
        <v>1441</v>
      </c>
      <c r="G121" s="62" t="s">
        <v>15</v>
      </c>
      <c r="H121" s="61">
        <v>1</v>
      </c>
      <c r="I121" s="64">
        <v>175</v>
      </c>
      <c r="J121" s="38">
        <f t="shared" si="6"/>
        <v>175</v>
      </c>
      <c r="K121" s="38">
        <f t="shared" si="5"/>
        <v>35</v>
      </c>
      <c r="L121" s="38">
        <f t="shared" si="7"/>
        <v>210</v>
      </c>
      <c r="M121" s="69" t="s">
        <v>283</v>
      </c>
    </row>
    <row r="122" spans="1:13" ht="31.5" hidden="1">
      <c r="A122" s="16">
        <v>104</v>
      </c>
      <c r="B122" s="61" t="s">
        <v>910</v>
      </c>
      <c r="C122" s="61">
        <v>20003258</v>
      </c>
      <c r="D122" s="61" t="s">
        <v>1189</v>
      </c>
      <c r="E122" s="61" t="s">
        <v>783</v>
      </c>
      <c r="F122" s="63" t="s">
        <v>1442</v>
      </c>
      <c r="G122" s="62" t="s">
        <v>15</v>
      </c>
      <c r="H122" s="61">
        <v>2</v>
      </c>
      <c r="I122" s="64">
        <v>130</v>
      </c>
      <c r="J122" s="38">
        <f t="shared" si="6"/>
        <v>260</v>
      </c>
      <c r="K122" s="38">
        <f t="shared" si="5"/>
        <v>52</v>
      </c>
      <c r="L122" s="38">
        <f t="shared" si="7"/>
        <v>312</v>
      </c>
      <c r="M122" s="69" t="s">
        <v>283</v>
      </c>
    </row>
    <row r="123" spans="1:13" ht="31.5" hidden="1">
      <c r="A123" s="16">
        <v>105</v>
      </c>
      <c r="B123" s="61" t="s">
        <v>911</v>
      </c>
      <c r="C123" s="61">
        <v>20003265</v>
      </c>
      <c r="D123" s="61" t="s">
        <v>1190</v>
      </c>
      <c r="E123" s="61" t="s">
        <v>783</v>
      </c>
      <c r="F123" s="63" t="s">
        <v>1442</v>
      </c>
      <c r="G123" s="62" t="s">
        <v>15</v>
      </c>
      <c r="H123" s="61">
        <v>1</v>
      </c>
      <c r="I123" s="64">
        <v>418</v>
      </c>
      <c r="J123" s="38">
        <f t="shared" si="6"/>
        <v>418</v>
      </c>
      <c r="K123" s="38">
        <f t="shared" si="5"/>
        <v>83.6</v>
      </c>
      <c r="L123" s="38">
        <f t="shared" si="7"/>
        <v>501.6</v>
      </c>
      <c r="M123" s="69" t="s">
        <v>283</v>
      </c>
    </row>
    <row r="124" spans="1:13" ht="31.5" hidden="1">
      <c r="A124" s="16">
        <v>106</v>
      </c>
      <c r="B124" s="61" t="s">
        <v>912</v>
      </c>
      <c r="C124" s="61">
        <v>20003267</v>
      </c>
      <c r="D124" s="61" t="s">
        <v>1191</v>
      </c>
      <c r="E124" s="61" t="s">
        <v>783</v>
      </c>
      <c r="F124" s="63" t="s">
        <v>1443</v>
      </c>
      <c r="G124" s="62" t="s">
        <v>15</v>
      </c>
      <c r="H124" s="61">
        <v>1</v>
      </c>
      <c r="I124" s="64">
        <v>418</v>
      </c>
      <c r="J124" s="38">
        <f t="shared" si="6"/>
        <v>418</v>
      </c>
      <c r="K124" s="38">
        <f t="shared" si="5"/>
        <v>83.6</v>
      </c>
      <c r="L124" s="38">
        <f t="shared" si="7"/>
        <v>501.6</v>
      </c>
      <c r="M124" s="69" t="s">
        <v>283</v>
      </c>
    </row>
    <row r="125" spans="1:13" ht="31.5" hidden="1">
      <c r="A125" s="16">
        <v>107</v>
      </c>
      <c r="B125" s="61" t="s">
        <v>913</v>
      </c>
      <c r="C125" s="61">
        <v>20003270</v>
      </c>
      <c r="D125" s="61" t="s">
        <v>1192</v>
      </c>
      <c r="E125" s="61" t="s">
        <v>783</v>
      </c>
      <c r="F125" s="63" t="s">
        <v>1444</v>
      </c>
      <c r="G125" s="62" t="s">
        <v>15</v>
      </c>
      <c r="H125" s="61">
        <v>2</v>
      </c>
      <c r="I125" s="64">
        <v>711</v>
      </c>
      <c r="J125" s="38">
        <f t="shared" si="6"/>
        <v>1422</v>
      </c>
      <c r="K125" s="38">
        <f t="shared" si="5"/>
        <v>284.39999999999998</v>
      </c>
      <c r="L125" s="38">
        <f t="shared" si="7"/>
        <v>1706.4</v>
      </c>
      <c r="M125" s="69" t="s">
        <v>283</v>
      </c>
    </row>
    <row r="126" spans="1:13" ht="31.5" hidden="1">
      <c r="A126" s="16">
        <v>108</v>
      </c>
      <c r="B126" s="61" t="s">
        <v>914</v>
      </c>
      <c r="C126" s="61">
        <v>20003274</v>
      </c>
      <c r="D126" s="61" t="s">
        <v>1193</v>
      </c>
      <c r="E126" s="61" t="s">
        <v>783</v>
      </c>
      <c r="F126" s="63" t="s">
        <v>1437</v>
      </c>
      <c r="G126" s="62" t="s">
        <v>15</v>
      </c>
      <c r="H126" s="61">
        <v>1</v>
      </c>
      <c r="I126" s="64">
        <v>1281</v>
      </c>
      <c r="J126" s="38">
        <f t="shared" si="6"/>
        <v>1281</v>
      </c>
      <c r="K126" s="38">
        <f t="shared" si="5"/>
        <v>256.2</v>
      </c>
      <c r="L126" s="38">
        <f t="shared" si="7"/>
        <v>1537.2</v>
      </c>
      <c r="M126" s="69" t="s">
        <v>283</v>
      </c>
    </row>
    <row r="127" spans="1:13" ht="31.5" hidden="1">
      <c r="A127" s="16">
        <v>109</v>
      </c>
      <c r="B127" s="61" t="s">
        <v>915</v>
      </c>
      <c r="C127" s="61">
        <v>20003274</v>
      </c>
      <c r="D127" s="61" t="s">
        <v>1194</v>
      </c>
      <c r="E127" s="61" t="s">
        <v>783</v>
      </c>
      <c r="F127" s="63" t="s">
        <v>1437</v>
      </c>
      <c r="G127" s="62" t="s">
        <v>15</v>
      </c>
      <c r="H127" s="61">
        <v>1</v>
      </c>
      <c r="I127" s="64">
        <v>493</v>
      </c>
      <c r="J127" s="38">
        <f t="shared" si="6"/>
        <v>493</v>
      </c>
      <c r="K127" s="38">
        <f t="shared" si="5"/>
        <v>98.6</v>
      </c>
      <c r="L127" s="38">
        <f t="shared" si="7"/>
        <v>591.6</v>
      </c>
      <c r="M127" s="69" t="s">
        <v>283</v>
      </c>
    </row>
    <row r="128" spans="1:13" ht="31.5" hidden="1">
      <c r="A128" s="16">
        <v>110</v>
      </c>
      <c r="B128" s="61" t="s">
        <v>916</v>
      </c>
      <c r="C128" s="61">
        <v>20003403</v>
      </c>
      <c r="D128" s="61" t="s">
        <v>1195</v>
      </c>
      <c r="E128" s="61" t="s">
        <v>783</v>
      </c>
      <c r="F128" s="63" t="s">
        <v>1445</v>
      </c>
      <c r="G128" s="62" t="s">
        <v>15</v>
      </c>
      <c r="H128" s="61">
        <v>1</v>
      </c>
      <c r="I128" s="64">
        <v>684</v>
      </c>
      <c r="J128" s="38">
        <f t="shared" si="6"/>
        <v>684</v>
      </c>
      <c r="K128" s="38">
        <f t="shared" si="5"/>
        <v>136.80000000000001</v>
      </c>
      <c r="L128" s="38">
        <f t="shared" si="7"/>
        <v>820.8</v>
      </c>
      <c r="M128" s="69" t="s">
        <v>283</v>
      </c>
    </row>
    <row r="129" spans="1:13" ht="31.5" hidden="1">
      <c r="A129" s="16">
        <v>111</v>
      </c>
      <c r="B129" s="61" t="s">
        <v>917</v>
      </c>
      <c r="C129" s="61">
        <v>20003441</v>
      </c>
      <c r="D129" s="61" t="s">
        <v>1196</v>
      </c>
      <c r="E129" s="61" t="s">
        <v>783</v>
      </c>
      <c r="F129" s="63" t="s">
        <v>1446</v>
      </c>
      <c r="G129" s="62" t="s">
        <v>15</v>
      </c>
      <c r="H129" s="61">
        <v>1</v>
      </c>
      <c r="I129" s="64">
        <v>2809</v>
      </c>
      <c r="J129" s="38">
        <f t="shared" si="6"/>
        <v>2809</v>
      </c>
      <c r="K129" s="38">
        <f t="shared" si="5"/>
        <v>561.79999999999995</v>
      </c>
      <c r="L129" s="38">
        <f t="shared" si="7"/>
        <v>3370.8</v>
      </c>
      <c r="M129" s="69" t="s">
        <v>283</v>
      </c>
    </row>
    <row r="130" spans="1:13" ht="47.25" hidden="1">
      <c r="A130" s="16">
        <v>112</v>
      </c>
      <c r="B130" s="61" t="s">
        <v>918</v>
      </c>
      <c r="C130" s="61">
        <v>20003459</v>
      </c>
      <c r="D130" s="61" t="s">
        <v>1197</v>
      </c>
      <c r="E130" s="61" t="s">
        <v>783</v>
      </c>
      <c r="F130" s="63" t="s">
        <v>1447</v>
      </c>
      <c r="G130" s="62" t="s">
        <v>15</v>
      </c>
      <c r="H130" s="61">
        <v>4</v>
      </c>
      <c r="I130" s="64">
        <v>11840</v>
      </c>
      <c r="J130" s="38">
        <f t="shared" si="6"/>
        <v>47360</v>
      </c>
      <c r="K130" s="38">
        <f t="shared" si="5"/>
        <v>9472</v>
      </c>
      <c r="L130" s="38">
        <f t="shared" si="7"/>
        <v>56832</v>
      </c>
      <c r="M130" s="69" t="s">
        <v>283</v>
      </c>
    </row>
    <row r="131" spans="1:13" ht="31.5" hidden="1">
      <c r="A131" s="16">
        <v>113</v>
      </c>
      <c r="B131" s="61" t="s">
        <v>919</v>
      </c>
      <c r="C131" s="61">
        <v>20003496</v>
      </c>
      <c r="D131" s="61" t="s">
        <v>1198</v>
      </c>
      <c r="E131" s="61" t="s">
        <v>783</v>
      </c>
      <c r="F131" s="63" t="s">
        <v>1448</v>
      </c>
      <c r="G131" s="62" t="s">
        <v>15</v>
      </c>
      <c r="H131" s="61">
        <v>1</v>
      </c>
      <c r="I131" s="64">
        <v>65</v>
      </c>
      <c r="J131" s="38">
        <f t="shared" si="6"/>
        <v>65</v>
      </c>
      <c r="K131" s="38">
        <f t="shared" si="5"/>
        <v>13</v>
      </c>
      <c r="L131" s="38">
        <f t="shared" si="7"/>
        <v>78</v>
      </c>
      <c r="M131" s="69" t="s">
        <v>283</v>
      </c>
    </row>
    <row r="132" spans="1:13" ht="31.5" hidden="1">
      <c r="A132" s="16">
        <v>114</v>
      </c>
      <c r="B132" s="61" t="s">
        <v>920</v>
      </c>
      <c r="C132" s="61">
        <v>20003523</v>
      </c>
      <c r="D132" s="61" t="s">
        <v>1199</v>
      </c>
      <c r="E132" s="61" t="s">
        <v>783</v>
      </c>
      <c r="F132" s="63" t="s">
        <v>1449</v>
      </c>
      <c r="G132" s="62" t="s">
        <v>15</v>
      </c>
      <c r="H132" s="61">
        <v>135</v>
      </c>
      <c r="I132" s="64">
        <v>121</v>
      </c>
      <c r="J132" s="38">
        <f t="shared" si="6"/>
        <v>16335</v>
      </c>
      <c r="K132" s="38">
        <f t="shared" si="5"/>
        <v>3267</v>
      </c>
      <c r="L132" s="38">
        <f t="shared" si="7"/>
        <v>19602</v>
      </c>
      <c r="M132" s="69" t="s">
        <v>283</v>
      </c>
    </row>
    <row r="133" spans="1:13" ht="31.5" hidden="1">
      <c r="A133" s="16">
        <v>115</v>
      </c>
      <c r="B133" s="61" t="s">
        <v>921</v>
      </c>
      <c r="C133" s="61">
        <v>20003530</v>
      </c>
      <c r="D133" s="61" t="s">
        <v>1200</v>
      </c>
      <c r="E133" s="61" t="s">
        <v>783</v>
      </c>
      <c r="F133" s="63" t="s">
        <v>1450</v>
      </c>
      <c r="G133" s="62" t="s">
        <v>15</v>
      </c>
      <c r="H133" s="61">
        <v>32</v>
      </c>
      <c r="I133" s="64">
        <v>323</v>
      </c>
      <c r="J133" s="38">
        <f t="shared" si="6"/>
        <v>10336</v>
      </c>
      <c r="K133" s="38">
        <f t="shared" si="5"/>
        <v>2067.1999999999998</v>
      </c>
      <c r="L133" s="38">
        <f t="shared" si="7"/>
        <v>12403.2</v>
      </c>
      <c r="M133" s="69" t="s">
        <v>283</v>
      </c>
    </row>
    <row r="134" spans="1:13" ht="31.5" hidden="1">
      <c r="A134" s="16">
        <v>116</v>
      </c>
      <c r="B134" s="61" t="s">
        <v>922</v>
      </c>
      <c r="C134" s="61">
        <v>20003533</v>
      </c>
      <c r="D134" s="61" t="s">
        <v>1201</v>
      </c>
      <c r="E134" s="61" t="s">
        <v>783</v>
      </c>
      <c r="F134" s="63" t="s">
        <v>1451</v>
      </c>
      <c r="G134" s="62" t="s">
        <v>15</v>
      </c>
      <c r="H134" s="61">
        <v>6</v>
      </c>
      <c r="I134" s="64">
        <v>611</v>
      </c>
      <c r="J134" s="38">
        <f t="shared" si="6"/>
        <v>3666</v>
      </c>
      <c r="K134" s="38">
        <f t="shared" si="5"/>
        <v>733.2</v>
      </c>
      <c r="L134" s="38">
        <f t="shared" si="7"/>
        <v>4399.2</v>
      </c>
      <c r="M134" s="69" t="s">
        <v>283</v>
      </c>
    </row>
    <row r="135" spans="1:13" ht="31.5" hidden="1">
      <c r="A135" s="16">
        <v>117</v>
      </c>
      <c r="B135" s="61" t="s">
        <v>923</v>
      </c>
      <c r="C135" s="61">
        <v>20003539</v>
      </c>
      <c r="D135" s="61" t="s">
        <v>1202</v>
      </c>
      <c r="E135" s="61" t="s">
        <v>783</v>
      </c>
      <c r="F135" s="63" t="s">
        <v>1452</v>
      </c>
      <c r="G135" s="62" t="s">
        <v>15</v>
      </c>
      <c r="H135" s="61">
        <v>41</v>
      </c>
      <c r="I135" s="64">
        <v>721</v>
      </c>
      <c r="J135" s="38">
        <f t="shared" si="6"/>
        <v>29561</v>
      </c>
      <c r="K135" s="38">
        <f t="shared" si="5"/>
        <v>5912.2</v>
      </c>
      <c r="L135" s="38">
        <f t="shared" si="7"/>
        <v>35473.199999999997</v>
      </c>
      <c r="M135" s="69" t="s">
        <v>283</v>
      </c>
    </row>
    <row r="136" spans="1:13" ht="31.5" hidden="1">
      <c r="A136" s="16">
        <v>118</v>
      </c>
      <c r="B136" s="61" t="s">
        <v>924</v>
      </c>
      <c r="C136" s="61">
        <v>20003542</v>
      </c>
      <c r="D136" s="61" t="s">
        <v>1203</v>
      </c>
      <c r="E136" s="61" t="s">
        <v>783</v>
      </c>
      <c r="F136" s="63" t="s">
        <v>1453</v>
      </c>
      <c r="G136" s="62" t="s">
        <v>15</v>
      </c>
      <c r="H136" s="61">
        <v>59</v>
      </c>
      <c r="I136" s="64">
        <v>601</v>
      </c>
      <c r="J136" s="38">
        <f t="shared" si="6"/>
        <v>35459</v>
      </c>
      <c r="K136" s="38">
        <f t="shared" si="5"/>
        <v>7091.8</v>
      </c>
      <c r="L136" s="38">
        <f t="shared" si="7"/>
        <v>42550.8</v>
      </c>
      <c r="M136" s="69" t="s">
        <v>283</v>
      </c>
    </row>
    <row r="137" spans="1:13" ht="31.5" hidden="1">
      <c r="A137" s="16">
        <v>119</v>
      </c>
      <c r="B137" s="61" t="s">
        <v>925</v>
      </c>
      <c r="C137" s="61">
        <v>20003542</v>
      </c>
      <c r="D137" s="61" t="s">
        <v>1204</v>
      </c>
      <c r="E137" s="61" t="s">
        <v>783</v>
      </c>
      <c r="F137" s="63" t="s">
        <v>1453</v>
      </c>
      <c r="G137" s="62" t="s">
        <v>15</v>
      </c>
      <c r="H137" s="61">
        <v>1</v>
      </c>
      <c r="I137" s="64">
        <v>601</v>
      </c>
      <c r="J137" s="38">
        <f t="shared" si="6"/>
        <v>601</v>
      </c>
      <c r="K137" s="38">
        <f t="shared" si="5"/>
        <v>120.2</v>
      </c>
      <c r="L137" s="38">
        <f t="shared" si="7"/>
        <v>721.2</v>
      </c>
      <c r="M137" s="69" t="s">
        <v>283</v>
      </c>
    </row>
    <row r="138" spans="1:13" ht="31.5" hidden="1">
      <c r="A138" s="16">
        <v>120</v>
      </c>
      <c r="B138" s="61" t="s">
        <v>926</v>
      </c>
      <c r="C138" s="61">
        <v>20003542</v>
      </c>
      <c r="D138" s="61" t="s">
        <v>1205</v>
      </c>
      <c r="E138" s="61" t="s">
        <v>783</v>
      </c>
      <c r="F138" s="63" t="s">
        <v>1453</v>
      </c>
      <c r="G138" s="62" t="s">
        <v>15</v>
      </c>
      <c r="H138" s="61">
        <v>70</v>
      </c>
      <c r="I138" s="64">
        <v>166</v>
      </c>
      <c r="J138" s="38">
        <f t="shared" si="6"/>
        <v>11620</v>
      </c>
      <c r="K138" s="38">
        <f t="shared" si="5"/>
        <v>2324</v>
      </c>
      <c r="L138" s="38">
        <f t="shared" si="7"/>
        <v>13944</v>
      </c>
      <c r="M138" s="69" t="s">
        <v>283</v>
      </c>
    </row>
    <row r="139" spans="1:13" ht="31.5" hidden="1">
      <c r="A139" s="16">
        <v>121</v>
      </c>
      <c r="B139" s="61" t="s">
        <v>927</v>
      </c>
      <c r="C139" s="61">
        <v>20003542</v>
      </c>
      <c r="D139" s="61" t="s">
        <v>1206</v>
      </c>
      <c r="E139" s="61" t="s">
        <v>783</v>
      </c>
      <c r="F139" s="63" t="s">
        <v>1453</v>
      </c>
      <c r="G139" s="62" t="s">
        <v>15</v>
      </c>
      <c r="H139" s="61">
        <v>17</v>
      </c>
      <c r="I139" s="64">
        <v>165</v>
      </c>
      <c r="J139" s="38">
        <f t="shared" si="6"/>
        <v>2805</v>
      </c>
      <c r="K139" s="38">
        <f t="shared" si="5"/>
        <v>561</v>
      </c>
      <c r="L139" s="38">
        <f t="shared" si="7"/>
        <v>3366</v>
      </c>
      <c r="M139" s="69" t="s">
        <v>283</v>
      </c>
    </row>
    <row r="140" spans="1:13" ht="31.5" hidden="1">
      <c r="A140" s="16">
        <v>122</v>
      </c>
      <c r="B140" s="61" t="s">
        <v>928</v>
      </c>
      <c r="C140" s="61">
        <v>20003542</v>
      </c>
      <c r="D140" s="61" t="s">
        <v>1207</v>
      </c>
      <c r="E140" s="61" t="s">
        <v>783</v>
      </c>
      <c r="F140" s="63" t="s">
        <v>1453</v>
      </c>
      <c r="G140" s="62" t="s">
        <v>15</v>
      </c>
      <c r="H140" s="61">
        <v>12</v>
      </c>
      <c r="I140" s="64">
        <v>108</v>
      </c>
      <c r="J140" s="38">
        <f t="shared" si="6"/>
        <v>1296</v>
      </c>
      <c r="K140" s="38">
        <f t="shared" si="5"/>
        <v>259.2</v>
      </c>
      <c r="L140" s="38">
        <f t="shared" si="7"/>
        <v>1555.2</v>
      </c>
      <c r="M140" s="69" t="s">
        <v>283</v>
      </c>
    </row>
    <row r="141" spans="1:13" ht="31.5" hidden="1">
      <c r="A141" s="16">
        <v>123</v>
      </c>
      <c r="B141" s="61" t="s">
        <v>929</v>
      </c>
      <c r="C141" s="61">
        <v>20003955</v>
      </c>
      <c r="D141" s="61" t="s">
        <v>1208</v>
      </c>
      <c r="E141" s="61" t="s">
        <v>783</v>
      </c>
      <c r="F141" s="63" t="s">
        <v>1454</v>
      </c>
      <c r="G141" s="62" t="s">
        <v>15</v>
      </c>
      <c r="H141" s="61">
        <v>1</v>
      </c>
      <c r="I141" s="64">
        <v>18000</v>
      </c>
      <c r="J141" s="38">
        <f t="shared" si="6"/>
        <v>18000</v>
      </c>
      <c r="K141" s="38">
        <f t="shared" si="5"/>
        <v>3600</v>
      </c>
      <c r="L141" s="38">
        <f t="shared" si="7"/>
        <v>21600</v>
      </c>
      <c r="M141" s="69" t="s">
        <v>283</v>
      </c>
    </row>
    <row r="142" spans="1:13" ht="31.5" hidden="1">
      <c r="A142" s="16">
        <v>124</v>
      </c>
      <c r="B142" s="61" t="s">
        <v>930</v>
      </c>
      <c r="C142" s="61">
        <v>20004016</v>
      </c>
      <c r="D142" s="61" t="s">
        <v>1209</v>
      </c>
      <c r="E142" s="61" t="s">
        <v>783</v>
      </c>
      <c r="F142" s="63" t="s">
        <v>1455</v>
      </c>
      <c r="G142" s="62" t="s">
        <v>15</v>
      </c>
      <c r="H142" s="61">
        <v>2</v>
      </c>
      <c r="I142" s="64">
        <v>1025</v>
      </c>
      <c r="J142" s="38">
        <f t="shared" si="6"/>
        <v>2050</v>
      </c>
      <c r="K142" s="38">
        <f t="shared" si="5"/>
        <v>410</v>
      </c>
      <c r="L142" s="38">
        <f t="shared" si="7"/>
        <v>2460</v>
      </c>
      <c r="M142" s="69" t="s">
        <v>283</v>
      </c>
    </row>
    <row r="143" spans="1:13" ht="31.5" hidden="1">
      <c r="A143" s="16">
        <v>125</v>
      </c>
      <c r="B143" s="61" t="s">
        <v>931</v>
      </c>
      <c r="C143" s="61">
        <v>20004038</v>
      </c>
      <c r="D143" s="61" t="s">
        <v>1210</v>
      </c>
      <c r="E143" s="61" t="s">
        <v>783</v>
      </c>
      <c r="F143" s="63" t="s">
        <v>1456</v>
      </c>
      <c r="G143" s="62" t="s">
        <v>15</v>
      </c>
      <c r="H143" s="61">
        <v>6</v>
      </c>
      <c r="I143" s="64">
        <v>1814</v>
      </c>
      <c r="J143" s="38">
        <f t="shared" si="6"/>
        <v>10884</v>
      </c>
      <c r="K143" s="38">
        <f t="shared" si="5"/>
        <v>2176.8000000000002</v>
      </c>
      <c r="L143" s="38">
        <f t="shared" si="7"/>
        <v>13060.8</v>
      </c>
      <c r="M143" s="69" t="s">
        <v>283</v>
      </c>
    </row>
    <row r="144" spans="1:13" ht="31.5" hidden="1">
      <c r="A144" s="16">
        <v>126</v>
      </c>
      <c r="B144" s="61" t="s">
        <v>932</v>
      </c>
      <c r="C144" s="61">
        <v>20004146</v>
      </c>
      <c r="D144" s="61" t="s">
        <v>1211</v>
      </c>
      <c r="E144" s="61" t="s">
        <v>783</v>
      </c>
      <c r="F144" s="63" t="s">
        <v>1457</v>
      </c>
      <c r="G144" s="62" t="s">
        <v>15</v>
      </c>
      <c r="H144" s="61">
        <v>7</v>
      </c>
      <c r="I144" s="64">
        <v>375</v>
      </c>
      <c r="J144" s="38">
        <f t="shared" si="6"/>
        <v>2625</v>
      </c>
      <c r="K144" s="38">
        <f t="shared" si="5"/>
        <v>525</v>
      </c>
      <c r="L144" s="38">
        <f t="shared" si="7"/>
        <v>3150</v>
      </c>
      <c r="M144" s="69" t="s">
        <v>283</v>
      </c>
    </row>
    <row r="145" spans="1:13" ht="31.5" hidden="1">
      <c r="A145" s="16">
        <v>127</v>
      </c>
      <c r="B145" s="61" t="s">
        <v>933</v>
      </c>
      <c r="C145" s="61">
        <v>20004146</v>
      </c>
      <c r="D145" s="61" t="s">
        <v>1212</v>
      </c>
      <c r="E145" s="61" t="s">
        <v>783</v>
      </c>
      <c r="F145" s="63" t="s">
        <v>1457</v>
      </c>
      <c r="G145" s="62" t="s">
        <v>15</v>
      </c>
      <c r="H145" s="61">
        <v>20</v>
      </c>
      <c r="I145" s="64">
        <v>375</v>
      </c>
      <c r="J145" s="38">
        <f t="shared" si="6"/>
        <v>7500</v>
      </c>
      <c r="K145" s="38">
        <f t="shared" si="5"/>
        <v>1500</v>
      </c>
      <c r="L145" s="38">
        <f t="shared" si="7"/>
        <v>9000</v>
      </c>
      <c r="M145" s="69" t="s">
        <v>283</v>
      </c>
    </row>
    <row r="146" spans="1:13" ht="31.5" hidden="1">
      <c r="A146" s="16">
        <v>128</v>
      </c>
      <c r="B146" s="61" t="s">
        <v>934</v>
      </c>
      <c r="C146" s="61">
        <v>20004146</v>
      </c>
      <c r="D146" s="61" t="s">
        <v>1213</v>
      </c>
      <c r="E146" s="61" t="s">
        <v>783</v>
      </c>
      <c r="F146" s="63" t="s">
        <v>1457</v>
      </c>
      <c r="G146" s="62" t="s">
        <v>15</v>
      </c>
      <c r="H146" s="61">
        <v>6</v>
      </c>
      <c r="I146" s="64">
        <v>375</v>
      </c>
      <c r="J146" s="38">
        <f t="shared" si="6"/>
        <v>2250</v>
      </c>
      <c r="K146" s="38">
        <f t="shared" si="5"/>
        <v>450</v>
      </c>
      <c r="L146" s="38">
        <f t="shared" si="7"/>
        <v>2700</v>
      </c>
      <c r="M146" s="69" t="s">
        <v>283</v>
      </c>
    </row>
    <row r="147" spans="1:13" ht="31.5" hidden="1">
      <c r="A147" s="16">
        <v>129</v>
      </c>
      <c r="B147" s="61" t="s">
        <v>935</v>
      </c>
      <c r="C147" s="61">
        <v>20004158</v>
      </c>
      <c r="D147" s="61" t="s">
        <v>1214</v>
      </c>
      <c r="E147" s="61" t="s">
        <v>783</v>
      </c>
      <c r="F147" s="63" t="s">
        <v>1458</v>
      </c>
      <c r="G147" s="62" t="s">
        <v>15</v>
      </c>
      <c r="H147" s="61">
        <v>11</v>
      </c>
      <c r="I147" s="64">
        <v>183</v>
      </c>
      <c r="J147" s="38">
        <f t="shared" si="6"/>
        <v>2013</v>
      </c>
      <c r="K147" s="38">
        <f t="shared" ref="K147:K210" si="8">ROUND(J147*0.2,2)</f>
        <v>402.6</v>
      </c>
      <c r="L147" s="38">
        <f t="shared" si="7"/>
        <v>2415.6</v>
      </c>
      <c r="M147" s="69" t="s">
        <v>283</v>
      </c>
    </row>
    <row r="148" spans="1:13" ht="31.5" hidden="1">
      <c r="A148" s="16">
        <v>130</v>
      </c>
      <c r="B148" s="61" t="s">
        <v>936</v>
      </c>
      <c r="C148" s="61">
        <v>20004164</v>
      </c>
      <c r="D148" s="61" t="s">
        <v>1215</v>
      </c>
      <c r="E148" s="61" t="s">
        <v>783</v>
      </c>
      <c r="F148" s="63" t="s">
        <v>1459</v>
      </c>
      <c r="G148" s="62" t="s">
        <v>15</v>
      </c>
      <c r="H148" s="61">
        <v>11</v>
      </c>
      <c r="I148" s="64">
        <v>183</v>
      </c>
      <c r="J148" s="38">
        <f t="shared" si="6"/>
        <v>2013</v>
      </c>
      <c r="K148" s="38">
        <f t="shared" si="8"/>
        <v>402.6</v>
      </c>
      <c r="L148" s="38">
        <f t="shared" si="7"/>
        <v>2415.6</v>
      </c>
      <c r="M148" s="69" t="s">
        <v>283</v>
      </c>
    </row>
    <row r="149" spans="1:13" ht="31.5" hidden="1">
      <c r="A149" s="16">
        <v>131</v>
      </c>
      <c r="B149" s="61" t="s">
        <v>937</v>
      </c>
      <c r="C149" s="61">
        <v>20004239</v>
      </c>
      <c r="D149" s="61" t="s">
        <v>1216</v>
      </c>
      <c r="E149" s="61" t="s">
        <v>783</v>
      </c>
      <c r="F149" s="63" t="s">
        <v>1460</v>
      </c>
      <c r="G149" s="62" t="s">
        <v>15</v>
      </c>
      <c r="H149" s="61">
        <v>1</v>
      </c>
      <c r="I149" s="64">
        <v>533</v>
      </c>
      <c r="J149" s="38">
        <f t="shared" si="6"/>
        <v>533</v>
      </c>
      <c r="K149" s="38">
        <f t="shared" si="8"/>
        <v>106.6</v>
      </c>
      <c r="L149" s="38">
        <f t="shared" si="7"/>
        <v>639.6</v>
      </c>
      <c r="M149" s="69" t="s">
        <v>283</v>
      </c>
    </row>
    <row r="150" spans="1:13" ht="31.5" hidden="1">
      <c r="A150" s="16">
        <v>132</v>
      </c>
      <c r="B150" s="61" t="s">
        <v>938</v>
      </c>
      <c r="C150" s="61">
        <v>20004255</v>
      </c>
      <c r="D150" s="61" t="s">
        <v>1217</v>
      </c>
      <c r="E150" s="61" t="s">
        <v>783</v>
      </c>
      <c r="F150" s="63" t="s">
        <v>1461</v>
      </c>
      <c r="G150" s="62" t="s">
        <v>15</v>
      </c>
      <c r="H150" s="61">
        <v>118</v>
      </c>
      <c r="I150" s="64">
        <v>177</v>
      </c>
      <c r="J150" s="38">
        <f t="shared" si="6"/>
        <v>20886</v>
      </c>
      <c r="K150" s="38">
        <f t="shared" si="8"/>
        <v>4177.2</v>
      </c>
      <c r="L150" s="38">
        <f t="shared" si="7"/>
        <v>25063.200000000001</v>
      </c>
      <c r="M150" s="69" t="s">
        <v>283</v>
      </c>
    </row>
    <row r="151" spans="1:13" ht="31.5" hidden="1">
      <c r="A151" s="16">
        <v>133</v>
      </c>
      <c r="B151" s="61" t="s">
        <v>939</v>
      </c>
      <c r="C151" s="61">
        <v>20004257</v>
      </c>
      <c r="D151" s="61" t="s">
        <v>1218</v>
      </c>
      <c r="E151" s="61" t="s">
        <v>783</v>
      </c>
      <c r="F151" s="63" t="s">
        <v>1462</v>
      </c>
      <c r="G151" s="62" t="s">
        <v>15</v>
      </c>
      <c r="H151" s="61">
        <v>600</v>
      </c>
      <c r="I151" s="64">
        <v>50</v>
      </c>
      <c r="J151" s="38">
        <f t="shared" si="6"/>
        <v>30000</v>
      </c>
      <c r="K151" s="38">
        <f t="shared" si="8"/>
        <v>6000</v>
      </c>
      <c r="L151" s="38">
        <f t="shared" si="7"/>
        <v>36000</v>
      </c>
      <c r="M151" s="69" t="s">
        <v>283</v>
      </c>
    </row>
    <row r="152" spans="1:13" ht="31.5" hidden="1">
      <c r="A152" s="16">
        <v>134</v>
      </c>
      <c r="B152" s="61" t="s">
        <v>940</v>
      </c>
      <c r="C152" s="61">
        <v>20004314</v>
      </c>
      <c r="D152" s="61" t="s">
        <v>1219</v>
      </c>
      <c r="E152" s="61" t="s">
        <v>783</v>
      </c>
      <c r="F152" s="63" t="s">
        <v>1463</v>
      </c>
      <c r="G152" s="62" t="s">
        <v>15</v>
      </c>
      <c r="H152" s="61">
        <v>37</v>
      </c>
      <c r="I152" s="64">
        <v>167</v>
      </c>
      <c r="J152" s="38">
        <f t="shared" si="6"/>
        <v>6179</v>
      </c>
      <c r="K152" s="38">
        <f t="shared" si="8"/>
        <v>1235.8</v>
      </c>
      <c r="L152" s="38">
        <f t="shared" si="7"/>
        <v>7414.8</v>
      </c>
      <c r="M152" s="69" t="s">
        <v>283</v>
      </c>
    </row>
    <row r="153" spans="1:13" ht="31.5" hidden="1">
      <c r="A153" s="16">
        <v>135</v>
      </c>
      <c r="B153" s="61" t="s">
        <v>941</v>
      </c>
      <c r="C153" s="61">
        <v>20004316</v>
      </c>
      <c r="D153" s="61" t="s">
        <v>1220</v>
      </c>
      <c r="E153" s="61" t="s">
        <v>783</v>
      </c>
      <c r="F153" s="63" t="s">
        <v>1464</v>
      </c>
      <c r="G153" s="62" t="s">
        <v>15</v>
      </c>
      <c r="H153" s="61">
        <v>3</v>
      </c>
      <c r="I153" s="64">
        <v>176</v>
      </c>
      <c r="J153" s="38">
        <f t="shared" si="6"/>
        <v>528</v>
      </c>
      <c r="K153" s="38">
        <f t="shared" si="8"/>
        <v>105.6</v>
      </c>
      <c r="L153" s="38">
        <f t="shared" si="7"/>
        <v>633.6</v>
      </c>
      <c r="M153" s="69" t="s">
        <v>283</v>
      </c>
    </row>
    <row r="154" spans="1:13" ht="47.25">
      <c r="A154" s="16">
        <v>136</v>
      </c>
      <c r="B154" s="61" t="s">
        <v>942</v>
      </c>
      <c r="C154" s="61">
        <v>20004373</v>
      </c>
      <c r="D154" s="61" t="s">
        <v>1221</v>
      </c>
      <c r="E154" s="61" t="s">
        <v>783</v>
      </c>
      <c r="F154" s="63" t="s">
        <v>1465</v>
      </c>
      <c r="G154" s="62" t="s">
        <v>15</v>
      </c>
      <c r="H154" s="61">
        <v>6</v>
      </c>
      <c r="I154" s="64">
        <v>545721</v>
      </c>
      <c r="J154" s="38">
        <f t="shared" si="6"/>
        <v>3274326</v>
      </c>
      <c r="K154" s="38">
        <f t="shared" si="8"/>
        <v>654865.19999999995</v>
      </c>
      <c r="L154" s="38">
        <f t="shared" si="7"/>
        <v>3929191.2</v>
      </c>
      <c r="M154" s="69" t="s">
        <v>283</v>
      </c>
    </row>
    <row r="155" spans="1:13" ht="31.5" hidden="1">
      <c r="A155" s="16">
        <v>137</v>
      </c>
      <c r="B155" s="61" t="s">
        <v>943</v>
      </c>
      <c r="C155" s="61">
        <v>20004383</v>
      </c>
      <c r="D155" s="61" t="s">
        <v>1222</v>
      </c>
      <c r="E155" s="61" t="s">
        <v>783</v>
      </c>
      <c r="F155" s="63" t="s">
        <v>1466</v>
      </c>
      <c r="G155" s="62" t="s">
        <v>15</v>
      </c>
      <c r="H155" s="61">
        <v>95</v>
      </c>
      <c r="I155" s="64">
        <v>212</v>
      </c>
      <c r="J155" s="38">
        <f t="shared" ref="J155:J218" si="9">ROUND(H155*I155,2)</f>
        <v>20140</v>
      </c>
      <c r="K155" s="38">
        <f t="shared" si="8"/>
        <v>4028</v>
      </c>
      <c r="L155" s="38">
        <f t="shared" ref="L155:L218" si="10">ROUND(J155*1.2,2)</f>
        <v>24168</v>
      </c>
      <c r="M155" s="69" t="s">
        <v>283</v>
      </c>
    </row>
    <row r="156" spans="1:13" ht="31.5" hidden="1">
      <c r="A156" s="16">
        <v>138</v>
      </c>
      <c r="B156" s="61" t="s">
        <v>944</v>
      </c>
      <c r="C156" s="61">
        <v>20004383</v>
      </c>
      <c r="D156" s="61" t="s">
        <v>1223</v>
      </c>
      <c r="E156" s="61" t="s">
        <v>783</v>
      </c>
      <c r="F156" s="63" t="s">
        <v>1466</v>
      </c>
      <c r="G156" s="62" t="s">
        <v>15</v>
      </c>
      <c r="H156" s="61">
        <v>12</v>
      </c>
      <c r="I156" s="64">
        <v>207</v>
      </c>
      <c r="J156" s="38">
        <f t="shared" si="9"/>
        <v>2484</v>
      </c>
      <c r="K156" s="38">
        <f t="shared" si="8"/>
        <v>496.8</v>
      </c>
      <c r="L156" s="38">
        <f t="shared" si="10"/>
        <v>2980.8</v>
      </c>
      <c r="M156" s="69" t="s">
        <v>283</v>
      </c>
    </row>
    <row r="157" spans="1:13" ht="31.5" hidden="1">
      <c r="A157" s="16">
        <v>139</v>
      </c>
      <c r="B157" s="61" t="s">
        <v>945</v>
      </c>
      <c r="C157" s="61">
        <v>20004383</v>
      </c>
      <c r="D157" s="61" t="s">
        <v>1224</v>
      </c>
      <c r="E157" s="61" t="s">
        <v>783</v>
      </c>
      <c r="F157" s="63" t="s">
        <v>1466</v>
      </c>
      <c r="G157" s="62" t="s">
        <v>15</v>
      </c>
      <c r="H157" s="61">
        <v>23</v>
      </c>
      <c r="I157" s="64">
        <v>172</v>
      </c>
      <c r="J157" s="38">
        <f t="shared" si="9"/>
        <v>3956</v>
      </c>
      <c r="K157" s="38">
        <f t="shared" si="8"/>
        <v>791.2</v>
      </c>
      <c r="L157" s="38">
        <f t="shared" si="10"/>
        <v>4747.2</v>
      </c>
      <c r="M157" s="69" t="s">
        <v>283</v>
      </c>
    </row>
    <row r="158" spans="1:13" ht="31.5" hidden="1">
      <c r="A158" s="16">
        <v>140</v>
      </c>
      <c r="B158" s="61" t="s">
        <v>946</v>
      </c>
      <c r="C158" s="61">
        <v>20004383</v>
      </c>
      <c r="D158" s="61" t="s">
        <v>1225</v>
      </c>
      <c r="E158" s="61" t="s">
        <v>783</v>
      </c>
      <c r="F158" s="63" t="s">
        <v>1466</v>
      </c>
      <c r="G158" s="62" t="s">
        <v>15</v>
      </c>
      <c r="H158" s="61">
        <v>49</v>
      </c>
      <c r="I158" s="64">
        <v>163</v>
      </c>
      <c r="J158" s="38">
        <f t="shared" si="9"/>
        <v>7987</v>
      </c>
      <c r="K158" s="38">
        <f t="shared" si="8"/>
        <v>1597.4</v>
      </c>
      <c r="L158" s="38">
        <f t="shared" si="10"/>
        <v>9584.4</v>
      </c>
      <c r="M158" s="69" t="s">
        <v>283</v>
      </c>
    </row>
    <row r="159" spans="1:13" ht="31.5" hidden="1">
      <c r="A159" s="16">
        <v>141</v>
      </c>
      <c r="B159" s="61" t="s">
        <v>947</v>
      </c>
      <c r="C159" s="61">
        <v>20004383</v>
      </c>
      <c r="D159" s="61" t="s">
        <v>1226</v>
      </c>
      <c r="E159" s="61" t="s">
        <v>783</v>
      </c>
      <c r="F159" s="63" t="s">
        <v>1466</v>
      </c>
      <c r="G159" s="62" t="s">
        <v>15</v>
      </c>
      <c r="H159" s="61">
        <v>20</v>
      </c>
      <c r="I159" s="64">
        <v>157</v>
      </c>
      <c r="J159" s="38">
        <f t="shared" si="9"/>
        <v>3140</v>
      </c>
      <c r="K159" s="38">
        <f t="shared" si="8"/>
        <v>628</v>
      </c>
      <c r="L159" s="38">
        <f t="shared" si="10"/>
        <v>3768</v>
      </c>
      <c r="M159" s="69" t="s">
        <v>283</v>
      </c>
    </row>
    <row r="160" spans="1:13" ht="31.5" hidden="1">
      <c r="A160" s="16">
        <v>142</v>
      </c>
      <c r="B160" s="61" t="s">
        <v>948</v>
      </c>
      <c r="C160" s="61">
        <v>20004383</v>
      </c>
      <c r="D160" s="61" t="s">
        <v>1227</v>
      </c>
      <c r="E160" s="61" t="s">
        <v>783</v>
      </c>
      <c r="F160" s="63" t="s">
        <v>1466</v>
      </c>
      <c r="G160" s="62" t="s">
        <v>15</v>
      </c>
      <c r="H160" s="61">
        <v>182</v>
      </c>
      <c r="I160" s="64">
        <v>104</v>
      </c>
      <c r="J160" s="38">
        <f t="shared" si="9"/>
        <v>18928</v>
      </c>
      <c r="K160" s="38">
        <f t="shared" si="8"/>
        <v>3785.6</v>
      </c>
      <c r="L160" s="38">
        <f t="shared" si="10"/>
        <v>22713.599999999999</v>
      </c>
      <c r="M160" s="69" t="s">
        <v>283</v>
      </c>
    </row>
    <row r="161" spans="1:13" ht="31.5" hidden="1">
      <c r="A161" s="16">
        <v>143</v>
      </c>
      <c r="B161" s="61" t="s">
        <v>949</v>
      </c>
      <c r="C161" s="61">
        <v>20004383</v>
      </c>
      <c r="D161" s="61" t="s">
        <v>1228</v>
      </c>
      <c r="E161" s="61" t="s">
        <v>783</v>
      </c>
      <c r="F161" s="63" t="s">
        <v>1466</v>
      </c>
      <c r="G161" s="62" t="s">
        <v>15</v>
      </c>
      <c r="H161" s="61">
        <v>190</v>
      </c>
      <c r="I161" s="64">
        <v>104</v>
      </c>
      <c r="J161" s="38">
        <f t="shared" si="9"/>
        <v>19760</v>
      </c>
      <c r="K161" s="38">
        <f t="shared" si="8"/>
        <v>3952</v>
      </c>
      <c r="L161" s="38">
        <f t="shared" si="10"/>
        <v>23712</v>
      </c>
      <c r="M161" s="69" t="s">
        <v>283</v>
      </c>
    </row>
    <row r="162" spans="1:13" ht="31.5" hidden="1">
      <c r="A162" s="16">
        <v>144</v>
      </c>
      <c r="B162" s="61" t="s">
        <v>950</v>
      </c>
      <c r="C162" s="61">
        <v>20004384</v>
      </c>
      <c r="D162" s="61" t="s">
        <v>1229</v>
      </c>
      <c r="E162" s="61" t="s">
        <v>783</v>
      </c>
      <c r="F162" s="63" t="s">
        <v>1467</v>
      </c>
      <c r="G162" s="62" t="s">
        <v>15</v>
      </c>
      <c r="H162" s="61">
        <v>24</v>
      </c>
      <c r="I162" s="64">
        <v>174</v>
      </c>
      <c r="J162" s="38">
        <f t="shared" si="9"/>
        <v>4176</v>
      </c>
      <c r="K162" s="38">
        <f t="shared" si="8"/>
        <v>835.2</v>
      </c>
      <c r="L162" s="38">
        <f t="shared" si="10"/>
        <v>5011.2</v>
      </c>
      <c r="M162" s="69" t="s">
        <v>283</v>
      </c>
    </row>
    <row r="163" spans="1:13" ht="31.5" hidden="1">
      <c r="A163" s="16">
        <v>145</v>
      </c>
      <c r="B163" s="61" t="s">
        <v>951</v>
      </c>
      <c r="C163" s="61">
        <v>20004384</v>
      </c>
      <c r="D163" s="61" t="s">
        <v>1230</v>
      </c>
      <c r="E163" s="61" t="s">
        <v>783</v>
      </c>
      <c r="F163" s="63" t="s">
        <v>1467</v>
      </c>
      <c r="G163" s="62" t="s">
        <v>15</v>
      </c>
      <c r="H163" s="61">
        <v>10</v>
      </c>
      <c r="I163" s="64">
        <v>134</v>
      </c>
      <c r="J163" s="38">
        <f t="shared" si="9"/>
        <v>1340</v>
      </c>
      <c r="K163" s="38">
        <f t="shared" si="8"/>
        <v>268</v>
      </c>
      <c r="L163" s="38">
        <f t="shared" si="10"/>
        <v>1608</v>
      </c>
      <c r="M163" s="69" t="s">
        <v>283</v>
      </c>
    </row>
    <row r="164" spans="1:13" ht="31.5" hidden="1">
      <c r="A164" s="16">
        <v>146</v>
      </c>
      <c r="B164" s="61" t="s">
        <v>952</v>
      </c>
      <c r="C164" s="61">
        <v>20004418</v>
      </c>
      <c r="D164" s="61" t="s">
        <v>1231</v>
      </c>
      <c r="E164" s="61" t="s">
        <v>783</v>
      </c>
      <c r="F164" s="63" t="s">
        <v>1468</v>
      </c>
      <c r="G164" s="62" t="s">
        <v>15</v>
      </c>
      <c r="H164" s="61">
        <v>1</v>
      </c>
      <c r="I164" s="64">
        <v>19127</v>
      </c>
      <c r="J164" s="38">
        <f t="shared" si="9"/>
        <v>19127</v>
      </c>
      <c r="K164" s="38">
        <f t="shared" si="8"/>
        <v>3825.4</v>
      </c>
      <c r="L164" s="38">
        <f t="shared" si="10"/>
        <v>22952.400000000001</v>
      </c>
      <c r="M164" s="69" t="s">
        <v>283</v>
      </c>
    </row>
    <row r="165" spans="1:13" ht="31.5" hidden="1">
      <c r="A165" s="16">
        <v>147</v>
      </c>
      <c r="B165" s="61" t="s">
        <v>953</v>
      </c>
      <c r="C165" s="61">
        <v>20004731</v>
      </c>
      <c r="D165" s="61" t="s">
        <v>1232</v>
      </c>
      <c r="E165" s="61" t="s">
        <v>783</v>
      </c>
      <c r="F165" s="63" t="s">
        <v>1469</v>
      </c>
      <c r="G165" s="62" t="s">
        <v>15</v>
      </c>
      <c r="H165" s="61">
        <v>6</v>
      </c>
      <c r="I165" s="64">
        <v>2621</v>
      </c>
      <c r="J165" s="38">
        <f t="shared" si="9"/>
        <v>15726</v>
      </c>
      <c r="K165" s="38">
        <f t="shared" si="8"/>
        <v>3145.2</v>
      </c>
      <c r="L165" s="38">
        <f t="shared" si="10"/>
        <v>18871.2</v>
      </c>
      <c r="M165" s="69" t="s">
        <v>283</v>
      </c>
    </row>
    <row r="166" spans="1:13" ht="31.5" hidden="1">
      <c r="A166" s="16">
        <v>148</v>
      </c>
      <c r="B166" s="61" t="s">
        <v>954</v>
      </c>
      <c r="C166" s="61">
        <v>20004737</v>
      </c>
      <c r="D166" s="61" t="s">
        <v>1233</v>
      </c>
      <c r="E166" s="61" t="s">
        <v>783</v>
      </c>
      <c r="F166" s="63" t="s">
        <v>1470</v>
      </c>
      <c r="G166" s="62" t="s">
        <v>15</v>
      </c>
      <c r="H166" s="61">
        <v>1</v>
      </c>
      <c r="I166" s="64">
        <v>672750</v>
      </c>
      <c r="J166" s="38">
        <f t="shared" si="9"/>
        <v>672750</v>
      </c>
      <c r="K166" s="38">
        <f t="shared" si="8"/>
        <v>134550</v>
      </c>
      <c r="L166" s="38">
        <f t="shared" si="10"/>
        <v>807300</v>
      </c>
      <c r="M166" s="69" t="s">
        <v>283</v>
      </c>
    </row>
    <row r="167" spans="1:13" ht="31.5" hidden="1">
      <c r="A167" s="16">
        <v>149</v>
      </c>
      <c r="B167" s="61" t="s">
        <v>955</v>
      </c>
      <c r="C167" s="61">
        <v>20004758</v>
      </c>
      <c r="D167" s="61" t="s">
        <v>1234</v>
      </c>
      <c r="E167" s="61" t="s">
        <v>783</v>
      </c>
      <c r="F167" s="63" t="s">
        <v>1471</v>
      </c>
      <c r="G167" s="62" t="s">
        <v>15</v>
      </c>
      <c r="H167" s="61">
        <v>1</v>
      </c>
      <c r="I167" s="64">
        <v>8521</v>
      </c>
      <c r="J167" s="38">
        <f t="shared" si="9"/>
        <v>8521</v>
      </c>
      <c r="K167" s="38">
        <f t="shared" si="8"/>
        <v>1704.2</v>
      </c>
      <c r="L167" s="38">
        <f t="shared" si="10"/>
        <v>10225.200000000001</v>
      </c>
      <c r="M167" s="69" t="s">
        <v>283</v>
      </c>
    </row>
    <row r="168" spans="1:13" ht="31.5" hidden="1">
      <c r="A168" s="16">
        <v>150</v>
      </c>
      <c r="B168" s="61" t="s">
        <v>956</v>
      </c>
      <c r="C168" s="61">
        <v>20004758</v>
      </c>
      <c r="D168" s="61" t="s">
        <v>1235</v>
      </c>
      <c r="E168" s="61" t="s">
        <v>783</v>
      </c>
      <c r="F168" s="63" t="s">
        <v>1471</v>
      </c>
      <c r="G168" s="62" t="s">
        <v>15</v>
      </c>
      <c r="H168" s="61">
        <v>1</v>
      </c>
      <c r="I168" s="64">
        <v>4605</v>
      </c>
      <c r="J168" s="38">
        <f t="shared" si="9"/>
        <v>4605</v>
      </c>
      <c r="K168" s="38">
        <f t="shared" si="8"/>
        <v>921</v>
      </c>
      <c r="L168" s="38">
        <f t="shared" si="10"/>
        <v>5526</v>
      </c>
      <c r="M168" s="69" t="s">
        <v>283</v>
      </c>
    </row>
    <row r="169" spans="1:13" ht="31.5" hidden="1">
      <c r="A169" s="16">
        <v>151</v>
      </c>
      <c r="B169" s="61" t="s">
        <v>957</v>
      </c>
      <c r="C169" s="61">
        <v>20004789</v>
      </c>
      <c r="D169" s="61" t="s">
        <v>1236</v>
      </c>
      <c r="E169" s="61" t="s">
        <v>783</v>
      </c>
      <c r="F169" s="63" t="s">
        <v>1472</v>
      </c>
      <c r="G169" s="62" t="s">
        <v>15</v>
      </c>
      <c r="H169" s="61">
        <v>1</v>
      </c>
      <c r="I169" s="64">
        <v>3400</v>
      </c>
      <c r="J169" s="38">
        <f t="shared" si="9"/>
        <v>3400</v>
      </c>
      <c r="K169" s="38">
        <f t="shared" si="8"/>
        <v>680</v>
      </c>
      <c r="L169" s="38">
        <f t="shared" si="10"/>
        <v>4080</v>
      </c>
      <c r="M169" s="69" t="s">
        <v>283</v>
      </c>
    </row>
    <row r="170" spans="1:13" ht="31.5" hidden="1">
      <c r="A170" s="16">
        <v>152</v>
      </c>
      <c r="B170" s="61" t="s">
        <v>958</v>
      </c>
      <c r="C170" s="61">
        <v>20004798</v>
      </c>
      <c r="D170" s="61" t="s">
        <v>1237</v>
      </c>
      <c r="E170" s="61" t="s">
        <v>783</v>
      </c>
      <c r="F170" s="63" t="s">
        <v>1473</v>
      </c>
      <c r="G170" s="62" t="s">
        <v>15</v>
      </c>
      <c r="H170" s="61">
        <v>1</v>
      </c>
      <c r="I170" s="64">
        <v>8995</v>
      </c>
      <c r="J170" s="38">
        <f t="shared" si="9"/>
        <v>8995</v>
      </c>
      <c r="K170" s="38">
        <f t="shared" si="8"/>
        <v>1799</v>
      </c>
      <c r="L170" s="38">
        <f t="shared" si="10"/>
        <v>10794</v>
      </c>
      <c r="M170" s="69" t="s">
        <v>283</v>
      </c>
    </row>
    <row r="171" spans="1:13" ht="31.5" hidden="1">
      <c r="A171" s="16">
        <v>153</v>
      </c>
      <c r="B171" s="61" t="s">
        <v>959</v>
      </c>
      <c r="C171" s="61">
        <v>20004798</v>
      </c>
      <c r="D171" s="61" t="s">
        <v>1238</v>
      </c>
      <c r="E171" s="61" t="s">
        <v>783</v>
      </c>
      <c r="F171" s="63" t="s">
        <v>1473</v>
      </c>
      <c r="G171" s="62" t="s">
        <v>15</v>
      </c>
      <c r="H171" s="61">
        <v>1</v>
      </c>
      <c r="I171" s="64">
        <v>4152</v>
      </c>
      <c r="J171" s="38">
        <f t="shared" si="9"/>
        <v>4152</v>
      </c>
      <c r="K171" s="38">
        <f t="shared" si="8"/>
        <v>830.4</v>
      </c>
      <c r="L171" s="38">
        <f t="shared" si="10"/>
        <v>4982.3999999999996</v>
      </c>
      <c r="M171" s="69" t="s">
        <v>283</v>
      </c>
    </row>
    <row r="172" spans="1:13" ht="31.5" hidden="1">
      <c r="A172" s="16">
        <v>154</v>
      </c>
      <c r="B172" s="61" t="s">
        <v>960</v>
      </c>
      <c r="C172" s="61">
        <v>20004801</v>
      </c>
      <c r="D172" s="61" t="s">
        <v>1239</v>
      </c>
      <c r="E172" s="61" t="s">
        <v>783</v>
      </c>
      <c r="F172" s="63" t="s">
        <v>1474</v>
      </c>
      <c r="G172" s="62" t="s">
        <v>15</v>
      </c>
      <c r="H172" s="61">
        <v>1</v>
      </c>
      <c r="I172" s="64">
        <v>9052</v>
      </c>
      <c r="J172" s="38">
        <f t="shared" si="9"/>
        <v>9052</v>
      </c>
      <c r="K172" s="38">
        <f t="shared" si="8"/>
        <v>1810.4</v>
      </c>
      <c r="L172" s="38">
        <f t="shared" si="10"/>
        <v>10862.4</v>
      </c>
      <c r="M172" s="69" t="s">
        <v>283</v>
      </c>
    </row>
    <row r="173" spans="1:13" ht="31.5" hidden="1">
      <c r="A173" s="16">
        <v>155</v>
      </c>
      <c r="B173" s="61" t="s">
        <v>961</v>
      </c>
      <c r="C173" s="61">
        <v>20004803</v>
      </c>
      <c r="D173" s="61" t="s">
        <v>1240</v>
      </c>
      <c r="E173" s="61" t="s">
        <v>783</v>
      </c>
      <c r="F173" s="63" t="s">
        <v>1475</v>
      </c>
      <c r="G173" s="62" t="s">
        <v>15</v>
      </c>
      <c r="H173" s="61">
        <v>1</v>
      </c>
      <c r="I173" s="64">
        <v>4132</v>
      </c>
      <c r="J173" s="38">
        <f t="shared" si="9"/>
        <v>4132</v>
      </c>
      <c r="K173" s="38">
        <f t="shared" si="8"/>
        <v>826.4</v>
      </c>
      <c r="L173" s="38">
        <f t="shared" si="10"/>
        <v>4958.3999999999996</v>
      </c>
      <c r="M173" s="69" t="s">
        <v>283</v>
      </c>
    </row>
    <row r="174" spans="1:13" ht="31.5" hidden="1">
      <c r="A174" s="16">
        <v>156</v>
      </c>
      <c r="B174" s="61" t="s">
        <v>962</v>
      </c>
      <c r="C174" s="61">
        <v>20004805</v>
      </c>
      <c r="D174" s="61" t="s">
        <v>1241</v>
      </c>
      <c r="E174" s="61" t="s">
        <v>783</v>
      </c>
      <c r="F174" s="63" t="s">
        <v>1476</v>
      </c>
      <c r="G174" s="62" t="s">
        <v>15</v>
      </c>
      <c r="H174" s="61">
        <v>1</v>
      </c>
      <c r="I174" s="64">
        <v>3415</v>
      </c>
      <c r="J174" s="38">
        <f t="shared" si="9"/>
        <v>3415</v>
      </c>
      <c r="K174" s="38">
        <f t="shared" si="8"/>
        <v>683</v>
      </c>
      <c r="L174" s="38">
        <f t="shared" si="10"/>
        <v>4098</v>
      </c>
      <c r="M174" s="69" t="s">
        <v>283</v>
      </c>
    </row>
    <row r="175" spans="1:13" ht="31.5" hidden="1">
      <c r="A175" s="16">
        <v>157</v>
      </c>
      <c r="B175" s="61" t="s">
        <v>963</v>
      </c>
      <c r="C175" s="61">
        <v>20004922</v>
      </c>
      <c r="D175" s="61" t="s">
        <v>1242</v>
      </c>
      <c r="E175" s="61" t="s">
        <v>783</v>
      </c>
      <c r="F175" s="63" t="s">
        <v>1477</v>
      </c>
      <c r="G175" s="62" t="s">
        <v>15</v>
      </c>
      <c r="H175" s="61">
        <v>6</v>
      </c>
      <c r="I175" s="64">
        <v>1246</v>
      </c>
      <c r="J175" s="38">
        <f t="shared" si="9"/>
        <v>7476</v>
      </c>
      <c r="K175" s="38">
        <f t="shared" si="8"/>
        <v>1495.2</v>
      </c>
      <c r="L175" s="38">
        <f t="shared" si="10"/>
        <v>8971.2000000000007</v>
      </c>
      <c r="M175" s="69" t="s">
        <v>283</v>
      </c>
    </row>
    <row r="176" spans="1:13" ht="31.5" hidden="1">
      <c r="A176" s="16">
        <v>158</v>
      </c>
      <c r="B176" s="61" t="s">
        <v>964</v>
      </c>
      <c r="C176" s="61">
        <v>20004941</v>
      </c>
      <c r="D176" s="61" t="s">
        <v>1243</v>
      </c>
      <c r="E176" s="61" t="s">
        <v>783</v>
      </c>
      <c r="F176" s="63" t="s">
        <v>1478</v>
      </c>
      <c r="G176" s="62" t="s">
        <v>15</v>
      </c>
      <c r="H176" s="61">
        <v>1</v>
      </c>
      <c r="I176" s="64">
        <v>1266</v>
      </c>
      <c r="J176" s="38">
        <f t="shared" si="9"/>
        <v>1266</v>
      </c>
      <c r="K176" s="38">
        <f t="shared" si="8"/>
        <v>253.2</v>
      </c>
      <c r="L176" s="38">
        <f t="shared" si="10"/>
        <v>1519.2</v>
      </c>
      <c r="M176" s="69" t="s">
        <v>283</v>
      </c>
    </row>
    <row r="177" spans="1:13" ht="31.5" hidden="1">
      <c r="A177" s="16">
        <v>159</v>
      </c>
      <c r="B177" s="61" t="s">
        <v>965</v>
      </c>
      <c r="C177" s="61">
        <v>20004982</v>
      </c>
      <c r="D177" s="61" t="s">
        <v>1244</v>
      </c>
      <c r="E177" s="61" t="s">
        <v>783</v>
      </c>
      <c r="F177" s="63" t="s">
        <v>1479</v>
      </c>
      <c r="G177" s="62" t="s">
        <v>15</v>
      </c>
      <c r="H177" s="61">
        <v>2</v>
      </c>
      <c r="I177" s="64">
        <v>420</v>
      </c>
      <c r="J177" s="38">
        <f t="shared" si="9"/>
        <v>840</v>
      </c>
      <c r="K177" s="38">
        <f t="shared" si="8"/>
        <v>168</v>
      </c>
      <c r="L177" s="38">
        <f t="shared" si="10"/>
        <v>1008</v>
      </c>
      <c r="M177" s="69" t="s">
        <v>283</v>
      </c>
    </row>
    <row r="178" spans="1:13" ht="31.5" hidden="1">
      <c r="A178" s="16">
        <v>160</v>
      </c>
      <c r="B178" s="61" t="s">
        <v>966</v>
      </c>
      <c r="C178" s="61">
        <v>20004996</v>
      </c>
      <c r="D178" s="61" t="s">
        <v>1245</v>
      </c>
      <c r="E178" s="61" t="s">
        <v>783</v>
      </c>
      <c r="F178" s="63" t="s">
        <v>1480</v>
      </c>
      <c r="G178" s="62" t="s">
        <v>15</v>
      </c>
      <c r="H178" s="61">
        <v>2</v>
      </c>
      <c r="I178" s="64">
        <v>65</v>
      </c>
      <c r="J178" s="38">
        <f t="shared" si="9"/>
        <v>130</v>
      </c>
      <c r="K178" s="38">
        <f t="shared" si="8"/>
        <v>26</v>
      </c>
      <c r="L178" s="38">
        <f t="shared" si="10"/>
        <v>156</v>
      </c>
      <c r="M178" s="69" t="s">
        <v>283</v>
      </c>
    </row>
    <row r="179" spans="1:13" ht="31.5" hidden="1">
      <c r="A179" s="16">
        <v>161</v>
      </c>
      <c r="B179" s="61" t="s">
        <v>967</v>
      </c>
      <c r="C179" s="61">
        <v>20005019</v>
      </c>
      <c r="D179" s="61" t="s">
        <v>1246</v>
      </c>
      <c r="E179" s="61" t="s">
        <v>783</v>
      </c>
      <c r="F179" s="63" t="s">
        <v>1481</v>
      </c>
      <c r="G179" s="62" t="s">
        <v>15</v>
      </c>
      <c r="H179" s="61">
        <v>39</v>
      </c>
      <c r="I179" s="64">
        <v>180</v>
      </c>
      <c r="J179" s="38">
        <f t="shared" si="9"/>
        <v>7020</v>
      </c>
      <c r="K179" s="38">
        <f t="shared" si="8"/>
        <v>1404</v>
      </c>
      <c r="L179" s="38">
        <f t="shared" si="10"/>
        <v>8424</v>
      </c>
      <c r="M179" s="69" t="s">
        <v>283</v>
      </c>
    </row>
    <row r="180" spans="1:13" ht="31.5" hidden="1">
      <c r="A180" s="16">
        <v>162</v>
      </c>
      <c r="B180" s="61" t="s">
        <v>968</v>
      </c>
      <c r="C180" s="61">
        <v>20005019</v>
      </c>
      <c r="D180" s="61" t="s">
        <v>1247</v>
      </c>
      <c r="E180" s="61" t="s">
        <v>783</v>
      </c>
      <c r="F180" s="63" t="s">
        <v>1481</v>
      </c>
      <c r="G180" s="62" t="s">
        <v>15</v>
      </c>
      <c r="H180" s="61">
        <v>83</v>
      </c>
      <c r="I180" s="64">
        <v>132</v>
      </c>
      <c r="J180" s="38">
        <f t="shared" si="9"/>
        <v>10956</v>
      </c>
      <c r="K180" s="38">
        <f t="shared" si="8"/>
        <v>2191.1999999999998</v>
      </c>
      <c r="L180" s="38">
        <f t="shared" si="10"/>
        <v>13147.2</v>
      </c>
      <c r="M180" s="69" t="s">
        <v>283</v>
      </c>
    </row>
    <row r="181" spans="1:13" ht="31.5" hidden="1">
      <c r="A181" s="16">
        <v>163</v>
      </c>
      <c r="B181" s="61" t="s">
        <v>969</v>
      </c>
      <c r="C181" s="61">
        <v>20005020</v>
      </c>
      <c r="D181" s="61" t="s">
        <v>1248</v>
      </c>
      <c r="E181" s="61" t="s">
        <v>783</v>
      </c>
      <c r="F181" s="63" t="s">
        <v>1482</v>
      </c>
      <c r="G181" s="62" t="s">
        <v>15</v>
      </c>
      <c r="H181" s="61">
        <v>225</v>
      </c>
      <c r="I181" s="64">
        <v>1105</v>
      </c>
      <c r="J181" s="38">
        <f t="shared" si="9"/>
        <v>248625</v>
      </c>
      <c r="K181" s="38">
        <f t="shared" si="8"/>
        <v>49725</v>
      </c>
      <c r="L181" s="38">
        <f t="shared" si="10"/>
        <v>298350</v>
      </c>
      <c r="M181" s="69" t="s">
        <v>283</v>
      </c>
    </row>
    <row r="182" spans="1:13" ht="31.5" hidden="1">
      <c r="A182" s="16">
        <v>164</v>
      </c>
      <c r="B182" s="61" t="s">
        <v>970</v>
      </c>
      <c r="C182" s="61">
        <v>20005020</v>
      </c>
      <c r="D182" s="61" t="s">
        <v>1249</v>
      </c>
      <c r="E182" s="61" t="s">
        <v>783</v>
      </c>
      <c r="F182" s="63" t="s">
        <v>1482</v>
      </c>
      <c r="G182" s="62" t="s">
        <v>15</v>
      </c>
      <c r="H182" s="61">
        <v>6</v>
      </c>
      <c r="I182" s="64">
        <v>115</v>
      </c>
      <c r="J182" s="38">
        <f t="shared" si="9"/>
        <v>690</v>
      </c>
      <c r="K182" s="38">
        <f t="shared" si="8"/>
        <v>138</v>
      </c>
      <c r="L182" s="38">
        <f t="shared" si="10"/>
        <v>828</v>
      </c>
      <c r="M182" s="69" t="s">
        <v>283</v>
      </c>
    </row>
    <row r="183" spans="1:13" ht="31.5" hidden="1">
      <c r="A183" s="16">
        <v>165</v>
      </c>
      <c r="B183" s="61" t="s">
        <v>971</v>
      </c>
      <c r="C183" s="61">
        <v>20005022</v>
      </c>
      <c r="D183" s="61" t="s">
        <v>1250</v>
      </c>
      <c r="E183" s="61" t="s">
        <v>783</v>
      </c>
      <c r="F183" s="63" t="s">
        <v>1483</v>
      </c>
      <c r="G183" s="62" t="s">
        <v>15</v>
      </c>
      <c r="H183" s="61">
        <v>304</v>
      </c>
      <c r="I183" s="64">
        <v>620</v>
      </c>
      <c r="J183" s="38">
        <f t="shared" si="9"/>
        <v>188480</v>
      </c>
      <c r="K183" s="38">
        <f t="shared" si="8"/>
        <v>37696</v>
      </c>
      <c r="L183" s="38">
        <f t="shared" si="10"/>
        <v>226176</v>
      </c>
      <c r="M183" s="69" t="s">
        <v>283</v>
      </c>
    </row>
    <row r="184" spans="1:13" ht="31.5" hidden="1">
      <c r="A184" s="16">
        <v>166</v>
      </c>
      <c r="B184" s="61" t="s">
        <v>972</v>
      </c>
      <c r="C184" s="61">
        <v>20005022</v>
      </c>
      <c r="D184" s="61" t="s">
        <v>1251</v>
      </c>
      <c r="E184" s="61" t="s">
        <v>783</v>
      </c>
      <c r="F184" s="63" t="s">
        <v>1483</v>
      </c>
      <c r="G184" s="62" t="s">
        <v>15</v>
      </c>
      <c r="H184" s="61">
        <v>443</v>
      </c>
      <c r="I184" s="64">
        <v>513</v>
      </c>
      <c r="J184" s="38">
        <f t="shared" si="9"/>
        <v>227259</v>
      </c>
      <c r="K184" s="38">
        <f t="shared" si="8"/>
        <v>45451.8</v>
      </c>
      <c r="L184" s="38">
        <f t="shared" si="10"/>
        <v>272710.8</v>
      </c>
      <c r="M184" s="69" t="s">
        <v>283</v>
      </c>
    </row>
    <row r="185" spans="1:13" ht="31.5" hidden="1">
      <c r="A185" s="16">
        <v>167</v>
      </c>
      <c r="B185" s="61" t="s">
        <v>973</v>
      </c>
      <c r="C185" s="61">
        <v>20005022</v>
      </c>
      <c r="D185" s="61" t="s">
        <v>1252</v>
      </c>
      <c r="E185" s="61" t="s">
        <v>783</v>
      </c>
      <c r="F185" s="63" t="s">
        <v>1483</v>
      </c>
      <c r="G185" s="62" t="s">
        <v>15</v>
      </c>
      <c r="H185" s="61">
        <v>18</v>
      </c>
      <c r="I185" s="64">
        <v>189</v>
      </c>
      <c r="J185" s="38">
        <f t="shared" si="9"/>
        <v>3402</v>
      </c>
      <c r="K185" s="38">
        <f t="shared" si="8"/>
        <v>680.4</v>
      </c>
      <c r="L185" s="38">
        <f t="shared" si="10"/>
        <v>4082.4</v>
      </c>
      <c r="M185" s="69" t="s">
        <v>283</v>
      </c>
    </row>
    <row r="186" spans="1:13" ht="31.5" hidden="1">
      <c r="A186" s="16">
        <v>168</v>
      </c>
      <c r="B186" s="61" t="s">
        <v>974</v>
      </c>
      <c r="C186" s="61">
        <v>20005022</v>
      </c>
      <c r="D186" s="61" t="s">
        <v>1253</v>
      </c>
      <c r="E186" s="61" t="s">
        <v>783</v>
      </c>
      <c r="F186" s="63" t="s">
        <v>1483</v>
      </c>
      <c r="G186" s="62" t="s">
        <v>15</v>
      </c>
      <c r="H186" s="61">
        <v>3</v>
      </c>
      <c r="I186" s="64">
        <v>150</v>
      </c>
      <c r="J186" s="38">
        <f t="shared" si="9"/>
        <v>450</v>
      </c>
      <c r="K186" s="38">
        <f t="shared" si="8"/>
        <v>90</v>
      </c>
      <c r="L186" s="38">
        <f t="shared" si="10"/>
        <v>540</v>
      </c>
      <c r="M186" s="69" t="s">
        <v>283</v>
      </c>
    </row>
    <row r="187" spans="1:13" ht="31.5" hidden="1">
      <c r="A187" s="16">
        <v>169</v>
      </c>
      <c r="B187" s="61" t="s">
        <v>975</v>
      </c>
      <c r="C187" s="61">
        <v>20005022</v>
      </c>
      <c r="D187" s="61" t="s">
        <v>1254</v>
      </c>
      <c r="E187" s="61" t="s">
        <v>783</v>
      </c>
      <c r="F187" s="63" t="s">
        <v>1483</v>
      </c>
      <c r="G187" s="62" t="s">
        <v>15</v>
      </c>
      <c r="H187" s="61">
        <v>185</v>
      </c>
      <c r="I187" s="64">
        <v>140</v>
      </c>
      <c r="J187" s="38">
        <f t="shared" si="9"/>
        <v>25900</v>
      </c>
      <c r="K187" s="38">
        <f t="shared" si="8"/>
        <v>5180</v>
      </c>
      <c r="L187" s="38">
        <f t="shared" si="10"/>
        <v>31080</v>
      </c>
      <c r="M187" s="69" t="s">
        <v>283</v>
      </c>
    </row>
    <row r="188" spans="1:13" ht="31.5" hidden="1">
      <c r="A188" s="16">
        <v>170</v>
      </c>
      <c r="B188" s="61" t="s">
        <v>976</v>
      </c>
      <c r="C188" s="61">
        <v>20005022</v>
      </c>
      <c r="D188" s="61" t="s">
        <v>1255</v>
      </c>
      <c r="E188" s="61" t="s">
        <v>783</v>
      </c>
      <c r="F188" s="63" t="s">
        <v>1483</v>
      </c>
      <c r="G188" s="62" t="s">
        <v>15</v>
      </c>
      <c r="H188" s="61">
        <v>227</v>
      </c>
      <c r="I188" s="64">
        <v>115</v>
      </c>
      <c r="J188" s="38">
        <f t="shared" si="9"/>
        <v>26105</v>
      </c>
      <c r="K188" s="38">
        <f t="shared" si="8"/>
        <v>5221</v>
      </c>
      <c r="L188" s="38">
        <f t="shared" si="10"/>
        <v>31326</v>
      </c>
      <c r="M188" s="69" t="s">
        <v>283</v>
      </c>
    </row>
    <row r="189" spans="1:13" ht="31.5" hidden="1">
      <c r="A189" s="16">
        <v>171</v>
      </c>
      <c r="B189" s="61" t="s">
        <v>977</v>
      </c>
      <c r="C189" s="61">
        <v>20005022</v>
      </c>
      <c r="D189" s="61" t="s">
        <v>1256</v>
      </c>
      <c r="E189" s="61" t="s">
        <v>783</v>
      </c>
      <c r="F189" s="63" t="s">
        <v>1483</v>
      </c>
      <c r="G189" s="62" t="s">
        <v>15</v>
      </c>
      <c r="H189" s="61">
        <v>244</v>
      </c>
      <c r="I189" s="64">
        <v>108</v>
      </c>
      <c r="J189" s="38">
        <f t="shared" si="9"/>
        <v>26352</v>
      </c>
      <c r="K189" s="38">
        <f t="shared" si="8"/>
        <v>5270.4</v>
      </c>
      <c r="L189" s="38">
        <f t="shared" si="10"/>
        <v>31622.400000000001</v>
      </c>
      <c r="M189" s="69" t="s">
        <v>283</v>
      </c>
    </row>
    <row r="190" spans="1:13" ht="31.5" hidden="1">
      <c r="A190" s="16">
        <v>172</v>
      </c>
      <c r="B190" s="61" t="s">
        <v>978</v>
      </c>
      <c r="C190" s="61">
        <v>20005022</v>
      </c>
      <c r="D190" s="61" t="s">
        <v>1257</v>
      </c>
      <c r="E190" s="61" t="s">
        <v>783</v>
      </c>
      <c r="F190" s="63" t="s">
        <v>1483</v>
      </c>
      <c r="G190" s="62" t="s">
        <v>15</v>
      </c>
      <c r="H190" s="61">
        <v>35</v>
      </c>
      <c r="I190" s="64">
        <v>65</v>
      </c>
      <c r="J190" s="38">
        <f t="shared" si="9"/>
        <v>2275</v>
      </c>
      <c r="K190" s="38">
        <f t="shared" si="8"/>
        <v>455</v>
      </c>
      <c r="L190" s="38">
        <f t="shared" si="10"/>
        <v>2730</v>
      </c>
      <c r="M190" s="69" t="s">
        <v>283</v>
      </c>
    </row>
    <row r="191" spans="1:13" ht="31.5" hidden="1">
      <c r="A191" s="16">
        <v>173</v>
      </c>
      <c r="B191" s="61" t="s">
        <v>979</v>
      </c>
      <c r="C191" s="61">
        <v>20005024</v>
      </c>
      <c r="D191" s="61" t="s">
        <v>1258</v>
      </c>
      <c r="E191" s="61" t="s">
        <v>783</v>
      </c>
      <c r="F191" s="63" t="s">
        <v>1484</v>
      </c>
      <c r="G191" s="62" t="s">
        <v>15</v>
      </c>
      <c r="H191" s="61">
        <v>173</v>
      </c>
      <c r="I191" s="64">
        <v>820</v>
      </c>
      <c r="J191" s="38">
        <f t="shared" si="9"/>
        <v>141860</v>
      </c>
      <c r="K191" s="38">
        <f t="shared" si="8"/>
        <v>28372</v>
      </c>
      <c r="L191" s="38">
        <f t="shared" si="10"/>
        <v>170232</v>
      </c>
      <c r="M191" s="69" t="s">
        <v>283</v>
      </c>
    </row>
    <row r="192" spans="1:13" ht="31.5" hidden="1">
      <c r="A192" s="16">
        <v>174</v>
      </c>
      <c r="B192" s="61" t="s">
        <v>980</v>
      </c>
      <c r="C192" s="61">
        <v>20005027</v>
      </c>
      <c r="D192" s="61" t="s">
        <v>1259</v>
      </c>
      <c r="E192" s="61" t="s">
        <v>783</v>
      </c>
      <c r="F192" s="63" t="s">
        <v>1485</v>
      </c>
      <c r="G192" s="62" t="s">
        <v>15</v>
      </c>
      <c r="H192" s="61">
        <v>262</v>
      </c>
      <c r="I192" s="64">
        <v>506</v>
      </c>
      <c r="J192" s="38">
        <f t="shared" si="9"/>
        <v>132572</v>
      </c>
      <c r="K192" s="38">
        <f t="shared" si="8"/>
        <v>26514.400000000001</v>
      </c>
      <c r="L192" s="38">
        <f t="shared" si="10"/>
        <v>159086.39999999999</v>
      </c>
      <c r="M192" s="69" t="s">
        <v>283</v>
      </c>
    </row>
    <row r="193" spans="1:13" ht="31.5" hidden="1">
      <c r="A193" s="16">
        <v>175</v>
      </c>
      <c r="B193" s="61" t="s">
        <v>981</v>
      </c>
      <c r="C193" s="61">
        <v>20005037</v>
      </c>
      <c r="D193" s="61" t="s">
        <v>1260</v>
      </c>
      <c r="E193" s="61" t="s">
        <v>783</v>
      </c>
      <c r="F193" s="63" t="s">
        <v>1486</v>
      </c>
      <c r="G193" s="62" t="s">
        <v>15</v>
      </c>
      <c r="H193" s="61">
        <v>43</v>
      </c>
      <c r="I193" s="64">
        <v>50</v>
      </c>
      <c r="J193" s="38">
        <f t="shared" si="9"/>
        <v>2150</v>
      </c>
      <c r="K193" s="38">
        <f t="shared" si="8"/>
        <v>430</v>
      </c>
      <c r="L193" s="38">
        <f t="shared" si="10"/>
        <v>2580</v>
      </c>
      <c r="M193" s="69" t="s">
        <v>283</v>
      </c>
    </row>
    <row r="194" spans="1:13" ht="31.5" hidden="1">
      <c r="A194" s="16">
        <v>176</v>
      </c>
      <c r="B194" s="61" t="s">
        <v>982</v>
      </c>
      <c r="C194" s="61">
        <v>20005037</v>
      </c>
      <c r="D194" s="61" t="s">
        <v>1261</v>
      </c>
      <c r="E194" s="61" t="s">
        <v>783</v>
      </c>
      <c r="F194" s="63" t="s">
        <v>1486</v>
      </c>
      <c r="G194" s="62" t="s">
        <v>15</v>
      </c>
      <c r="H194" s="61">
        <v>45</v>
      </c>
      <c r="I194" s="64">
        <v>40</v>
      </c>
      <c r="J194" s="38">
        <f t="shared" si="9"/>
        <v>1800</v>
      </c>
      <c r="K194" s="38">
        <f t="shared" si="8"/>
        <v>360</v>
      </c>
      <c r="L194" s="38">
        <f t="shared" si="10"/>
        <v>2160</v>
      </c>
      <c r="M194" s="69" t="s">
        <v>283</v>
      </c>
    </row>
    <row r="195" spans="1:13" ht="31.5" hidden="1">
      <c r="A195" s="16">
        <v>177</v>
      </c>
      <c r="B195" s="61" t="s">
        <v>983</v>
      </c>
      <c r="C195" s="61">
        <v>20005053</v>
      </c>
      <c r="D195" s="61" t="s">
        <v>1262</v>
      </c>
      <c r="E195" s="61" t="s">
        <v>783</v>
      </c>
      <c r="F195" s="63" t="s">
        <v>1487</v>
      </c>
      <c r="G195" s="62" t="s">
        <v>15</v>
      </c>
      <c r="H195" s="61">
        <v>1</v>
      </c>
      <c r="I195" s="64">
        <v>4339</v>
      </c>
      <c r="J195" s="38">
        <f t="shared" si="9"/>
        <v>4339</v>
      </c>
      <c r="K195" s="38">
        <f t="shared" si="8"/>
        <v>867.8</v>
      </c>
      <c r="L195" s="38">
        <f t="shared" si="10"/>
        <v>5206.8</v>
      </c>
      <c r="M195" s="69" t="s">
        <v>283</v>
      </c>
    </row>
    <row r="196" spans="1:13" ht="31.5" hidden="1">
      <c r="A196" s="16">
        <v>178</v>
      </c>
      <c r="B196" s="61" t="s">
        <v>984</v>
      </c>
      <c r="C196" s="61">
        <v>20005077</v>
      </c>
      <c r="D196" s="61" t="s">
        <v>1263</v>
      </c>
      <c r="E196" s="61" t="s">
        <v>783</v>
      </c>
      <c r="F196" s="63" t="s">
        <v>1488</v>
      </c>
      <c r="G196" s="62" t="s">
        <v>15</v>
      </c>
      <c r="H196" s="61">
        <v>12</v>
      </c>
      <c r="I196" s="64">
        <v>182</v>
      </c>
      <c r="J196" s="38">
        <f t="shared" si="9"/>
        <v>2184</v>
      </c>
      <c r="K196" s="38">
        <f t="shared" si="8"/>
        <v>436.8</v>
      </c>
      <c r="L196" s="38">
        <f t="shared" si="10"/>
        <v>2620.8000000000002</v>
      </c>
      <c r="M196" s="69" t="s">
        <v>283</v>
      </c>
    </row>
    <row r="197" spans="1:13" ht="31.5" hidden="1">
      <c r="A197" s="16">
        <v>179</v>
      </c>
      <c r="B197" s="61" t="s">
        <v>985</v>
      </c>
      <c r="C197" s="61">
        <v>20005078</v>
      </c>
      <c r="D197" s="61" t="s">
        <v>1264</v>
      </c>
      <c r="E197" s="61" t="s">
        <v>783</v>
      </c>
      <c r="F197" s="63" t="s">
        <v>1489</v>
      </c>
      <c r="G197" s="62" t="s">
        <v>15</v>
      </c>
      <c r="H197" s="61">
        <v>7</v>
      </c>
      <c r="I197" s="64">
        <v>182</v>
      </c>
      <c r="J197" s="38">
        <f t="shared" si="9"/>
        <v>1274</v>
      </c>
      <c r="K197" s="38">
        <f t="shared" si="8"/>
        <v>254.8</v>
      </c>
      <c r="L197" s="38">
        <f t="shared" si="10"/>
        <v>1528.8</v>
      </c>
      <c r="M197" s="69" t="s">
        <v>283</v>
      </c>
    </row>
    <row r="198" spans="1:13" ht="31.5" hidden="1">
      <c r="A198" s="16">
        <v>180</v>
      </c>
      <c r="B198" s="61" t="s">
        <v>986</v>
      </c>
      <c r="C198" s="61">
        <v>20005079</v>
      </c>
      <c r="D198" s="61" t="s">
        <v>1265</v>
      </c>
      <c r="E198" s="61" t="s">
        <v>783</v>
      </c>
      <c r="F198" s="63" t="s">
        <v>1490</v>
      </c>
      <c r="G198" s="62" t="s">
        <v>15</v>
      </c>
      <c r="H198" s="61">
        <v>1</v>
      </c>
      <c r="I198" s="64">
        <v>184</v>
      </c>
      <c r="J198" s="38">
        <f t="shared" si="9"/>
        <v>184</v>
      </c>
      <c r="K198" s="38">
        <f t="shared" si="8"/>
        <v>36.799999999999997</v>
      </c>
      <c r="L198" s="38">
        <f t="shared" si="10"/>
        <v>220.8</v>
      </c>
      <c r="M198" s="69" t="s">
        <v>283</v>
      </c>
    </row>
    <row r="199" spans="1:13" ht="31.5" hidden="1">
      <c r="A199" s="16">
        <v>181</v>
      </c>
      <c r="B199" s="61" t="s">
        <v>987</v>
      </c>
      <c r="C199" s="61">
        <v>20005106</v>
      </c>
      <c r="D199" s="61" t="s">
        <v>1266</v>
      </c>
      <c r="E199" s="61" t="s">
        <v>783</v>
      </c>
      <c r="F199" s="63" t="s">
        <v>1491</v>
      </c>
      <c r="G199" s="62" t="s">
        <v>15</v>
      </c>
      <c r="H199" s="61">
        <v>6</v>
      </c>
      <c r="I199" s="64">
        <v>180</v>
      </c>
      <c r="J199" s="38">
        <f t="shared" si="9"/>
        <v>1080</v>
      </c>
      <c r="K199" s="38">
        <f t="shared" si="8"/>
        <v>216</v>
      </c>
      <c r="L199" s="38">
        <f t="shared" si="10"/>
        <v>1296</v>
      </c>
      <c r="M199" s="69" t="s">
        <v>283</v>
      </c>
    </row>
    <row r="200" spans="1:13" ht="31.5" hidden="1">
      <c r="A200" s="16">
        <v>182</v>
      </c>
      <c r="B200" s="61" t="s">
        <v>988</v>
      </c>
      <c r="C200" s="61">
        <v>20005602</v>
      </c>
      <c r="D200" s="61" t="s">
        <v>1267</v>
      </c>
      <c r="E200" s="61" t="s">
        <v>783</v>
      </c>
      <c r="F200" s="63" t="s">
        <v>1492</v>
      </c>
      <c r="G200" s="62" t="s">
        <v>15</v>
      </c>
      <c r="H200" s="61">
        <v>204</v>
      </c>
      <c r="I200" s="64">
        <v>1515</v>
      </c>
      <c r="J200" s="38">
        <f t="shared" si="9"/>
        <v>309060</v>
      </c>
      <c r="K200" s="38">
        <f t="shared" si="8"/>
        <v>61812</v>
      </c>
      <c r="L200" s="38">
        <f t="shared" si="10"/>
        <v>370872</v>
      </c>
      <c r="M200" s="69" t="s">
        <v>283</v>
      </c>
    </row>
    <row r="201" spans="1:13" ht="31.5" hidden="1">
      <c r="A201" s="16">
        <v>183</v>
      </c>
      <c r="B201" s="61" t="s">
        <v>989</v>
      </c>
      <c r="C201" s="61">
        <v>20005602</v>
      </c>
      <c r="D201" s="61" t="s">
        <v>1268</v>
      </c>
      <c r="E201" s="61" t="s">
        <v>783</v>
      </c>
      <c r="F201" s="63" t="s">
        <v>1492</v>
      </c>
      <c r="G201" s="62" t="s">
        <v>15</v>
      </c>
      <c r="H201" s="61">
        <v>100</v>
      </c>
      <c r="I201" s="64">
        <v>1301</v>
      </c>
      <c r="J201" s="38">
        <f t="shared" si="9"/>
        <v>130100</v>
      </c>
      <c r="K201" s="38">
        <f t="shared" si="8"/>
        <v>26020</v>
      </c>
      <c r="L201" s="38">
        <f t="shared" si="10"/>
        <v>156120</v>
      </c>
      <c r="M201" s="69" t="s">
        <v>283</v>
      </c>
    </row>
    <row r="202" spans="1:13" ht="31.5" hidden="1">
      <c r="A202" s="16">
        <v>184</v>
      </c>
      <c r="B202" s="61" t="s">
        <v>990</v>
      </c>
      <c r="C202" s="61">
        <v>20005890</v>
      </c>
      <c r="D202" s="61" t="s">
        <v>1269</v>
      </c>
      <c r="E202" s="61" t="s">
        <v>783</v>
      </c>
      <c r="F202" s="63" t="s">
        <v>1493</v>
      </c>
      <c r="G202" s="62" t="s">
        <v>15</v>
      </c>
      <c r="H202" s="61">
        <v>42</v>
      </c>
      <c r="I202" s="64">
        <v>103</v>
      </c>
      <c r="J202" s="38">
        <f t="shared" si="9"/>
        <v>4326</v>
      </c>
      <c r="K202" s="38">
        <f t="shared" si="8"/>
        <v>865.2</v>
      </c>
      <c r="L202" s="38">
        <f t="shared" si="10"/>
        <v>5191.2</v>
      </c>
      <c r="M202" s="69" t="s">
        <v>283</v>
      </c>
    </row>
    <row r="203" spans="1:13" ht="31.5" hidden="1">
      <c r="A203" s="16">
        <v>185</v>
      </c>
      <c r="B203" s="61" t="s">
        <v>991</v>
      </c>
      <c r="C203" s="61">
        <v>20005896</v>
      </c>
      <c r="D203" s="61" t="s">
        <v>1270</v>
      </c>
      <c r="E203" s="61" t="s">
        <v>783</v>
      </c>
      <c r="F203" s="63" t="s">
        <v>1494</v>
      </c>
      <c r="G203" s="62" t="s">
        <v>15</v>
      </c>
      <c r="H203" s="61">
        <v>22</v>
      </c>
      <c r="I203" s="64">
        <v>211</v>
      </c>
      <c r="J203" s="38">
        <f t="shared" si="9"/>
        <v>4642</v>
      </c>
      <c r="K203" s="38">
        <f t="shared" si="8"/>
        <v>928.4</v>
      </c>
      <c r="L203" s="38">
        <f t="shared" si="10"/>
        <v>5570.4</v>
      </c>
      <c r="M203" s="69" t="s">
        <v>283</v>
      </c>
    </row>
    <row r="204" spans="1:13" ht="31.5" hidden="1">
      <c r="A204" s="16">
        <v>186</v>
      </c>
      <c r="B204" s="61" t="s">
        <v>992</v>
      </c>
      <c r="C204" s="61">
        <v>20005900</v>
      </c>
      <c r="D204" s="61" t="s">
        <v>1271</v>
      </c>
      <c r="E204" s="61" t="s">
        <v>783</v>
      </c>
      <c r="F204" s="63" t="s">
        <v>1495</v>
      </c>
      <c r="G204" s="62" t="s">
        <v>15</v>
      </c>
      <c r="H204" s="61">
        <v>2</v>
      </c>
      <c r="I204" s="64">
        <v>23500</v>
      </c>
      <c r="J204" s="38">
        <f t="shared" si="9"/>
        <v>47000</v>
      </c>
      <c r="K204" s="38">
        <f t="shared" si="8"/>
        <v>9400</v>
      </c>
      <c r="L204" s="38">
        <f t="shared" si="10"/>
        <v>56400</v>
      </c>
      <c r="M204" s="69" t="s">
        <v>283</v>
      </c>
    </row>
    <row r="205" spans="1:13" ht="31.5" hidden="1">
      <c r="A205" s="16">
        <v>187</v>
      </c>
      <c r="B205" s="61" t="s">
        <v>993</v>
      </c>
      <c r="C205" s="61">
        <v>20005910</v>
      </c>
      <c r="D205" s="61" t="s">
        <v>1272</v>
      </c>
      <c r="E205" s="61" t="s">
        <v>783</v>
      </c>
      <c r="F205" s="63" t="s">
        <v>1496</v>
      </c>
      <c r="G205" s="62" t="s">
        <v>15</v>
      </c>
      <c r="H205" s="61">
        <v>3</v>
      </c>
      <c r="I205" s="64">
        <v>23730</v>
      </c>
      <c r="J205" s="38">
        <f t="shared" si="9"/>
        <v>71190</v>
      </c>
      <c r="K205" s="38">
        <f t="shared" si="8"/>
        <v>14238</v>
      </c>
      <c r="L205" s="38">
        <f t="shared" si="10"/>
        <v>85428</v>
      </c>
      <c r="M205" s="69" t="s">
        <v>283</v>
      </c>
    </row>
    <row r="206" spans="1:13" ht="31.5" hidden="1">
      <c r="A206" s="16">
        <v>188</v>
      </c>
      <c r="B206" s="61" t="s">
        <v>994</v>
      </c>
      <c r="C206" s="61">
        <v>20005938</v>
      </c>
      <c r="D206" s="61" t="s">
        <v>1273</v>
      </c>
      <c r="E206" s="61" t="s">
        <v>783</v>
      </c>
      <c r="F206" s="63" t="s">
        <v>1497</v>
      </c>
      <c r="G206" s="62" t="s">
        <v>15</v>
      </c>
      <c r="H206" s="61">
        <v>5</v>
      </c>
      <c r="I206" s="64">
        <v>75</v>
      </c>
      <c r="J206" s="38">
        <f t="shared" si="9"/>
        <v>375</v>
      </c>
      <c r="K206" s="38">
        <f t="shared" si="8"/>
        <v>75</v>
      </c>
      <c r="L206" s="38">
        <f t="shared" si="10"/>
        <v>450</v>
      </c>
      <c r="M206" s="69" t="s">
        <v>283</v>
      </c>
    </row>
    <row r="207" spans="1:13" ht="31.5" hidden="1">
      <c r="A207" s="16">
        <v>189</v>
      </c>
      <c r="B207" s="61" t="s">
        <v>995</v>
      </c>
      <c r="C207" s="61">
        <v>20005985</v>
      </c>
      <c r="D207" s="61" t="s">
        <v>1274</v>
      </c>
      <c r="E207" s="61" t="s">
        <v>783</v>
      </c>
      <c r="F207" s="63" t="s">
        <v>1498</v>
      </c>
      <c r="G207" s="62" t="s">
        <v>15</v>
      </c>
      <c r="H207" s="61">
        <v>41</v>
      </c>
      <c r="I207" s="64">
        <v>1655</v>
      </c>
      <c r="J207" s="38">
        <f t="shared" si="9"/>
        <v>67855</v>
      </c>
      <c r="K207" s="38">
        <f t="shared" si="8"/>
        <v>13571</v>
      </c>
      <c r="L207" s="38">
        <f t="shared" si="10"/>
        <v>81426</v>
      </c>
      <c r="M207" s="69" t="s">
        <v>283</v>
      </c>
    </row>
    <row r="208" spans="1:13" ht="31.5" hidden="1">
      <c r="A208" s="16">
        <v>190</v>
      </c>
      <c r="B208" s="61" t="s">
        <v>996</v>
      </c>
      <c r="C208" s="61">
        <v>20005986</v>
      </c>
      <c r="D208" s="61" t="s">
        <v>1275</v>
      </c>
      <c r="E208" s="61" t="s">
        <v>783</v>
      </c>
      <c r="F208" s="63" t="s">
        <v>1499</v>
      </c>
      <c r="G208" s="62" t="s">
        <v>15</v>
      </c>
      <c r="H208" s="61">
        <v>41</v>
      </c>
      <c r="I208" s="64">
        <v>1679</v>
      </c>
      <c r="J208" s="38">
        <f t="shared" si="9"/>
        <v>68839</v>
      </c>
      <c r="K208" s="38">
        <f t="shared" si="8"/>
        <v>13767.8</v>
      </c>
      <c r="L208" s="38">
        <f t="shared" si="10"/>
        <v>82606.8</v>
      </c>
      <c r="M208" s="69" t="s">
        <v>283</v>
      </c>
    </row>
    <row r="209" spans="1:13" ht="31.5" hidden="1">
      <c r="A209" s="16">
        <v>191</v>
      </c>
      <c r="B209" s="61" t="s">
        <v>997</v>
      </c>
      <c r="C209" s="61">
        <v>20006006</v>
      </c>
      <c r="D209" s="61" t="s">
        <v>1276</v>
      </c>
      <c r="E209" s="61" t="s">
        <v>783</v>
      </c>
      <c r="F209" s="63" t="s">
        <v>1500</v>
      </c>
      <c r="G209" s="62" t="s">
        <v>15</v>
      </c>
      <c r="H209" s="61">
        <v>1</v>
      </c>
      <c r="I209" s="64">
        <v>35025</v>
      </c>
      <c r="J209" s="38">
        <f t="shared" si="9"/>
        <v>35025</v>
      </c>
      <c r="K209" s="38">
        <f t="shared" si="8"/>
        <v>7005</v>
      </c>
      <c r="L209" s="38">
        <f t="shared" si="10"/>
        <v>42030</v>
      </c>
      <c r="M209" s="69" t="s">
        <v>283</v>
      </c>
    </row>
    <row r="210" spans="1:13" ht="31.5" hidden="1">
      <c r="A210" s="16">
        <v>192</v>
      </c>
      <c r="B210" s="61" t="s">
        <v>998</v>
      </c>
      <c r="C210" s="61">
        <v>20006199</v>
      </c>
      <c r="D210" s="61" t="s">
        <v>1277</v>
      </c>
      <c r="E210" s="61" t="s">
        <v>783</v>
      </c>
      <c r="F210" s="63" t="s">
        <v>1501</v>
      </c>
      <c r="G210" s="62" t="s">
        <v>15</v>
      </c>
      <c r="H210" s="61">
        <v>1</v>
      </c>
      <c r="I210" s="64">
        <v>20913</v>
      </c>
      <c r="J210" s="38">
        <f t="shared" si="9"/>
        <v>20913</v>
      </c>
      <c r="K210" s="38">
        <f t="shared" si="8"/>
        <v>4182.6000000000004</v>
      </c>
      <c r="L210" s="38">
        <f t="shared" si="10"/>
        <v>25095.599999999999</v>
      </c>
      <c r="M210" s="69" t="s">
        <v>283</v>
      </c>
    </row>
    <row r="211" spans="1:13" ht="31.5" hidden="1">
      <c r="A211" s="16">
        <v>193</v>
      </c>
      <c r="B211" s="61" t="s">
        <v>999</v>
      </c>
      <c r="C211" s="61">
        <v>20006640</v>
      </c>
      <c r="D211" s="61" t="s">
        <v>1278</v>
      </c>
      <c r="E211" s="61" t="s">
        <v>783</v>
      </c>
      <c r="F211" s="63" t="s">
        <v>1502</v>
      </c>
      <c r="G211" s="62" t="s">
        <v>15</v>
      </c>
      <c r="H211" s="61">
        <v>5</v>
      </c>
      <c r="I211" s="64">
        <v>73</v>
      </c>
      <c r="J211" s="38">
        <f t="shared" si="9"/>
        <v>365</v>
      </c>
      <c r="K211" s="38">
        <f t="shared" ref="K211:K274" si="11">ROUND(J211*0.2,2)</f>
        <v>73</v>
      </c>
      <c r="L211" s="38">
        <f t="shared" si="10"/>
        <v>438</v>
      </c>
      <c r="M211" s="69" t="s">
        <v>283</v>
      </c>
    </row>
    <row r="212" spans="1:13" ht="31.5" hidden="1">
      <c r="A212" s="16">
        <v>194</v>
      </c>
      <c r="B212" s="61" t="s">
        <v>1000</v>
      </c>
      <c r="C212" s="61">
        <v>20006737</v>
      </c>
      <c r="D212" s="61" t="s">
        <v>1279</v>
      </c>
      <c r="E212" s="61" t="s">
        <v>783</v>
      </c>
      <c r="F212" s="63" t="s">
        <v>1503</v>
      </c>
      <c r="G212" s="62" t="s">
        <v>15</v>
      </c>
      <c r="H212" s="61">
        <v>18</v>
      </c>
      <c r="I212" s="64">
        <v>1620</v>
      </c>
      <c r="J212" s="38">
        <f t="shared" si="9"/>
        <v>29160</v>
      </c>
      <c r="K212" s="38">
        <f t="shared" si="11"/>
        <v>5832</v>
      </c>
      <c r="L212" s="38">
        <f t="shared" si="10"/>
        <v>34992</v>
      </c>
      <c r="M212" s="69" t="s">
        <v>283</v>
      </c>
    </row>
    <row r="213" spans="1:13" ht="31.5" hidden="1">
      <c r="A213" s="16">
        <v>195</v>
      </c>
      <c r="B213" s="61" t="s">
        <v>1001</v>
      </c>
      <c r="C213" s="61">
        <v>20006737</v>
      </c>
      <c r="D213" s="61" t="s">
        <v>1280</v>
      </c>
      <c r="E213" s="61" t="s">
        <v>783</v>
      </c>
      <c r="F213" s="63" t="s">
        <v>1503</v>
      </c>
      <c r="G213" s="62" t="s">
        <v>15</v>
      </c>
      <c r="H213" s="61">
        <v>33</v>
      </c>
      <c r="I213" s="64">
        <v>348</v>
      </c>
      <c r="J213" s="38">
        <f t="shared" si="9"/>
        <v>11484</v>
      </c>
      <c r="K213" s="38">
        <f t="shared" si="11"/>
        <v>2296.8000000000002</v>
      </c>
      <c r="L213" s="38">
        <f t="shared" si="10"/>
        <v>13780.8</v>
      </c>
      <c r="M213" s="69" t="s">
        <v>283</v>
      </c>
    </row>
    <row r="214" spans="1:13" ht="31.5" hidden="1">
      <c r="A214" s="16">
        <v>196</v>
      </c>
      <c r="B214" s="61" t="s">
        <v>1002</v>
      </c>
      <c r="C214" s="61">
        <v>20006742</v>
      </c>
      <c r="D214" s="61" t="s">
        <v>1281</v>
      </c>
      <c r="E214" s="61" t="s">
        <v>783</v>
      </c>
      <c r="F214" s="63" t="s">
        <v>1504</v>
      </c>
      <c r="G214" s="62" t="s">
        <v>15</v>
      </c>
      <c r="H214" s="61">
        <v>24</v>
      </c>
      <c r="I214" s="64">
        <v>2053</v>
      </c>
      <c r="J214" s="38">
        <f t="shared" si="9"/>
        <v>49272</v>
      </c>
      <c r="K214" s="38">
        <f t="shared" si="11"/>
        <v>9854.4</v>
      </c>
      <c r="L214" s="38">
        <f t="shared" si="10"/>
        <v>59126.400000000001</v>
      </c>
      <c r="M214" s="69" t="s">
        <v>283</v>
      </c>
    </row>
    <row r="215" spans="1:13" ht="31.5" hidden="1">
      <c r="A215" s="16">
        <v>197</v>
      </c>
      <c r="B215" s="61" t="s">
        <v>1003</v>
      </c>
      <c r="C215" s="61">
        <v>20006742</v>
      </c>
      <c r="D215" s="61" t="s">
        <v>1282</v>
      </c>
      <c r="E215" s="61" t="s">
        <v>783</v>
      </c>
      <c r="F215" s="63" t="s">
        <v>1504</v>
      </c>
      <c r="G215" s="62" t="s">
        <v>15</v>
      </c>
      <c r="H215" s="61">
        <v>5</v>
      </c>
      <c r="I215" s="64">
        <v>1946</v>
      </c>
      <c r="J215" s="38">
        <f t="shared" si="9"/>
        <v>9730</v>
      </c>
      <c r="K215" s="38">
        <f t="shared" si="11"/>
        <v>1946</v>
      </c>
      <c r="L215" s="38">
        <f t="shared" si="10"/>
        <v>11676</v>
      </c>
      <c r="M215" s="69" t="s">
        <v>283</v>
      </c>
    </row>
    <row r="216" spans="1:13" ht="31.5" hidden="1">
      <c r="A216" s="16">
        <v>198</v>
      </c>
      <c r="B216" s="61" t="s">
        <v>1004</v>
      </c>
      <c r="C216" s="61">
        <v>20006742</v>
      </c>
      <c r="D216" s="61" t="s">
        <v>1283</v>
      </c>
      <c r="E216" s="61" t="s">
        <v>783</v>
      </c>
      <c r="F216" s="63" t="s">
        <v>1504</v>
      </c>
      <c r="G216" s="62" t="s">
        <v>15</v>
      </c>
      <c r="H216" s="61">
        <v>241</v>
      </c>
      <c r="I216" s="64">
        <v>520</v>
      </c>
      <c r="J216" s="38">
        <f t="shared" si="9"/>
        <v>125320</v>
      </c>
      <c r="K216" s="38">
        <f t="shared" si="11"/>
        <v>25064</v>
      </c>
      <c r="L216" s="38">
        <f t="shared" si="10"/>
        <v>150384</v>
      </c>
      <c r="M216" s="69" t="s">
        <v>283</v>
      </c>
    </row>
    <row r="217" spans="1:13" ht="31.5" hidden="1">
      <c r="A217" s="16">
        <v>199</v>
      </c>
      <c r="B217" s="61" t="s">
        <v>1005</v>
      </c>
      <c r="C217" s="61">
        <v>20006742</v>
      </c>
      <c r="D217" s="61" t="s">
        <v>1284</v>
      </c>
      <c r="E217" s="61" t="s">
        <v>783</v>
      </c>
      <c r="F217" s="63" t="s">
        <v>1504</v>
      </c>
      <c r="G217" s="62" t="s">
        <v>15</v>
      </c>
      <c r="H217" s="61">
        <v>51</v>
      </c>
      <c r="I217" s="64">
        <v>151</v>
      </c>
      <c r="J217" s="38">
        <f t="shared" si="9"/>
        <v>7701</v>
      </c>
      <c r="K217" s="38">
        <f t="shared" si="11"/>
        <v>1540.2</v>
      </c>
      <c r="L217" s="38">
        <f t="shared" si="10"/>
        <v>9241.2000000000007</v>
      </c>
      <c r="M217" s="69" t="s">
        <v>283</v>
      </c>
    </row>
    <row r="218" spans="1:13" ht="31.5" hidden="1">
      <c r="A218" s="16">
        <v>200</v>
      </c>
      <c r="B218" s="61" t="s">
        <v>1006</v>
      </c>
      <c r="C218" s="61">
        <v>20006745</v>
      </c>
      <c r="D218" s="61" t="s">
        <v>1285</v>
      </c>
      <c r="E218" s="61" t="s">
        <v>783</v>
      </c>
      <c r="F218" s="63" t="s">
        <v>1505</v>
      </c>
      <c r="G218" s="62" t="s">
        <v>15</v>
      </c>
      <c r="H218" s="61">
        <v>12</v>
      </c>
      <c r="I218" s="64">
        <v>302</v>
      </c>
      <c r="J218" s="38">
        <f t="shared" si="9"/>
        <v>3624</v>
      </c>
      <c r="K218" s="38">
        <f t="shared" si="11"/>
        <v>724.8</v>
      </c>
      <c r="L218" s="38">
        <f t="shared" si="10"/>
        <v>4348.8</v>
      </c>
      <c r="M218" s="69" t="s">
        <v>283</v>
      </c>
    </row>
    <row r="219" spans="1:13" ht="31.5" hidden="1">
      <c r="A219" s="16">
        <v>201</v>
      </c>
      <c r="B219" s="61" t="s">
        <v>1007</v>
      </c>
      <c r="C219" s="61">
        <v>20006745</v>
      </c>
      <c r="D219" s="61" t="s">
        <v>1286</v>
      </c>
      <c r="E219" s="61" t="s">
        <v>783</v>
      </c>
      <c r="F219" s="63" t="s">
        <v>1505</v>
      </c>
      <c r="G219" s="62" t="s">
        <v>15</v>
      </c>
      <c r="H219" s="61">
        <v>24</v>
      </c>
      <c r="I219" s="64">
        <v>258</v>
      </c>
      <c r="J219" s="38">
        <f t="shared" ref="J219:J282" si="12">ROUND(H219*I219,2)</f>
        <v>6192</v>
      </c>
      <c r="K219" s="38">
        <f t="shared" si="11"/>
        <v>1238.4000000000001</v>
      </c>
      <c r="L219" s="38">
        <f t="shared" ref="L219:L282" si="13">ROUND(J219*1.2,2)</f>
        <v>7430.4</v>
      </c>
      <c r="M219" s="69" t="s">
        <v>283</v>
      </c>
    </row>
    <row r="220" spans="1:13" ht="31.5" hidden="1">
      <c r="A220" s="16">
        <v>202</v>
      </c>
      <c r="B220" s="61" t="s">
        <v>1008</v>
      </c>
      <c r="C220" s="61">
        <v>20006794</v>
      </c>
      <c r="D220" s="61" t="s">
        <v>1287</v>
      </c>
      <c r="E220" s="61" t="s">
        <v>783</v>
      </c>
      <c r="F220" s="63" t="s">
        <v>1506</v>
      </c>
      <c r="G220" s="62" t="s">
        <v>15</v>
      </c>
      <c r="H220" s="61">
        <v>2</v>
      </c>
      <c r="I220" s="64">
        <v>79863</v>
      </c>
      <c r="J220" s="38">
        <f t="shared" si="12"/>
        <v>159726</v>
      </c>
      <c r="K220" s="38">
        <f t="shared" si="11"/>
        <v>31945.200000000001</v>
      </c>
      <c r="L220" s="38">
        <f t="shared" si="13"/>
        <v>191671.2</v>
      </c>
      <c r="M220" s="69" t="s">
        <v>283</v>
      </c>
    </row>
    <row r="221" spans="1:13" ht="31.5" hidden="1">
      <c r="A221" s="16">
        <v>203</v>
      </c>
      <c r="B221" s="61" t="s">
        <v>1009</v>
      </c>
      <c r="C221" s="61">
        <v>20006796</v>
      </c>
      <c r="D221" s="61" t="s">
        <v>1288</v>
      </c>
      <c r="E221" s="61" t="s">
        <v>783</v>
      </c>
      <c r="F221" s="63" t="s">
        <v>1507</v>
      </c>
      <c r="G221" s="62" t="s">
        <v>15</v>
      </c>
      <c r="H221" s="61">
        <v>1</v>
      </c>
      <c r="I221" s="64">
        <v>1995</v>
      </c>
      <c r="J221" s="38">
        <f t="shared" si="12"/>
        <v>1995</v>
      </c>
      <c r="K221" s="38">
        <f t="shared" si="11"/>
        <v>399</v>
      </c>
      <c r="L221" s="38">
        <f t="shared" si="13"/>
        <v>2394</v>
      </c>
      <c r="M221" s="69" t="s">
        <v>283</v>
      </c>
    </row>
    <row r="222" spans="1:13" ht="31.5" hidden="1">
      <c r="A222" s="16">
        <v>204</v>
      </c>
      <c r="B222" s="61" t="s">
        <v>1010</v>
      </c>
      <c r="C222" s="61">
        <v>20006815</v>
      </c>
      <c r="D222" s="61" t="s">
        <v>1289</v>
      </c>
      <c r="E222" s="61" t="s">
        <v>783</v>
      </c>
      <c r="F222" s="63" t="s">
        <v>1508</v>
      </c>
      <c r="G222" s="62" t="s">
        <v>15</v>
      </c>
      <c r="H222" s="61">
        <v>3</v>
      </c>
      <c r="I222" s="64">
        <v>239268</v>
      </c>
      <c r="J222" s="38">
        <f t="shared" si="12"/>
        <v>717804</v>
      </c>
      <c r="K222" s="38">
        <f t="shared" si="11"/>
        <v>143560.79999999999</v>
      </c>
      <c r="L222" s="38">
        <f t="shared" si="13"/>
        <v>861364.8</v>
      </c>
      <c r="M222" s="69" t="s">
        <v>283</v>
      </c>
    </row>
    <row r="223" spans="1:13" ht="31.5" hidden="1">
      <c r="A223" s="16">
        <v>205</v>
      </c>
      <c r="B223" s="61" t="s">
        <v>1011</v>
      </c>
      <c r="C223" s="61">
        <v>20006952</v>
      </c>
      <c r="D223" s="61" t="s">
        <v>1290</v>
      </c>
      <c r="E223" s="61" t="s">
        <v>783</v>
      </c>
      <c r="F223" s="63" t="s">
        <v>1509</v>
      </c>
      <c r="G223" s="62" t="s">
        <v>15</v>
      </c>
      <c r="H223" s="61">
        <v>1</v>
      </c>
      <c r="I223" s="64">
        <v>1748</v>
      </c>
      <c r="J223" s="38">
        <f t="shared" si="12"/>
        <v>1748</v>
      </c>
      <c r="K223" s="38">
        <f t="shared" si="11"/>
        <v>349.6</v>
      </c>
      <c r="L223" s="38">
        <f t="shared" si="13"/>
        <v>2097.6</v>
      </c>
      <c r="M223" s="69" t="s">
        <v>283</v>
      </c>
    </row>
    <row r="224" spans="1:13" ht="31.5" hidden="1">
      <c r="A224" s="16">
        <v>206</v>
      </c>
      <c r="B224" s="61" t="s">
        <v>1012</v>
      </c>
      <c r="C224" s="61">
        <v>20006952</v>
      </c>
      <c r="D224" s="61" t="s">
        <v>1291</v>
      </c>
      <c r="E224" s="61" t="s">
        <v>783</v>
      </c>
      <c r="F224" s="63" t="s">
        <v>1509</v>
      </c>
      <c r="G224" s="62" t="s">
        <v>15</v>
      </c>
      <c r="H224" s="61">
        <v>1</v>
      </c>
      <c r="I224" s="64">
        <v>340</v>
      </c>
      <c r="J224" s="38">
        <f t="shared" si="12"/>
        <v>340</v>
      </c>
      <c r="K224" s="38">
        <f t="shared" si="11"/>
        <v>68</v>
      </c>
      <c r="L224" s="38">
        <f t="shared" si="13"/>
        <v>408</v>
      </c>
      <c r="M224" s="69" t="s">
        <v>283</v>
      </c>
    </row>
    <row r="225" spans="1:13" ht="31.5" hidden="1">
      <c r="A225" s="16">
        <v>207</v>
      </c>
      <c r="B225" s="16" t="s">
        <v>1013</v>
      </c>
      <c r="C225" s="96">
        <v>10001310</v>
      </c>
      <c r="D225" s="100" t="s">
        <v>1292</v>
      </c>
      <c r="E225" s="70" t="s">
        <v>783</v>
      </c>
      <c r="F225" s="75" t="s">
        <v>1510</v>
      </c>
      <c r="G225" s="71" t="s">
        <v>15</v>
      </c>
      <c r="H225" s="77">
        <v>3</v>
      </c>
      <c r="I225" s="78">
        <v>4768</v>
      </c>
      <c r="J225" s="38">
        <f t="shared" si="12"/>
        <v>14304</v>
      </c>
      <c r="K225" s="38">
        <f t="shared" si="11"/>
        <v>2860.8</v>
      </c>
      <c r="L225" s="38">
        <f t="shared" si="13"/>
        <v>17164.8</v>
      </c>
      <c r="M225" s="69" t="s">
        <v>283</v>
      </c>
    </row>
    <row r="226" spans="1:13" ht="31.5" hidden="1">
      <c r="A226" s="16">
        <v>208</v>
      </c>
      <c r="B226" s="16" t="s">
        <v>1014</v>
      </c>
      <c r="C226" s="71">
        <v>10001317</v>
      </c>
      <c r="D226" s="100" t="s">
        <v>1293</v>
      </c>
      <c r="E226" s="70" t="s">
        <v>783</v>
      </c>
      <c r="F226" s="75" t="s">
        <v>1511</v>
      </c>
      <c r="G226" s="71" t="s">
        <v>15</v>
      </c>
      <c r="H226" s="77">
        <v>2</v>
      </c>
      <c r="I226" s="78">
        <v>4691</v>
      </c>
      <c r="J226" s="38">
        <f t="shared" si="12"/>
        <v>9382</v>
      </c>
      <c r="K226" s="38">
        <f t="shared" si="11"/>
        <v>1876.4</v>
      </c>
      <c r="L226" s="38">
        <f t="shared" si="13"/>
        <v>11258.4</v>
      </c>
      <c r="M226" s="69" t="s">
        <v>283</v>
      </c>
    </row>
    <row r="227" spans="1:13" ht="31.5" hidden="1">
      <c r="A227" s="16">
        <v>209</v>
      </c>
      <c r="B227" s="16" t="s">
        <v>1015</v>
      </c>
      <c r="C227" s="71">
        <v>10001481</v>
      </c>
      <c r="D227" s="100" t="s">
        <v>1294</v>
      </c>
      <c r="E227" s="70" t="s">
        <v>783</v>
      </c>
      <c r="F227" s="75" t="s">
        <v>1512</v>
      </c>
      <c r="G227" s="71" t="s">
        <v>15</v>
      </c>
      <c r="H227" s="77">
        <v>8</v>
      </c>
      <c r="I227" s="78">
        <v>3576</v>
      </c>
      <c r="J227" s="38">
        <f t="shared" si="12"/>
        <v>28608</v>
      </c>
      <c r="K227" s="38">
        <f t="shared" si="11"/>
        <v>5721.6</v>
      </c>
      <c r="L227" s="38">
        <f t="shared" si="13"/>
        <v>34329.599999999999</v>
      </c>
      <c r="M227" s="69" t="s">
        <v>283</v>
      </c>
    </row>
    <row r="228" spans="1:13" ht="31.5" hidden="1">
      <c r="A228" s="16">
        <v>210</v>
      </c>
      <c r="B228" s="16" t="s">
        <v>1016</v>
      </c>
      <c r="C228" s="71">
        <v>10001672</v>
      </c>
      <c r="D228" s="100" t="s">
        <v>1295</v>
      </c>
      <c r="E228" s="70" t="s">
        <v>783</v>
      </c>
      <c r="F228" s="75" t="s">
        <v>1513</v>
      </c>
      <c r="G228" s="71" t="s">
        <v>15</v>
      </c>
      <c r="H228" s="77">
        <v>1</v>
      </c>
      <c r="I228" s="78">
        <v>3512</v>
      </c>
      <c r="J228" s="38">
        <f t="shared" si="12"/>
        <v>3512</v>
      </c>
      <c r="K228" s="38">
        <f t="shared" si="11"/>
        <v>702.4</v>
      </c>
      <c r="L228" s="38">
        <f t="shared" si="13"/>
        <v>4214.3999999999996</v>
      </c>
      <c r="M228" s="69" t="s">
        <v>283</v>
      </c>
    </row>
    <row r="229" spans="1:13" ht="31.5" hidden="1">
      <c r="A229" s="16">
        <v>211</v>
      </c>
      <c r="B229" s="16" t="s">
        <v>1017</v>
      </c>
      <c r="C229" s="71">
        <v>10011848</v>
      </c>
      <c r="D229" s="100" t="s">
        <v>1296</v>
      </c>
      <c r="E229" s="70" t="s">
        <v>783</v>
      </c>
      <c r="F229" s="75" t="s">
        <v>1514</v>
      </c>
      <c r="G229" s="71" t="s">
        <v>15</v>
      </c>
      <c r="H229" s="77">
        <v>2</v>
      </c>
      <c r="I229" s="78">
        <v>20718</v>
      </c>
      <c r="J229" s="38">
        <f t="shared" si="12"/>
        <v>41436</v>
      </c>
      <c r="K229" s="38">
        <f t="shared" si="11"/>
        <v>8287.2000000000007</v>
      </c>
      <c r="L229" s="38">
        <f t="shared" si="13"/>
        <v>49723.199999999997</v>
      </c>
      <c r="M229" s="69" t="s">
        <v>283</v>
      </c>
    </row>
    <row r="230" spans="1:13" ht="31.5" hidden="1">
      <c r="A230" s="16">
        <v>212</v>
      </c>
      <c r="B230" s="16" t="s">
        <v>1018</v>
      </c>
      <c r="C230" s="71">
        <v>10016889</v>
      </c>
      <c r="D230" s="100" t="s">
        <v>1297</v>
      </c>
      <c r="E230" s="70" t="s">
        <v>783</v>
      </c>
      <c r="F230" s="75" t="s">
        <v>1515</v>
      </c>
      <c r="G230" s="71" t="s">
        <v>15</v>
      </c>
      <c r="H230" s="77">
        <v>1</v>
      </c>
      <c r="I230" s="78">
        <v>2340</v>
      </c>
      <c r="J230" s="38">
        <f t="shared" si="12"/>
        <v>2340</v>
      </c>
      <c r="K230" s="38">
        <f t="shared" si="11"/>
        <v>468</v>
      </c>
      <c r="L230" s="38">
        <f t="shared" si="13"/>
        <v>2808</v>
      </c>
      <c r="M230" s="69" t="s">
        <v>283</v>
      </c>
    </row>
    <row r="231" spans="1:13" ht="31.5" hidden="1">
      <c r="A231" s="16">
        <v>213</v>
      </c>
      <c r="B231" s="16" t="s">
        <v>1019</v>
      </c>
      <c r="C231" s="71">
        <v>10016893</v>
      </c>
      <c r="D231" s="100" t="s">
        <v>1298</v>
      </c>
      <c r="E231" s="70" t="s">
        <v>783</v>
      </c>
      <c r="F231" s="75" t="s">
        <v>1516</v>
      </c>
      <c r="G231" s="71" t="s">
        <v>15</v>
      </c>
      <c r="H231" s="77">
        <v>1</v>
      </c>
      <c r="I231" s="78">
        <v>3632</v>
      </c>
      <c r="J231" s="38">
        <f t="shared" si="12"/>
        <v>3632</v>
      </c>
      <c r="K231" s="38">
        <f t="shared" si="11"/>
        <v>726.4</v>
      </c>
      <c r="L231" s="38">
        <f t="shared" si="13"/>
        <v>4358.3999999999996</v>
      </c>
      <c r="M231" s="69" t="s">
        <v>283</v>
      </c>
    </row>
    <row r="232" spans="1:13" ht="31.5" hidden="1">
      <c r="A232" s="16">
        <v>214</v>
      </c>
      <c r="B232" s="16" t="s">
        <v>1020</v>
      </c>
      <c r="C232" s="71">
        <v>10022687</v>
      </c>
      <c r="D232" s="100" t="s">
        <v>1299</v>
      </c>
      <c r="E232" s="70" t="s">
        <v>783</v>
      </c>
      <c r="F232" s="75" t="s">
        <v>1517</v>
      </c>
      <c r="G232" s="71" t="s">
        <v>15</v>
      </c>
      <c r="H232" s="77">
        <v>2</v>
      </c>
      <c r="I232" s="78">
        <v>19440</v>
      </c>
      <c r="J232" s="38">
        <f t="shared" si="12"/>
        <v>38880</v>
      </c>
      <c r="K232" s="38">
        <f t="shared" si="11"/>
        <v>7776</v>
      </c>
      <c r="L232" s="38">
        <f t="shared" si="13"/>
        <v>46656</v>
      </c>
      <c r="M232" s="69" t="s">
        <v>283</v>
      </c>
    </row>
    <row r="233" spans="1:13" ht="31.5" hidden="1">
      <c r="A233" s="16">
        <v>215</v>
      </c>
      <c r="B233" s="16" t="s">
        <v>1021</v>
      </c>
      <c r="C233" s="71">
        <v>10039415</v>
      </c>
      <c r="D233" s="100" t="s">
        <v>1300</v>
      </c>
      <c r="E233" s="70" t="s">
        <v>783</v>
      </c>
      <c r="F233" s="75" t="s">
        <v>1518</v>
      </c>
      <c r="G233" s="71" t="s">
        <v>15</v>
      </c>
      <c r="H233" s="77">
        <v>4</v>
      </c>
      <c r="I233" s="78">
        <v>8605</v>
      </c>
      <c r="J233" s="38">
        <f t="shared" si="12"/>
        <v>34420</v>
      </c>
      <c r="K233" s="38">
        <f t="shared" si="11"/>
        <v>6884</v>
      </c>
      <c r="L233" s="38">
        <f t="shared" si="13"/>
        <v>41304</v>
      </c>
      <c r="M233" s="69" t="s">
        <v>283</v>
      </c>
    </row>
    <row r="234" spans="1:13" ht="31.5" hidden="1">
      <c r="A234" s="16">
        <v>216</v>
      </c>
      <c r="B234" s="16" t="s">
        <v>1022</v>
      </c>
      <c r="C234" s="71">
        <v>10039499</v>
      </c>
      <c r="D234" s="100" t="s">
        <v>1301</v>
      </c>
      <c r="E234" s="70" t="s">
        <v>783</v>
      </c>
      <c r="F234" s="75" t="s">
        <v>1519</v>
      </c>
      <c r="G234" s="71" t="s">
        <v>15</v>
      </c>
      <c r="H234" s="77">
        <v>22</v>
      </c>
      <c r="I234" s="78">
        <v>937</v>
      </c>
      <c r="J234" s="38">
        <f t="shared" si="12"/>
        <v>20614</v>
      </c>
      <c r="K234" s="38">
        <f t="shared" si="11"/>
        <v>4122.8</v>
      </c>
      <c r="L234" s="38">
        <f t="shared" si="13"/>
        <v>24736.799999999999</v>
      </c>
      <c r="M234" s="69" t="s">
        <v>283</v>
      </c>
    </row>
    <row r="235" spans="1:13" ht="31.5" hidden="1">
      <c r="A235" s="16">
        <v>217</v>
      </c>
      <c r="B235" s="16" t="s">
        <v>1023</v>
      </c>
      <c r="C235" s="71">
        <v>10039517</v>
      </c>
      <c r="D235" s="100" t="s">
        <v>1302</v>
      </c>
      <c r="E235" s="70" t="s">
        <v>783</v>
      </c>
      <c r="F235" s="75" t="s">
        <v>1520</v>
      </c>
      <c r="G235" s="71" t="s">
        <v>15</v>
      </c>
      <c r="H235" s="77">
        <v>1</v>
      </c>
      <c r="I235" s="78">
        <v>1356</v>
      </c>
      <c r="J235" s="38">
        <f t="shared" si="12"/>
        <v>1356</v>
      </c>
      <c r="K235" s="38">
        <f t="shared" si="11"/>
        <v>271.2</v>
      </c>
      <c r="L235" s="38">
        <f t="shared" si="13"/>
        <v>1627.2</v>
      </c>
      <c r="M235" s="69" t="s">
        <v>283</v>
      </c>
    </row>
    <row r="236" spans="1:13" ht="31.5" hidden="1">
      <c r="A236" s="16">
        <v>218</v>
      </c>
      <c r="B236" s="16" t="s">
        <v>1024</v>
      </c>
      <c r="C236" s="71">
        <v>10039523</v>
      </c>
      <c r="D236" s="100" t="s">
        <v>1303</v>
      </c>
      <c r="E236" s="70" t="s">
        <v>783</v>
      </c>
      <c r="F236" s="75" t="s">
        <v>1521</v>
      </c>
      <c r="G236" s="71" t="s">
        <v>15</v>
      </c>
      <c r="H236" s="77">
        <v>16</v>
      </c>
      <c r="I236" s="78">
        <v>1877</v>
      </c>
      <c r="J236" s="38">
        <f t="shared" si="12"/>
        <v>30032</v>
      </c>
      <c r="K236" s="38">
        <f t="shared" si="11"/>
        <v>6006.4</v>
      </c>
      <c r="L236" s="38">
        <f t="shared" si="13"/>
        <v>36038.400000000001</v>
      </c>
      <c r="M236" s="69" t="s">
        <v>283</v>
      </c>
    </row>
    <row r="237" spans="1:13" ht="31.5" hidden="1">
      <c r="A237" s="16">
        <v>219</v>
      </c>
      <c r="B237" s="16" t="s">
        <v>1025</v>
      </c>
      <c r="C237" s="71">
        <v>10039529</v>
      </c>
      <c r="D237" s="100" t="s">
        <v>1304</v>
      </c>
      <c r="E237" s="70" t="s">
        <v>783</v>
      </c>
      <c r="F237" s="75" t="s">
        <v>1522</v>
      </c>
      <c r="G237" s="71" t="s">
        <v>15</v>
      </c>
      <c r="H237" s="77">
        <v>1</v>
      </c>
      <c r="I237" s="78">
        <v>1885</v>
      </c>
      <c r="J237" s="38">
        <f t="shared" si="12"/>
        <v>1885</v>
      </c>
      <c r="K237" s="38">
        <f t="shared" si="11"/>
        <v>377</v>
      </c>
      <c r="L237" s="38">
        <f t="shared" si="13"/>
        <v>2262</v>
      </c>
      <c r="M237" s="69" t="s">
        <v>283</v>
      </c>
    </row>
    <row r="238" spans="1:13" ht="31.5" hidden="1">
      <c r="A238" s="16">
        <v>220</v>
      </c>
      <c r="B238" s="16" t="s">
        <v>1026</v>
      </c>
      <c r="C238" s="71">
        <v>10040756</v>
      </c>
      <c r="D238" s="100" t="s">
        <v>1305</v>
      </c>
      <c r="E238" s="70" t="s">
        <v>783</v>
      </c>
      <c r="F238" s="75" t="s">
        <v>1523</v>
      </c>
      <c r="G238" s="71" t="s">
        <v>15</v>
      </c>
      <c r="H238" s="77">
        <v>12</v>
      </c>
      <c r="I238" s="78">
        <v>1912</v>
      </c>
      <c r="J238" s="38">
        <f t="shared" si="12"/>
        <v>22944</v>
      </c>
      <c r="K238" s="38">
        <f t="shared" si="11"/>
        <v>4588.8</v>
      </c>
      <c r="L238" s="38">
        <f t="shared" si="13"/>
        <v>27532.799999999999</v>
      </c>
      <c r="M238" s="69" t="s">
        <v>283</v>
      </c>
    </row>
    <row r="239" spans="1:13" ht="31.5" hidden="1">
      <c r="A239" s="16">
        <v>221</v>
      </c>
      <c r="B239" s="16" t="s">
        <v>1027</v>
      </c>
      <c r="C239" s="71">
        <v>20000678</v>
      </c>
      <c r="D239" s="100" t="s">
        <v>1306</v>
      </c>
      <c r="E239" s="70" t="s">
        <v>783</v>
      </c>
      <c r="F239" s="75" t="s">
        <v>1524</v>
      </c>
      <c r="G239" s="71" t="s">
        <v>15</v>
      </c>
      <c r="H239" s="77">
        <v>1</v>
      </c>
      <c r="I239" s="78">
        <v>111218</v>
      </c>
      <c r="J239" s="38">
        <f t="shared" si="12"/>
        <v>111218</v>
      </c>
      <c r="K239" s="38">
        <f t="shared" si="11"/>
        <v>22243.599999999999</v>
      </c>
      <c r="L239" s="38">
        <f t="shared" si="13"/>
        <v>133461.6</v>
      </c>
      <c r="M239" s="69" t="s">
        <v>283</v>
      </c>
    </row>
    <row r="240" spans="1:13" ht="31.5" hidden="1">
      <c r="A240" s="16">
        <v>222</v>
      </c>
      <c r="B240" s="16" t="s">
        <v>1028</v>
      </c>
      <c r="C240" s="71">
        <v>20001883</v>
      </c>
      <c r="D240" s="100" t="s">
        <v>1307</v>
      </c>
      <c r="E240" s="70" t="s">
        <v>783</v>
      </c>
      <c r="F240" s="75" t="s">
        <v>1525</v>
      </c>
      <c r="G240" s="71" t="s">
        <v>15</v>
      </c>
      <c r="H240" s="77">
        <v>6</v>
      </c>
      <c r="I240" s="78">
        <v>21751</v>
      </c>
      <c r="J240" s="38">
        <f t="shared" si="12"/>
        <v>130506</v>
      </c>
      <c r="K240" s="38">
        <f t="shared" si="11"/>
        <v>26101.200000000001</v>
      </c>
      <c r="L240" s="38">
        <f t="shared" si="13"/>
        <v>156607.20000000001</v>
      </c>
      <c r="M240" s="69" t="s">
        <v>283</v>
      </c>
    </row>
    <row r="241" spans="1:13" ht="31.5" hidden="1">
      <c r="A241" s="16">
        <v>223</v>
      </c>
      <c r="B241" s="16" t="s">
        <v>1029</v>
      </c>
      <c r="C241" s="71">
        <v>20001932</v>
      </c>
      <c r="D241" s="100" t="s">
        <v>1308</v>
      </c>
      <c r="E241" s="70" t="s">
        <v>783</v>
      </c>
      <c r="F241" s="75" t="s">
        <v>1526</v>
      </c>
      <c r="G241" s="71" t="s">
        <v>15</v>
      </c>
      <c r="H241" s="77">
        <v>1</v>
      </c>
      <c r="I241" s="78">
        <v>42828</v>
      </c>
      <c r="J241" s="38">
        <f t="shared" si="12"/>
        <v>42828</v>
      </c>
      <c r="K241" s="38">
        <f t="shared" si="11"/>
        <v>8565.6</v>
      </c>
      <c r="L241" s="38">
        <f t="shared" si="13"/>
        <v>51393.599999999999</v>
      </c>
      <c r="M241" s="69" t="s">
        <v>283</v>
      </c>
    </row>
    <row r="242" spans="1:13" ht="31.5" hidden="1">
      <c r="A242" s="16">
        <v>224</v>
      </c>
      <c r="B242" s="16" t="s">
        <v>1030</v>
      </c>
      <c r="C242" s="71">
        <v>20001932</v>
      </c>
      <c r="D242" s="100" t="s">
        <v>1309</v>
      </c>
      <c r="E242" s="70" t="s">
        <v>783</v>
      </c>
      <c r="F242" s="75" t="s">
        <v>1526</v>
      </c>
      <c r="G242" s="71" t="s">
        <v>15</v>
      </c>
      <c r="H242" s="77">
        <v>1</v>
      </c>
      <c r="I242" s="78">
        <v>40588</v>
      </c>
      <c r="J242" s="38">
        <f t="shared" si="12"/>
        <v>40588</v>
      </c>
      <c r="K242" s="38">
        <f t="shared" si="11"/>
        <v>8117.6</v>
      </c>
      <c r="L242" s="38">
        <f t="shared" si="13"/>
        <v>48705.599999999999</v>
      </c>
      <c r="M242" s="69" t="s">
        <v>283</v>
      </c>
    </row>
    <row r="243" spans="1:13" ht="31.5" hidden="1">
      <c r="A243" s="16">
        <v>225</v>
      </c>
      <c r="B243" s="16" t="s">
        <v>1031</v>
      </c>
      <c r="C243" s="71">
        <v>20001934</v>
      </c>
      <c r="D243" s="100" t="s">
        <v>1310</v>
      </c>
      <c r="E243" s="70" t="s">
        <v>783</v>
      </c>
      <c r="F243" s="75" t="s">
        <v>1527</v>
      </c>
      <c r="G243" s="71" t="s">
        <v>15</v>
      </c>
      <c r="H243" s="77">
        <v>1</v>
      </c>
      <c r="I243" s="78">
        <v>44</v>
      </c>
      <c r="J243" s="38">
        <f t="shared" si="12"/>
        <v>44</v>
      </c>
      <c r="K243" s="38">
        <f t="shared" si="11"/>
        <v>8.8000000000000007</v>
      </c>
      <c r="L243" s="38">
        <f t="shared" si="13"/>
        <v>52.8</v>
      </c>
      <c r="M243" s="69" t="s">
        <v>283</v>
      </c>
    </row>
    <row r="244" spans="1:13" ht="31.5" hidden="1">
      <c r="A244" s="16">
        <v>226</v>
      </c>
      <c r="B244" s="16" t="s">
        <v>1032</v>
      </c>
      <c r="C244" s="71">
        <v>20001956</v>
      </c>
      <c r="D244" s="100" t="s">
        <v>1311</v>
      </c>
      <c r="E244" s="70" t="s">
        <v>783</v>
      </c>
      <c r="F244" s="75" t="s">
        <v>1528</v>
      </c>
      <c r="G244" s="71" t="s">
        <v>15</v>
      </c>
      <c r="H244" s="77">
        <v>3</v>
      </c>
      <c r="I244" s="78">
        <v>9671</v>
      </c>
      <c r="J244" s="38">
        <f t="shared" si="12"/>
        <v>29013</v>
      </c>
      <c r="K244" s="38">
        <f t="shared" si="11"/>
        <v>5802.6</v>
      </c>
      <c r="L244" s="38">
        <f t="shared" si="13"/>
        <v>34815.599999999999</v>
      </c>
      <c r="M244" s="69" t="s">
        <v>283</v>
      </c>
    </row>
    <row r="245" spans="1:13" ht="31.5" hidden="1">
      <c r="A245" s="16">
        <v>227</v>
      </c>
      <c r="B245" s="16" t="s">
        <v>1033</v>
      </c>
      <c r="C245" s="71">
        <v>20001988</v>
      </c>
      <c r="D245" s="100" t="s">
        <v>1312</v>
      </c>
      <c r="E245" s="70" t="s">
        <v>783</v>
      </c>
      <c r="F245" s="75" t="s">
        <v>1529</v>
      </c>
      <c r="G245" s="71" t="s">
        <v>15</v>
      </c>
      <c r="H245" s="77">
        <v>2</v>
      </c>
      <c r="I245" s="78">
        <v>26148</v>
      </c>
      <c r="J245" s="38">
        <f t="shared" si="12"/>
        <v>52296</v>
      </c>
      <c r="K245" s="38">
        <f t="shared" si="11"/>
        <v>10459.200000000001</v>
      </c>
      <c r="L245" s="38">
        <f t="shared" si="13"/>
        <v>62755.199999999997</v>
      </c>
      <c r="M245" s="69" t="s">
        <v>283</v>
      </c>
    </row>
    <row r="246" spans="1:13" ht="31.5" hidden="1">
      <c r="A246" s="16">
        <v>228</v>
      </c>
      <c r="B246" s="16" t="s">
        <v>1034</v>
      </c>
      <c r="C246" s="71">
        <v>20001990</v>
      </c>
      <c r="D246" s="100" t="s">
        <v>1313</v>
      </c>
      <c r="E246" s="70" t="s">
        <v>783</v>
      </c>
      <c r="F246" s="75" t="s">
        <v>1530</v>
      </c>
      <c r="G246" s="71" t="s">
        <v>15</v>
      </c>
      <c r="H246" s="77">
        <v>1</v>
      </c>
      <c r="I246" s="78">
        <v>3153</v>
      </c>
      <c r="J246" s="38">
        <f t="shared" si="12"/>
        <v>3153</v>
      </c>
      <c r="K246" s="38">
        <f t="shared" si="11"/>
        <v>630.6</v>
      </c>
      <c r="L246" s="38">
        <f t="shared" si="13"/>
        <v>3783.6</v>
      </c>
      <c r="M246" s="69" t="s">
        <v>283</v>
      </c>
    </row>
    <row r="247" spans="1:13" ht="47.25" hidden="1">
      <c r="A247" s="16">
        <v>229</v>
      </c>
      <c r="B247" s="16" t="s">
        <v>1035</v>
      </c>
      <c r="C247" s="71">
        <v>20001998</v>
      </c>
      <c r="D247" s="100" t="s">
        <v>1314</v>
      </c>
      <c r="E247" s="70" t="s">
        <v>783</v>
      </c>
      <c r="F247" s="75" t="s">
        <v>1531</v>
      </c>
      <c r="G247" s="71" t="s">
        <v>15</v>
      </c>
      <c r="H247" s="77">
        <v>2</v>
      </c>
      <c r="I247" s="78">
        <v>286</v>
      </c>
      <c r="J247" s="38">
        <f t="shared" si="12"/>
        <v>572</v>
      </c>
      <c r="K247" s="38">
        <f t="shared" si="11"/>
        <v>114.4</v>
      </c>
      <c r="L247" s="38">
        <f t="shared" si="13"/>
        <v>686.4</v>
      </c>
      <c r="M247" s="69" t="s">
        <v>283</v>
      </c>
    </row>
    <row r="248" spans="1:13" ht="31.5" hidden="1">
      <c r="A248" s="16">
        <v>230</v>
      </c>
      <c r="B248" s="16" t="s">
        <v>1036</v>
      </c>
      <c r="C248" s="71">
        <v>20002004</v>
      </c>
      <c r="D248" s="100" t="s">
        <v>1315</v>
      </c>
      <c r="E248" s="70" t="s">
        <v>783</v>
      </c>
      <c r="F248" s="75" t="s">
        <v>1532</v>
      </c>
      <c r="G248" s="71" t="s">
        <v>15</v>
      </c>
      <c r="H248" s="77">
        <v>1</v>
      </c>
      <c r="I248" s="78">
        <v>2940</v>
      </c>
      <c r="J248" s="38">
        <f t="shared" si="12"/>
        <v>2940</v>
      </c>
      <c r="K248" s="38">
        <f t="shared" si="11"/>
        <v>588</v>
      </c>
      <c r="L248" s="38">
        <f t="shared" si="13"/>
        <v>3528</v>
      </c>
      <c r="M248" s="69" t="s">
        <v>283</v>
      </c>
    </row>
    <row r="249" spans="1:13" ht="31.5" hidden="1">
      <c r="A249" s="16">
        <v>231</v>
      </c>
      <c r="B249" s="16" t="s">
        <v>1037</v>
      </c>
      <c r="C249" s="71">
        <v>20002006</v>
      </c>
      <c r="D249" s="100" t="s">
        <v>1316</v>
      </c>
      <c r="E249" s="70" t="s">
        <v>783</v>
      </c>
      <c r="F249" s="75" t="s">
        <v>1533</v>
      </c>
      <c r="G249" s="71" t="s">
        <v>15</v>
      </c>
      <c r="H249" s="77">
        <v>2</v>
      </c>
      <c r="I249" s="78">
        <v>20450</v>
      </c>
      <c r="J249" s="38">
        <f t="shared" si="12"/>
        <v>40900</v>
      </c>
      <c r="K249" s="38">
        <f t="shared" si="11"/>
        <v>8180</v>
      </c>
      <c r="L249" s="38">
        <f t="shared" si="13"/>
        <v>49080</v>
      </c>
      <c r="M249" s="69" t="s">
        <v>283</v>
      </c>
    </row>
    <row r="250" spans="1:13" ht="31.5" hidden="1">
      <c r="A250" s="16">
        <v>232</v>
      </c>
      <c r="B250" s="16" t="s">
        <v>1038</v>
      </c>
      <c r="C250" s="71">
        <v>20002031</v>
      </c>
      <c r="D250" s="100" t="s">
        <v>1317</v>
      </c>
      <c r="E250" s="70" t="s">
        <v>783</v>
      </c>
      <c r="F250" s="75" t="s">
        <v>1534</v>
      </c>
      <c r="G250" s="71" t="s">
        <v>15</v>
      </c>
      <c r="H250" s="77">
        <v>2</v>
      </c>
      <c r="I250" s="78">
        <v>8845</v>
      </c>
      <c r="J250" s="38">
        <f t="shared" si="12"/>
        <v>17690</v>
      </c>
      <c r="K250" s="38">
        <f t="shared" si="11"/>
        <v>3538</v>
      </c>
      <c r="L250" s="38">
        <f t="shared" si="13"/>
        <v>21228</v>
      </c>
      <c r="M250" s="69" t="s">
        <v>283</v>
      </c>
    </row>
    <row r="251" spans="1:13" ht="31.5" hidden="1">
      <c r="A251" s="16">
        <v>233</v>
      </c>
      <c r="B251" s="16" t="s">
        <v>1039</v>
      </c>
      <c r="C251" s="71">
        <v>20002390</v>
      </c>
      <c r="D251" s="100" t="s">
        <v>1318</v>
      </c>
      <c r="E251" s="70" t="s">
        <v>783</v>
      </c>
      <c r="F251" s="75" t="s">
        <v>1535</v>
      </c>
      <c r="G251" s="71" t="s">
        <v>15</v>
      </c>
      <c r="H251" s="77">
        <v>1</v>
      </c>
      <c r="I251" s="78">
        <v>252996</v>
      </c>
      <c r="J251" s="38">
        <f t="shared" si="12"/>
        <v>252996</v>
      </c>
      <c r="K251" s="38">
        <f t="shared" si="11"/>
        <v>50599.199999999997</v>
      </c>
      <c r="L251" s="38">
        <f t="shared" si="13"/>
        <v>303595.2</v>
      </c>
      <c r="M251" s="69" t="s">
        <v>283</v>
      </c>
    </row>
    <row r="252" spans="1:13" ht="31.5" hidden="1">
      <c r="A252" s="16">
        <v>234</v>
      </c>
      <c r="B252" s="16" t="s">
        <v>1040</v>
      </c>
      <c r="C252" s="71">
        <v>20002515</v>
      </c>
      <c r="D252" s="100" t="s">
        <v>1319</v>
      </c>
      <c r="E252" s="70" t="s">
        <v>783</v>
      </c>
      <c r="F252" s="75" t="s">
        <v>1536</v>
      </c>
      <c r="G252" s="71" t="s">
        <v>15</v>
      </c>
      <c r="H252" s="77">
        <v>1</v>
      </c>
      <c r="I252" s="78">
        <v>433</v>
      </c>
      <c r="J252" s="38">
        <f t="shared" si="12"/>
        <v>433</v>
      </c>
      <c r="K252" s="38">
        <f t="shared" si="11"/>
        <v>86.6</v>
      </c>
      <c r="L252" s="38">
        <f t="shared" si="13"/>
        <v>519.6</v>
      </c>
      <c r="M252" s="69" t="s">
        <v>283</v>
      </c>
    </row>
    <row r="253" spans="1:13" ht="31.5" hidden="1">
      <c r="A253" s="16">
        <v>235</v>
      </c>
      <c r="B253" s="16" t="s">
        <v>1041</v>
      </c>
      <c r="C253" s="71">
        <v>20002921</v>
      </c>
      <c r="D253" s="100" t="s">
        <v>1320</v>
      </c>
      <c r="E253" s="70" t="s">
        <v>783</v>
      </c>
      <c r="F253" s="75" t="s">
        <v>1537</v>
      </c>
      <c r="G253" s="71" t="s">
        <v>15</v>
      </c>
      <c r="H253" s="77">
        <v>48</v>
      </c>
      <c r="I253" s="78">
        <v>1102</v>
      </c>
      <c r="J253" s="38">
        <f t="shared" si="12"/>
        <v>52896</v>
      </c>
      <c r="K253" s="38">
        <f t="shared" si="11"/>
        <v>10579.2</v>
      </c>
      <c r="L253" s="38">
        <f t="shared" si="13"/>
        <v>63475.199999999997</v>
      </c>
      <c r="M253" s="69" t="s">
        <v>283</v>
      </c>
    </row>
    <row r="254" spans="1:13" ht="31.5" hidden="1">
      <c r="A254" s="16">
        <v>236</v>
      </c>
      <c r="B254" s="16" t="s">
        <v>1042</v>
      </c>
      <c r="C254" s="71">
        <v>20002963</v>
      </c>
      <c r="D254" s="100" t="s">
        <v>1321</v>
      </c>
      <c r="E254" s="70" t="s">
        <v>783</v>
      </c>
      <c r="F254" s="75" t="s">
        <v>1538</v>
      </c>
      <c r="G254" s="71" t="s">
        <v>15</v>
      </c>
      <c r="H254" s="77">
        <v>1</v>
      </c>
      <c r="I254" s="78">
        <v>104113</v>
      </c>
      <c r="J254" s="38">
        <f t="shared" si="12"/>
        <v>104113</v>
      </c>
      <c r="K254" s="38">
        <f t="shared" si="11"/>
        <v>20822.599999999999</v>
      </c>
      <c r="L254" s="38">
        <f t="shared" si="13"/>
        <v>124935.6</v>
      </c>
      <c r="M254" s="69" t="s">
        <v>283</v>
      </c>
    </row>
    <row r="255" spans="1:13" ht="31.5" hidden="1">
      <c r="A255" s="16">
        <v>237</v>
      </c>
      <c r="B255" s="16" t="s">
        <v>1043</v>
      </c>
      <c r="C255" s="71">
        <v>20002983</v>
      </c>
      <c r="D255" s="100" t="s">
        <v>1322</v>
      </c>
      <c r="E255" s="70" t="s">
        <v>783</v>
      </c>
      <c r="F255" s="75" t="s">
        <v>1539</v>
      </c>
      <c r="G255" s="71" t="s">
        <v>15</v>
      </c>
      <c r="H255" s="77">
        <v>1</v>
      </c>
      <c r="I255" s="78">
        <v>23653</v>
      </c>
      <c r="J255" s="38">
        <f t="shared" si="12"/>
        <v>23653</v>
      </c>
      <c r="K255" s="38">
        <f t="shared" si="11"/>
        <v>4730.6000000000004</v>
      </c>
      <c r="L255" s="38">
        <f t="shared" si="13"/>
        <v>28383.599999999999</v>
      </c>
      <c r="M255" s="69" t="s">
        <v>283</v>
      </c>
    </row>
    <row r="256" spans="1:13" ht="31.5" hidden="1">
      <c r="A256" s="16">
        <v>238</v>
      </c>
      <c r="B256" s="16" t="s">
        <v>1044</v>
      </c>
      <c r="C256" s="71">
        <v>20003251</v>
      </c>
      <c r="D256" s="100" t="s">
        <v>1323</v>
      </c>
      <c r="E256" s="70" t="s">
        <v>783</v>
      </c>
      <c r="F256" s="75" t="s">
        <v>1540</v>
      </c>
      <c r="G256" s="71" t="s">
        <v>15</v>
      </c>
      <c r="H256" s="77">
        <v>2</v>
      </c>
      <c r="I256" s="78">
        <v>4149</v>
      </c>
      <c r="J256" s="38">
        <f t="shared" si="12"/>
        <v>8298</v>
      </c>
      <c r="K256" s="38">
        <f t="shared" si="11"/>
        <v>1659.6</v>
      </c>
      <c r="L256" s="38">
        <f t="shared" si="13"/>
        <v>9957.6</v>
      </c>
      <c r="M256" s="69" t="s">
        <v>283</v>
      </c>
    </row>
    <row r="257" spans="1:13" ht="31.5" hidden="1">
      <c r="A257" s="16">
        <v>239</v>
      </c>
      <c r="B257" s="16" t="s">
        <v>1045</v>
      </c>
      <c r="C257" s="71">
        <v>20003353</v>
      </c>
      <c r="D257" s="100" t="s">
        <v>1324</v>
      </c>
      <c r="E257" s="70" t="s">
        <v>783</v>
      </c>
      <c r="F257" s="75" t="s">
        <v>1541</v>
      </c>
      <c r="G257" s="71" t="s">
        <v>15</v>
      </c>
      <c r="H257" s="77">
        <v>1</v>
      </c>
      <c r="I257" s="78">
        <v>21814</v>
      </c>
      <c r="J257" s="38">
        <f t="shared" si="12"/>
        <v>21814</v>
      </c>
      <c r="K257" s="38">
        <f t="shared" si="11"/>
        <v>4362.8</v>
      </c>
      <c r="L257" s="38">
        <f t="shared" si="13"/>
        <v>26176.799999999999</v>
      </c>
      <c r="M257" s="69" t="s">
        <v>283</v>
      </c>
    </row>
    <row r="258" spans="1:13" ht="47.25" hidden="1">
      <c r="A258" s="16">
        <v>240</v>
      </c>
      <c r="B258" s="16" t="s">
        <v>1046</v>
      </c>
      <c r="C258" s="71">
        <v>20003561</v>
      </c>
      <c r="D258" s="100" t="s">
        <v>1325</v>
      </c>
      <c r="E258" s="70" t="s">
        <v>783</v>
      </c>
      <c r="F258" s="75" t="s">
        <v>1542</v>
      </c>
      <c r="G258" s="71" t="s">
        <v>15</v>
      </c>
      <c r="H258" s="77">
        <v>1</v>
      </c>
      <c r="I258" s="78">
        <v>21532</v>
      </c>
      <c r="J258" s="38">
        <f t="shared" si="12"/>
        <v>21532</v>
      </c>
      <c r="K258" s="38">
        <f t="shared" si="11"/>
        <v>4306.3999999999996</v>
      </c>
      <c r="L258" s="38">
        <f t="shared" si="13"/>
        <v>25838.400000000001</v>
      </c>
      <c r="M258" s="69" t="s">
        <v>283</v>
      </c>
    </row>
    <row r="259" spans="1:13" ht="31.5" hidden="1">
      <c r="A259" s="16">
        <v>241</v>
      </c>
      <c r="B259" s="16" t="s">
        <v>1047</v>
      </c>
      <c r="C259" s="71">
        <v>20003565</v>
      </c>
      <c r="D259" s="100" t="s">
        <v>1326</v>
      </c>
      <c r="E259" s="70" t="s">
        <v>783</v>
      </c>
      <c r="F259" s="75" t="s">
        <v>1543</v>
      </c>
      <c r="G259" s="71" t="s">
        <v>15</v>
      </c>
      <c r="H259" s="77">
        <v>1</v>
      </c>
      <c r="I259" s="78">
        <v>24851</v>
      </c>
      <c r="J259" s="38">
        <f t="shared" si="12"/>
        <v>24851</v>
      </c>
      <c r="K259" s="38">
        <f t="shared" si="11"/>
        <v>4970.2</v>
      </c>
      <c r="L259" s="38">
        <f t="shared" si="13"/>
        <v>29821.200000000001</v>
      </c>
      <c r="M259" s="69" t="s">
        <v>283</v>
      </c>
    </row>
    <row r="260" spans="1:13" ht="31.5" hidden="1">
      <c r="A260" s="16">
        <v>242</v>
      </c>
      <c r="B260" s="16" t="s">
        <v>1048</v>
      </c>
      <c r="C260" s="71">
        <v>20003596</v>
      </c>
      <c r="D260" s="100" t="s">
        <v>1327</v>
      </c>
      <c r="E260" s="70" t="s">
        <v>783</v>
      </c>
      <c r="F260" s="75" t="s">
        <v>1544</v>
      </c>
      <c r="G260" s="71" t="s">
        <v>15</v>
      </c>
      <c r="H260" s="77">
        <v>1</v>
      </c>
      <c r="I260" s="78">
        <v>20815</v>
      </c>
      <c r="J260" s="38">
        <f t="shared" si="12"/>
        <v>20815</v>
      </c>
      <c r="K260" s="38">
        <f t="shared" si="11"/>
        <v>4163</v>
      </c>
      <c r="L260" s="38">
        <f t="shared" si="13"/>
        <v>24978</v>
      </c>
      <c r="M260" s="69" t="s">
        <v>283</v>
      </c>
    </row>
    <row r="261" spans="1:13" ht="31.5" hidden="1">
      <c r="A261" s="16">
        <v>243</v>
      </c>
      <c r="B261" s="16" t="s">
        <v>1049</v>
      </c>
      <c r="C261" s="71">
        <v>20003611</v>
      </c>
      <c r="D261" s="100" t="s">
        <v>1328</v>
      </c>
      <c r="E261" s="70" t="s">
        <v>783</v>
      </c>
      <c r="F261" s="75" t="s">
        <v>1545</v>
      </c>
      <c r="G261" s="71" t="s">
        <v>15</v>
      </c>
      <c r="H261" s="77">
        <v>1</v>
      </c>
      <c r="I261" s="78">
        <v>15750</v>
      </c>
      <c r="J261" s="38">
        <f t="shared" si="12"/>
        <v>15750</v>
      </c>
      <c r="K261" s="38">
        <f t="shared" si="11"/>
        <v>3150</v>
      </c>
      <c r="L261" s="38">
        <f t="shared" si="13"/>
        <v>18900</v>
      </c>
      <c r="M261" s="69" t="s">
        <v>283</v>
      </c>
    </row>
    <row r="262" spans="1:13" ht="31.5" hidden="1">
      <c r="A262" s="16">
        <v>244</v>
      </c>
      <c r="B262" s="16" t="s">
        <v>1050</v>
      </c>
      <c r="C262" s="71">
        <v>20003611</v>
      </c>
      <c r="D262" s="100" t="s">
        <v>1329</v>
      </c>
      <c r="E262" s="70" t="s">
        <v>783</v>
      </c>
      <c r="F262" s="75" t="s">
        <v>1545</v>
      </c>
      <c r="G262" s="71" t="s">
        <v>15</v>
      </c>
      <c r="H262" s="77">
        <v>1</v>
      </c>
      <c r="I262" s="78">
        <v>20750</v>
      </c>
      <c r="J262" s="38">
        <f t="shared" si="12"/>
        <v>20750</v>
      </c>
      <c r="K262" s="38">
        <f t="shared" si="11"/>
        <v>4150</v>
      </c>
      <c r="L262" s="38">
        <f t="shared" si="13"/>
        <v>24900</v>
      </c>
      <c r="M262" s="69" t="s">
        <v>283</v>
      </c>
    </row>
    <row r="263" spans="1:13" ht="31.5" hidden="1">
      <c r="A263" s="16">
        <v>245</v>
      </c>
      <c r="B263" s="16" t="s">
        <v>1051</v>
      </c>
      <c r="C263" s="71">
        <v>20003615</v>
      </c>
      <c r="D263" s="100" t="s">
        <v>1330</v>
      </c>
      <c r="E263" s="70" t="s">
        <v>783</v>
      </c>
      <c r="F263" s="75" t="s">
        <v>1546</v>
      </c>
      <c r="G263" s="71" t="s">
        <v>15</v>
      </c>
      <c r="H263" s="77">
        <v>1</v>
      </c>
      <c r="I263" s="78">
        <v>15990</v>
      </c>
      <c r="J263" s="38">
        <f t="shared" si="12"/>
        <v>15990</v>
      </c>
      <c r="K263" s="38">
        <f t="shared" si="11"/>
        <v>3198</v>
      </c>
      <c r="L263" s="38">
        <f t="shared" si="13"/>
        <v>19188</v>
      </c>
      <c r="M263" s="69" t="s">
        <v>283</v>
      </c>
    </row>
    <row r="264" spans="1:13" ht="31.5" hidden="1">
      <c r="A264" s="16">
        <v>246</v>
      </c>
      <c r="B264" s="16" t="s">
        <v>1052</v>
      </c>
      <c r="C264" s="71">
        <v>20003623</v>
      </c>
      <c r="D264" s="100" t="s">
        <v>1331</v>
      </c>
      <c r="E264" s="70" t="s">
        <v>783</v>
      </c>
      <c r="F264" s="75" t="s">
        <v>1547</v>
      </c>
      <c r="G264" s="71" t="s">
        <v>15</v>
      </c>
      <c r="H264" s="77">
        <v>1</v>
      </c>
      <c r="I264" s="78">
        <v>22312</v>
      </c>
      <c r="J264" s="38">
        <f t="shared" si="12"/>
        <v>22312</v>
      </c>
      <c r="K264" s="38">
        <f t="shared" si="11"/>
        <v>4462.3999999999996</v>
      </c>
      <c r="L264" s="38">
        <f t="shared" si="13"/>
        <v>26774.400000000001</v>
      </c>
      <c r="M264" s="69" t="s">
        <v>283</v>
      </c>
    </row>
    <row r="265" spans="1:13" ht="31.5" hidden="1">
      <c r="A265" s="16">
        <v>247</v>
      </c>
      <c r="B265" s="16" t="s">
        <v>1053</v>
      </c>
      <c r="C265" s="71">
        <v>20003627</v>
      </c>
      <c r="D265" s="100" t="s">
        <v>1332</v>
      </c>
      <c r="E265" s="70" t="s">
        <v>783</v>
      </c>
      <c r="F265" s="75" t="s">
        <v>1548</v>
      </c>
      <c r="G265" s="71" t="s">
        <v>15</v>
      </c>
      <c r="H265" s="77">
        <v>1</v>
      </c>
      <c r="I265" s="78">
        <v>27410</v>
      </c>
      <c r="J265" s="38">
        <f t="shared" si="12"/>
        <v>27410</v>
      </c>
      <c r="K265" s="38">
        <f t="shared" si="11"/>
        <v>5482</v>
      </c>
      <c r="L265" s="38">
        <f t="shared" si="13"/>
        <v>32892</v>
      </c>
      <c r="M265" s="69" t="s">
        <v>283</v>
      </c>
    </row>
    <row r="266" spans="1:13" ht="31.5" hidden="1">
      <c r="A266" s="16">
        <v>248</v>
      </c>
      <c r="B266" s="16" t="s">
        <v>1054</v>
      </c>
      <c r="C266" s="71">
        <v>20003631</v>
      </c>
      <c r="D266" s="100" t="s">
        <v>1333</v>
      </c>
      <c r="E266" s="70" t="s">
        <v>783</v>
      </c>
      <c r="F266" s="75" t="s">
        <v>1549</v>
      </c>
      <c r="G266" s="71" t="s">
        <v>15</v>
      </c>
      <c r="H266" s="77">
        <v>1</v>
      </c>
      <c r="I266" s="78">
        <v>27985</v>
      </c>
      <c r="J266" s="38">
        <f t="shared" si="12"/>
        <v>27985</v>
      </c>
      <c r="K266" s="38">
        <f t="shared" si="11"/>
        <v>5597</v>
      </c>
      <c r="L266" s="38">
        <f t="shared" si="13"/>
        <v>33582</v>
      </c>
      <c r="M266" s="69" t="s">
        <v>283</v>
      </c>
    </row>
    <row r="267" spans="1:13" ht="31.5" hidden="1">
      <c r="A267" s="16">
        <v>249</v>
      </c>
      <c r="B267" s="16" t="s">
        <v>1055</v>
      </c>
      <c r="C267" s="71">
        <v>20003634</v>
      </c>
      <c r="D267" s="100" t="s">
        <v>1334</v>
      </c>
      <c r="E267" s="70" t="s">
        <v>783</v>
      </c>
      <c r="F267" s="75" t="s">
        <v>1550</v>
      </c>
      <c r="G267" s="71" t="s">
        <v>15</v>
      </c>
      <c r="H267" s="77">
        <v>1</v>
      </c>
      <c r="I267" s="78">
        <v>16177</v>
      </c>
      <c r="J267" s="38">
        <f t="shared" si="12"/>
        <v>16177</v>
      </c>
      <c r="K267" s="38">
        <f t="shared" si="11"/>
        <v>3235.4</v>
      </c>
      <c r="L267" s="38">
        <f t="shared" si="13"/>
        <v>19412.400000000001</v>
      </c>
      <c r="M267" s="69" t="s">
        <v>283</v>
      </c>
    </row>
    <row r="268" spans="1:13" ht="31.5" hidden="1">
      <c r="A268" s="16">
        <v>250</v>
      </c>
      <c r="B268" s="16" t="s">
        <v>1056</v>
      </c>
      <c r="C268" s="71">
        <v>20003662</v>
      </c>
      <c r="D268" s="100" t="s">
        <v>1335</v>
      </c>
      <c r="E268" s="70" t="s">
        <v>783</v>
      </c>
      <c r="F268" s="75" t="s">
        <v>1551</v>
      </c>
      <c r="G268" s="71" t="s">
        <v>15</v>
      </c>
      <c r="H268" s="77">
        <v>1</v>
      </c>
      <c r="I268" s="78">
        <v>30751</v>
      </c>
      <c r="J268" s="38">
        <f t="shared" si="12"/>
        <v>30751</v>
      </c>
      <c r="K268" s="38">
        <f t="shared" si="11"/>
        <v>6150.2</v>
      </c>
      <c r="L268" s="38">
        <f t="shared" si="13"/>
        <v>36901.199999999997</v>
      </c>
      <c r="M268" s="69" t="s">
        <v>283</v>
      </c>
    </row>
    <row r="269" spans="1:13" ht="31.5" hidden="1">
      <c r="A269" s="16">
        <v>251</v>
      </c>
      <c r="B269" s="16" t="s">
        <v>1057</v>
      </c>
      <c r="C269" s="71">
        <v>20003669</v>
      </c>
      <c r="D269" s="100" t="s">
        <v>1336</v>
      </c>
      <c r="E269" s="70" t="s">
        <v>783</v>
      </c>
      <c r="F269" s="75" t="s">
        <v>1552</v>
      </c>
      <c r="G269" s="71" t="s">
        <v>15</v>
      </c>
      <c r="H269" s="77">
        <v>1</v>
      </c>
      <c r="I269" s="78">
        <v>23013</v>
      </c>
      <c r="J269" s="38">
        <f t="shared" si="12"/>
        <v>23013</v>
      </c>
      <c r="K269" s="38">
        <f t="shared" si="11"/>
        <v>4602.6000000000004</v>
      </c>
      <c r="L269" s="38">
        <f t="shared" si="13"/>
        <v>27615.599999999999</v>
      </c>
      <c r="M269" s="69" t="s">
        <v>283</v>
      </c>
    </row>
    <row r="270" spans="1:13" ht="31.5" hidden="1">
      <c r="A270" s="16">
        <v>252</v>
      </c>
      <c r="B270" s="16" t="s">
        <v>1058</v>
      </c>
      <c r="C270" s="71">
        <v>20003681</v>
      </c>
      <c r="D270" s="100" t="s">
        <v>1337</v>
      </c>
      <c r="E270" s="70" t="s">
        <v>783</v>
      </c>
      <c r="F270" s="75" t="s">
        <v>1553</v>
      </c>
      <c r="G270" s="71" t="s">
        <v>15</v>
      </c>
      <c r="H270" s="77">
        <v>1</v>
      </c>
      <c r="I270" s="78">
        <v>17488</v>
      </c>
      <c r="J270" s="38">
        <f t="shared" si="12"/>
        <v>17488</v>
      </c>
      <c r="K270" s="38">
        <f t="shared" si="11"/>
        <v>3497.6</v>
      </c>
      <c r="L270" s="38">
        <f t="shared" si="13"/>
        <v>20985.599999999999</v>
      </c>
      <c r="M270" s="69" t="s">
        <v>283</v>
      </c>
    </row>
    <row r="271" spans="1:13" ht="31.5" hidden="1">
      <c r="A271" s="16">
        <v>253</v>
      </c>
      <c r="B271" s="16" t="s">
        <v>1059</v>
      </c>
      <c r="C271" s="71">
        <v>20003687</v>
      </c>
      <c r="D271" s="100" t="s">
        <v>1338</v>
      </c>
      <c r="E271" s="70" t="s">
        <v>783</v>
      </c>
      <c r="F271" s="75" t="s">
        <v>1554</v>
      </c>
      <c r="G271" s="71" t="s">
        <v>15</v>
      </c>
      <c r="H271" s="77">
        <v>2</v>
      </c>
      <c r="I271" s="78">
        <v>54840</v>
      </c>
      <c r="J271" s="38">
        <f t="shared" si="12"/>
        <v>109680</v>
      </c>
      <c r="K271" s="38">
        <f t="shared" si="11"/>
        <v>21936</v>
      </c>
      <c r="L271" s="38">
        <f t="shared" si="13"/>
        <v>131616</v>
      </c>
      <c r="M271" s="69" t="s">
        <v>283</v>
      </c>
    </row>
    <row r="272" spans="1:13" ht="31.5" hidden="1">
      <c r="A272" s="16">
        <v>254</v>
      </c>
      <c r="B272" s="16" t="s">
        <v>1060</v>
      </c>
      <c r="C272" s="71">
        <v>20003690</v>
      </c>
      <c r="D272" s="100" t="s">
        <v>1339</v>
      </c>
      <c r="E272" s="70" t="s">
        <v>783</v>
      </c>
      <c r="F272" s="75" t="s">
        <v>1555</v>
      </c>
      <c r="G272" s="71" t="s">
        <v>15</v>
      </c>
      <c r="H272" s="77">
        <v>1</v>
      </c>
      <c r="I272" s="78">
        <v>16856</v>
      </c>
      <c r="J272" s="38">
        <f t="shared" si="12"/>
        <v>16856</v>
      </c>
      <c r="K272" s="38">
        <f t="shared" si="11"/>
        <v>3371.2</v>
      </c>
      <c r="L272" s="38">
        <f t="shared" si="13"/>
        <v>20227.2</v>
      </c>
      <c r="M272" s="69" t="s">
        <v>283</v>
      </c>
    </row>
    <row r="273" spans="1:13" ht="47.25" hidden="1">
      <c r="A273" s="16">
        <v>255</v>
      </c>
      <c r="B273" s="16" t="s">
        <v>1061</v>
      </c>
      <c r="C273" s="71">
        <v>20003691</v>
      </c>
      <c r="D273" s="100" t="s">
        <v>1340</v>
      </c>
      <c r="E273" s="70" t="s">
        <v>783</v>
      </c>
      <c r="F273" s="75" t="s">
        <v>1556</v>
      </c>
      <c r="G273" s="71" t="s">
        <v>15</v>
      </c>
      <c r="H273" s="77">
        <v>1</v>
      </c>
      <c r="I273" s="78">
        <v>25866</v>
      </c>
      <c r="J273" s="38">
        <f t="shared" si="12"/>
        <v>25866</v>
      </c>
      <c r="K273" s="38">
        <f t="shared" si="11"/>
        <v>5173.2</v>
      </c>
      <c r="L273" s="38">
        <f t="shared" si="13"/>
        <v>31039.200000000001</v>
      </c>
      <c r="M273" s="69" t="s">
        <v>283</v>
      </c>
    </row>
    <row r="274" spans="1:13" ht="31.5" hidden="1">
      <c r="A274" s="16">
        <v>256</v>
      </c>
      <c r="B274" s="16" t="s">
        <v>1062</v>
      </c>
      <c r="C274" s="71">
        <v>20003983</v>
      </c>
      <c r="D274" s="100" t="s">
        <v>1341</v>
      </c>
      <c r="E274" s="70" t="s">
        <v>783</v>
      </c>
      <c r="F274" s="75" t="s">
        <v>1557</v>
      </c>
      <c r="G274" s="71" t="s">
        <v>15</v>
      </c>
      <c r="H274" s="77">
        <v>2</v>
      </c>
      <c r="I274" s="78">
        <v>113840</v>
      </c>
      <c r="J274" s="38">
        <f t="shared" si="12"/>
        <v>227680</v>
      </c>
      <c r="K274" s="38">
        <f t="shared" si="11"/>
        <v>45536</v>
      </c>
      <c r="L274" s="38">
        <f t="shared" si="13"/>
        <v>273216</v>
      </c>
      <c r="M274" s="69" t="s">
        <v>283</v>
      </c>
    </row>
    <row r="275" spans="1:13" ht="31.5">
      <c r="A275" s="16">
        <v>257</v>
      </c>
      <c r="B275" s="16" t="s">
        <v>1063</v>
      </c>
      <c r="C275" s="71">
        <v>20003983</v>
      </c>
      <c r="D275" s="100" t="s">
        <v>1342</v>
      </c>
      <c r="E275" s="70" t="s">
        <v>783</v>
      </c>
      <c r="F275" s="75" t="s">
        <v>1557</v>
      </c>
      <c r="G275" s="71" t="s">
        <v>15</v>
      </c>
      <c r="H275" s="77">
        <v>9</v>
      </c>
      <c r="I275" s="78">
        <v>110093</v>
      </c>
      <c r="J275" s="38">
        <f t="shared" si="12"/>
        <v>990837</v>
      </c>
      <c r="K275" s="38">
        <f t="shared" ref="K275:K296" si="14">ROUND(J275*0.2,2)</f>
        <v>198167.4</v>
      </c>
      <c r="L275" s="38">
        <f t="shared" si="13"/>
        <v>1189004.3999999999</v>
      </c>
      <c r="M275" s="69" t="s">
        <v>283</v>
      </c>
    </row>
    <row r="276" spans="1:13" ht="31.5" hidden="1">
      <c r="A276" s="16">
        <v>258</v>
      </c>
      <c r="B276" s="16" t="s">
        <v>1064</v>
      </c>
      <c r="C276" s="71">
        <v>20004245</v>
      </c>
      <c r="D276" s="100" t="s">
        <v>1343</v>
      </c>
      <c r="E276" s="70" t="s">
        <v>783</v>
      </c>
      <c r="F276" s="75" t="s">
        <v>1558</v>
      </c>
      <c r="G276" s="71" t="s">
        <v>15</v>
      </c>
      <c r="H276" s="77">
        <v>3</v>
      </c>
      <c r="I276" s="78">
        <v>20312</v>
      </c>
      <c r="J276" s="38">
        <f t="shared" si="12"/>
        <v>60936</v>
      </c>
      <c r="K276" s="38">
        <f t="shared" si="14"/>
        <v>12187.2</v>
      </c>
      <c r="L276" s="38">
        <f t="shared" si="13"/>
        <v>73123.199999999997</v>
      </c>
      <c r="M276" s="69" t="s">
        <v>283</v>
      </c>
    </row>
    <row r="277" spans="1:13" ht="31.5" hidden="1">
      <c r="A277" s="16">
        <v>259</v>
      </c>
      <c r="B277" s="16" t="s">
        <v>1065</v>
      </c>
      <c r="C277" s="71">
        <v>20004245</v>
      </c>
      <c r="D277" s="100" t="s">
        <v>1344</v>
      </c>
      <c r="E277" s="70" t="s">
        <v>783</v>
      </c>
      <c r="F277" s="75" t="s">
        <v>1558</v>
      </c>
      <c r="G277" s="71" t="s">
        <v>15</v>
      </c>
      <c r="H277" s="77">
        <v>1</v>
      </c>
      <c r="I277" s="78">
        <v>20312</v>
      </c>
      <c r="J277" s="38">
        <f t="shared" si="12"/>
        <v>20312</v>
      </c>
      <c r="K277" s="38">
        <f t="shared" si="14"/>
        <v>4062.4</v>
      </c>
      <c r="L277" s="38">
        <f t="shared" si="13"/>
        <v>24374.400000000001</v>
      </c>
      <c r="M277" s="69" t="s">
        <v>283</v>
      </c>
    </row>
    <row r="278" spans="1:13" ht="31.5" hidden="1">
      <c r="A278" s="16">
        <v>260</v>
      </c>
      <c r="B278" s="16" t="s">
        <v>1066</v>
      </c>
      <c r="C278" s="71">
        <v>20004312</v>
      </c>
      <c r="D278" s="100" t="s">
        <v>1345</v>
      </c>
      <c r="E278" s="70" t="s">
        <v>783</v>
      </c>
      <c r="F278" s="75" t="s">
        <v>1559</v>
      </c>
      <c r="G278" s="71" t="s">
        <v>15</v>
      </c>
      <c r="H278" s="77">
        <v>1</v>
      </c>
      <c r="I278" s="78">
        <v>81376</v>
      </c>
      <c r="J278" s="38">
        <f t="shared" si="12"/>
        <v>81376</v>
      </c>
      <c r="K278" s="38">
        <f t="shared" si="14"/>
        <v>16275.2</v>
      </c>
      <c r="L278" s="38">
        <f t="shared" si="13"/>
        <v>97651.199999999997</v>
      </c>
      <c r="M278" s="69" t="s">
        <v>283</v>
      </c>
    </row>
    <row r="279" spans="1:13" ht="31.5" hidden="1">
      <c r="A279" s="16">
        <v>261</v>
      </c>
      <c r="B279" s="16" t="s">
        <v>1067</v>
      </c>
      <c r="C279" s="71">
        <v>20004312</v>
      </c>
      <c r="D279" s="100" t="s">
        <v>1346</v>
      </c>
      <c r="E279" s="70" t="s">
        <v>783</v>
      </c>
      <c r="F279" s="75" t="s">
        <v>1559</v>
      </c>
      <c r="G279" s="71" t="s">
        <v>15</v>
      </c>
      <c r="H279" s="77">
        <v>2</v>
      </c>
      <c r="I279" s="78">
        <v>95877</v>
      </c>
      <c r="J279" s="38">
        <f t="shared" si="12"/>
        <v>191754</v>
      </c>
      <c r="K279" s="38">
        <f t="shared" si="14"/>
        <v>38350.800000000003</v>
      </c>
      <c r="L279" s="38">
        <f t="shared" si="13"/>
        <v>230104.8</v>
      </c>
      <c r="M279" s="69" t="s">
        <v>283</v>
      </c>
    </row>
    <row r="280" spans="1:13" ht="31.5" hidden="1">
      <c r="A280" s="16">
        <v>262</v>
      </c>
      <c r="B280" s="71" t="s">
        <v>1068</v>
      </c>
      <c r="C280" s="71">
        <v>20004385</v>
      </c>
      <c r="D280" s="100" t="s">
        <v>1347</v>
      </c>
      <c r="E280" s="70" t="s">
        <v>783</v>
      </c>
      <c r="F280" s="75" t="s">
        <v>1560</v>
      </c>
      <c r="G280" s="71" t="s">
        <v>15</v>
      </c>
      <c r="H280" s="77">
        <v>1608</v>
      </c>
      <c r="I280" s="78">
        <v>140</v>
      </c>
      <c r="J280" s="38">
        <f t="shared" si="12"/>
        <v>225120</v>
      </c>
      <c r="K280" s="38">
        <f t="shared" si="14"/>
        <v>45024</v>
      </c>
      <c r="L280" s="38">
        <f t="shared" si="13"/>
        <v>270144</v>
      </c>
      <c r="M280" s="69" t="s">
        <v>283</v>
      </c>
    </row>
    <row r="281" spans="1:13" ht="31.5" hidden="1">
      <c r="A281" s="16">
        <v>263</v>
      </c>
      <c r="B281" s="16" t="s">
        <v>1069</v>
      </c>
      <c r="C281" s="71">
        <v>20004649</v>
      </c>
      <c r="D281" s="100" t="s">
        <v>1348</v>
      </c>
      <c r="E281" s="70" t="s">
        <v>783</v>
      </c>
      <c r="F281" s="75" t="s">
        <v>1561</v>
      </c>
      <c r="G281" s="71" t="s">
        <v>15</v>
      </c>
      <c r="H281" s="77">
        <v>1</v>
      </c>
      <c r="I281" s="78">
        <v>19016</v>
      </c>
      <c r="J281" s="38">
        <f t="shared" si="12"/>
        <v>19016</v>
      </c>
      <c r="K281" s="38">
        <f t="shared" si="14"/>
        <v>3803.2</v>
      </c>
      <c r="L281" s="38">
        <f t="shared" si="13"/>
        <v>22819.200000000001</v>
      </c>
      <c r="M281" s="69" t="s">
        <v>283</v>
      </c>
    </row>
    <row r="282" spans="1:13" ht="31.5" hidden="1">
      <c r="A282" s="16">
        <v>264</v>
      </c>
      <c r="B282" s="16" t="s">
        <v>1070</v>
      </c>
      <c r="C282" s="71">
        <v>20004651</v>
      </c>
      <c r="D282" s="100" t="s">
        <v>1349</v>
      </c>
      <c r="E282" s="70" t="s">
        <v>783</v>
      </c>
      <c r="F282" s="75" t="s">
        <v>1562</v>
      </c>
      <c r="G282" s="71" t="s">
        <v>15</v>
      </c>
      <c r="H282" s="77">
        <v>3</v>
      </c>
      <c r="I282" s="78">
        <v>25072</v>
      </c>
      <c r="J282" s="38">
        <f t="shared" si="12"/>
        <v>75216</v>
      </c>
      <c r="K282" s="38">
        <f t="shared" si="14"/>
        <v>15043.2</v>
      </c>
      <c r="L282" s="38">
        <f t="shared" si="13"/>
        <v>90259.199999999997</v>
      </c>
      <c r="M282" s="69" t="s">
        <v>283</v>
      </c>
    </row>
    <row r="283" spans="1:13" ht="31.5" hidden="1">
      <c r="A283" s="16">
        <v>265</v>
      </c>
      <c r="B283" s="16" t="s">
        <v>1071</v>
      </c>
      <c r="C283" s="71">
        <v>20004743</v>
      </c>
      <c r="D283" s="100" t="s">
        <v>1350</v>
      </c>
      <c r="E283" s="70" t="s">
        <v>783</v>
      </c>
      <c r="F283" s="75" t="s">
        <v>1563</v>
      </c>
      <c r="G283" s="71" t="s">
        <v>15</v>
      </c>
      <c r="H283" s="77">
        <v>1</v>
      </c>
      <c r="I283" s="78">
        <v>23240</v>
      </c>
      <c r="J283" s="38">
        <f t="shared" ref="J283:J296" si="15">ROUND(H283*I283,2)</f>
        <v>23240</v>
      </c>
      <c r="K283" s="38">
        <f t="shared" si="14"/>
        <v>4648</v>
      </c>
      <c r="L283" s="38">
        <f t="shared" ref="L283:L296" si="16">ROUND(J283*1.2,2)</f>
        <v>27888</v>
      </c>
      <c r="M283" s="69" t="s">
        <v>283</v>
      </c>
    </row>
    <row r="284" spans="1:13" ht="31.5" hidden="1">
      <c r="A284" s="16">
        <v>266</v>
      </c>
      <c r="B284" s="16" t="s">
        <v>1072</v>
      </c>
      <c r="C284" s="71">
        <v>20004787</v>
      </c>
      <c r="D284" s="100" t="s">
        <v>1351</v>
      </c>
      <c r="E284" s="70" t="s">
        <v>783</v>
      </c>
      <c r="F284" s="75" t="s">
        <v>1564</v>
      </c>
      <c r="G284" s="71" t="s">
        <v>15</v>
      </c>
      <c r="H284" s="77">
        <v>1</v>
      </c>
      <c r="I284" s="78">
        <v>8995</v>
      </c>
      <c r="J284" s="38">
        <f t="shared" si="15"/>
        <v>8995</v>
      </c>
      <c r="K284" s="38">
        <f t="shared" si="14"/>
        <v>1799</v>
      </c>
      <c r="L284" s="38">
        <f t="shared" si="16"/>
        <v>10794</v>
      </c>
      <c r="M284" s="69" t="s">
        <v>283</v>
      </c>
    </row>
    <row r="285" spans="1:13" ht="31.5" hidden="1">
      <c r="A285" s="16">
        <v>267</v>
      </c>
      <c r="B285" s="16" t="s">
        <v>1073</v>
      </c>
      <c r="C285" s="71">
        <v>20004809</v>
      </c>
      <c r="D285" s="100" t="s">
        <v>1352</v>
      </c>
      <c r="E285" s="70" t="s">
        <v>783</v>
      </c>
      <c r="F285" s="75" t="s">
        <v>1565</v>
      </c>
      <c r="G285" s="71" t="s">
        <v>15</v>
      </c>
      <c r="H285" s="77">
        <v>1</v>
      </c>
      <c r="I285" s="78">
        <v>4673</v>
      </c>
      <c r="J285" s="38">
        <f t="shared" si="15"/>
        <v>4673</v>
      </c>
      <c r="K285" s="38">
        <f t="shared" si="14"/>
        <v>934.6</v>
      </c>
      <c r="L285" s="38">
        <f t="shared" si="16"/>
        <v>5607.6</v>
      </c>
      <c r="M285" s="69" t="s">
        <v>283</v>
      </c>
    </row>
    <row r="286" spans="1:13" ht="31.5" hidden="1">
      <c r="A286" s="16">
        <v>268</v>
      </c>
      <c r="B286" s="16" t="s">
        <v>1074</v>
      </c>
      <c r="C286" s="71">
        <v>20004811</v>
      </c>
      <c r="D286" s="100" t="s">
        <v>1353</v>
      </c>
      <c r="E286" s="70" t="s">
        <v>783</v>
      </c>
      <c r="F286" s="75" t="s">
        <v>1566</v>
      </c>
      <c r="G286" s="71" t="s">
        <v>15</v>
      </c>
      <c r="H286" s="77">
        <v>2</v>
      </c>
      <c r="I286" s="78">
        <v>4145</v>
      </c>
      <c r="J286" s="38">
        <f t="shared" si="15"/>
        <v>8290</v>
      </c>
      <c r="K286" s="38">
        <f t="shared" si="14"/>
        <v>1658</v>
      </c>
      <c r="L286" s="38">
        <f t="shared" si="16"/>
        <v>9948</v>
      </c>
      <c r="M286" s="69" t="s">
        <v>283</v>
      </c>
    </row>
    <row r="287" spans="1:13" ht="31.5" hidden="1">
      <c r="A287" s="16">
        <v>269</v>
      </c>
      <c r="B287" s="16" t="s">
        <v>1075</v>
      </c>
      <c r="C287" s="71">
        <v>20004817</v>
      </c>
      <c r="D287" s="100" t="s">
        <v>1354</v>
      </c>
      <c r="E287" s="70" t="s">
        <v>783</v>
      </c>
      <c r="F287" s="75" t="s">
        <v>1567</v>
      </c>
      <c r="G287" s="71" t="s">
        <v>15</v>
      </c>
      <c r="H287" s="77">
        <v>24</v>
      </c>
      <c r="I287" s="78">
        <v>7867</v>
      </c>
      <c r="J287" s="38">
        <f t="shared" si="15"/>
        <v>188808</v>
      </c>
      <c r="K287" s="38">
        <f t="shared" si="14"/>
        <v>37761.599999999999</v>
      </c>
      <c r="L287" s="38">
        <f t="shared" si="16"/>
        <v>226569.60000000001</v>
      </c>
      <c r="M287" s="69" t="s">
        <v>283</v>
      </c>
    </row>
    <row r="288" spans="1:13" ht="31.5" hidden="1">
      <c r="A288" s="16">
        <v>270</v>
      </c>
      <c r="B288" s="16" t="s">
        <v>1076</v>
      </c>
      <c r="C288" s="71">
        <v>20005902</v>
      </c>
      <c r="D288" s="100" t="s">
        <v>1355</v>
      </c>
      <c r="E288" s="70" t="s">
        <v>783</v>
      </c>
      <c r="F288" s="75" t="s">
        <v>1568</v>
      </c>
      <c r="G288" s="71" t="s">
        <v>15</v>
      </c>
      <c r="H288" s="77">
        <v>3</v>
      </c>
      <c r="I288" s="78">
        <v>21733</v>
      </c>
      <c r="J288" s="38">
        <f t="shared" si="15"/>
        <v>65199</v>
      </c>
      <c r="K288" s="38">
        <f t="shared" si="14"/>
        <v>13039.8</v>
      </c>
      <c r="L288" s="38">
        <f t="shared" si="16"/>
        <v>78238.8</v>
      </c>
      <c r="M288" s="69" t="s">
        <v>283</v>
      </c>
    </row>
    <row r="289" spans="1:13" ht="31.5" hidden="1">
      <c r="A289" s="16">
        <v>271</v>
      </c>
      <c r="B289" s="16" t="s">
        <v>1077</v>
      </c>
      <c r="C289" s="71">
        <v>20005902</v>
      </c>
      <c r="D289" s="100" t="s">
        <v>1356</v>
      </c>
      <c r="E289" s="70" t="s">
        <v>783</v>
      </c>
      <c r="F289" s="75" t="s">
        <v>1568</v>
      </c>
      <c r="G289" s="71" t="s">
        <v>15</v>
      </c>
      <c r="H289" s="77">
        <v>1</v>
      </c>
      <c r="I289" s="78">
        <v>33480</v>
      </c>
      <c r="J289" s="38">
        <f t="shared" si="15"/>
        <v>33480</v>
      </c>
      <c r="K289" s="38">
        <f t="shared" si="14"/>
        <v>6696</v>
      </c>
      <c r="L289" s="38">
        <f t="shared" si="16"/>
        <v>40176</v>
      </c>
      <c r="M289" s="69" t="s">
        <v>283</v>
      </c>
    </row>
    <row r="290" spans="1:13" ht="31.5" hidden="1">
      <c r="A290" s="16">
        <v>272</v>
      </c>
      <c r="B290" s="16" t="s">
        <v>1078</v>
      </c>
      <c r="C290" s="71">
        <v>20005908</v>
      </c>
      <c r="D290" s="100" t="s">
        <v>1357</v>
      </c>
      <c r="E290" s="70" t="s">
        <v>783</v>
      </c>
      <c r="F290" s="75" t="s">
        <v>1569</v>
      </c>
      <c r="G290" s="71" t="s">
        <v>15</v>
      </c>
      <c r="H290" s="77">
        <v>1</v>
      </c>
      <c r="I290" s="78">
        <v>18888</v>
      </c>
      <c r="J290" s="38">
        <f t="shared" si="15"/>
        <v>18888</v>
      </c>
      <c r="K290" s="38">
        <f t="shared" si="14"/>
        <v>3777.6</v>
      </c>
      <c r="L290" s="38">
        <f t="shared" si="16"/>
        <v>22665.599999999999</v>
      </c>
      <c r="M290" s="69" t="s">
        <v>283</v>
      </c>
    </row>
    <row r="291" spans="1:13" ht="31.5" hidden="1">
      <c r="A291" s="16">
        <v>273</v>
      </c>
      <c r="B291" s="16" t="s">
        <v>1079</v>
      </c>
      <c r="C291" s="71">
        <v>20005910</v>
      </c>
      <c r="D291" s="100" t="s">
        <v>1358</v>
      </c>
      <c r="E291" s="70" t="s">
        <v>783</v>
      </c>
      <c r="F291" s="75" t="s">
        <v>1496</v>
      </c>
      <c r="G291" s="71" t="s">
        <v>15</v>
      </c>
      <c r="H291" s="77">
        <v>1</v>
      </c>
      <c r="I291" s="78">
        <v>19055</v>
      </c>
      <c r="J291" s="38">
        <f t="shared" si="15"/>
        <v>19055</v>
      </c>
      <c r="K291" s="38">
        <f t="shared" si="14"/>
        <v>3811</v>
      </c>
      <c r="L291" s="38">
        <f t="shared" si="16"/>
        <v>22866</v>
      </c>
      <c r="M291" s="69" t="s">
        <v>283</v>
      </c>
    </row>
    <row r="292" spans="1:13" ht="31.5" hidden="1">
      <c r="A292" s="16">
        <v>274</v>
      </c>
      <c r="B292" s="16" t="s">
        <v>1080</v>
      </c>
      <c r="C292" s="71">
        <v>20005987</v>
      </c>
      <c r="D292" s="100" t="s">
        <v>1359</v>
      </c>
      <c r="E292" s="70" t="s">
        <v>783</v>
      </c>
      <c r="F292" s="75" t="s">
        <v>1570</v>
      </c>
      <c r="G292" s="71" t="s">
        <v>15</v>
      </c>
      <c r="H292" s="77">
        <v>1</v>
      </c>
      <c r="I292" s="78">
        <v>50241</v>
      </c>
      <c r="J292" s="38">
        <f t="shared" si="15"/>
        <v>50241</v>
      </c>
      <c r="K292" s="38">
        <f t="shared" si="14"/>
        <v>10048.200000000001</v>
      </c>
      <c r="L292" s="38">
        <f t="shared" si="16"/>
        <v>60289.2</v>
      </c>
      <c r="M292" s="69" t="s">
        <v>283</v>
      </c>
    </row>
    <row r="293" spans="1:13" ht="31.5" hidden="1">
      <c r="A293" s="16">
        <v>275</v>
      </c>
      <c r="B293" s="16" t="s">
        <v>1081</v>
      </c>
      <c r="C293" s="71">
        <v>20006019</v>
      </c>
      <c r="D293" s="100" t="s">
        <v>1360</v>
      </c>
      <c r="E293" s="70" t="s">
        <v>783</v>
      </c>
      <c r="F293" s="75" t="s">
        <v>1571</v>
      </c>
      <c r="G293" s="71" t="s">
        <v>15</v>
      </c>
      <c r="H293" s="77">
        <v>1</v>
      </c>
      <c r="I293" s="78">
        <v>1025</v>
      </c>
      <c r="J293" s="38">
        <f t="shared" si="15"/>
        <v>1025</v>
      </c>
      <c r="K293" s="38">
        <f t="shared" si="14"/>
        <v>205</v>
      </c>
      <c r="L293" s="38">
        <f t="shared" si="16"/>
        <v>1230</v>
      </c>
      <c r="M293" s="69" t="s">
        <v>283</v>
      </c>
    </row>
    <row r="294" spans="1:13" ht="31.5" hidden="1">
      <c r="A294" s="16">
        <v>276</v>
      </c>
      <c r="B294" s="16" t="s">
        <v>1082</v>
      </c>
      <c r="C294" s="71">
        <v>20006019</v>
      </c>
      <c r="D294" s="100" t="s">
        <v>1361</v>
      </c>
      <c r="E294" s="70" t="s">
        <v>783</v>
      </c>
      <c r="F294" s="75" t="s">
        <v>1571</v>
      </c>
      <c r="G294" s="71" t="s">
        <v>15</v>
      </c>
      <c r="H294" s="77">
        <v>1</v>
      </c>
      <c r="I294" s="78">
        <v>1025</v>
      </c>
      <c r="J294" s="38">
        <f t="shared" si="15"/>
        <v>1025</v>
      </c>
      <c r="K294" s="38">
        <f t="shared" si="14"/>
        <v>205</v>
      </c>
      <c r="L294" s="38">
        <f t="shared" si="16"/>
        <v>1230</v>
      </c>
      <c r="M294" s="69" t="s">
        <v>283</v>
      </c>
    </row>
    <row r="295" spans="1:13" ht="31.5" hidden="1">
      <c r="A295" s="16">
        <v>277</v>
      </c>
      <c r="B295" s="16" t="s">
        <v>1083</v>
      </c>
      <c r="C295" s="71">
        <v>20006172</v>
      </c>
      <c r="D295" s="100" t="s">
        <v>1362</v>
      </c>
      <c r="E295" s="70" t="s">
        <v>783</v>
      </c>
      <c r="F295" s="75" t="s">
        <v>1572</v>
      </c>
      <c r="G295" s="71" t="s">
        <v>15</v>
      </c>
      <c r="H295" s="77">
        <v>1</v>
      </c>
      <c r="I295" s="78">
        <v>302720</v>
      </c>
      <c r="J295" s="38">
        <f t="shared" si="15"/>
        <v>302720</v>
      </c>
      <c r="K295" s="38">
        <f t="shared" si="14"/>
        <v>60544</v>
      </c>
      <c r="L295" s="38">
        <f t="shared" si="16"/>
        <v>363264</v>
      </c>
      <c r="M295" s="69" t="s">
        <v>283</v>
      </c>
    </row>
    <row r="296" spans="1:13" ht="31.5" hidden="1">
      <c r="A296" s="16">
        <v>278</v>
      </c>
      <c r="B296" s="106" t="s">
        <v>1084</v>
      </c>
      <c r="C296" s="101">
        <v>20006231</v>
      </c>
      <c r="D296" s="102" t="s">
        <v>1363</v>
      </c>
      <c r="E296" s="103" t="s">
        <v>783</v>
      </c>
      <c r="F296" s="104" t="s">
        <v>1573</v>
      </c>
      <c r="G296" s="101" t="s">
        <v>15</v>
      </c>
      <c r="H296" s="105">
        <v>1</v>
      </c>
      <c r="I296" s="90">
        <v>857</v>
      </c>
      <c r="J296" s="91">
        <f t="shared" si="15"/>
        <v>857</v>
      </c>
      <c r="K296" s="91">
        <f t="shared" si="14"/>
        <v>171.4</v>
      </c>
      <c r="L296" s="91">
        <f t="shared" si="16"/>
        <v>1028.4000000000001</v>
      </c>
      <c r="M296" s="92" t="s">
        <v>283</v>
      </c>
    </row>
    <row r="297" spans="1:13" ht="15.75" hidden="1">
      <c r="A297" s="93"/>
      <c r="B297" s="93"/>
      <c r="C297" s="93"/>
      <c r="D297" s="93"/>
      <c r="E297" s="93"/>
      <c r="F297" s="93"/>
      <c r="G297" s="93"/>
      <c r="H297" s="93"/>
      <c r="I297" s="93"/>
      <c r="J297" s="94">
        <f>SUM(J19:J296)</f>
        <v>15152490</v>
      </c>
      <c r="K297" s="94">
        <f>SUM(K19:K296)</f>
        <v>3030498.0000000009</v>
      </c>
      <c r="L297" s="94">
        <f>SUM(L19:L296)</f>
        <v>18182987.999999996</v>
      </c>
      <c r="M297" s="93"/>
    </row>
    <row r="301" spans="1:13" ht="18.75">
      <c r="B301" s="183" t="s">
        <v>1719</v>
      </c>
      <c r="C301" s="183"/>
      <c r="D301" s="183"/>
      <c r="E301" s="159"/>
      <c r="F301" s="160"/>
      <c r="K301" s="162" t="s">
        <v>1725</v>
      </c>
      <c r="L301" s="9"/>
      <c r="M301" s="9"/>
    </row>
    <row r="302" spans="1:13" ht="18.75">
      <c r="B302" s="183" t="s">
        <v>1720</v>
      </c>
      <c r="C302" s="183"/>
      <c r="D302" s="183"/>
      <c r="E302" s="183"/>
      <c r="F302" s="183"/>
      <c r="K302" s="158" t="s">
        <v>1726</v>
      </c>
      <c r="L302" s="158"/>
      <c r="M302" s="158"/>
    </row>
    <row r="303" spans="1:13" ht="18.75">
      <c r="B303" s="184" t="s">
        <v>1721</v>
      </c>
      <c r="C303" s="184"/>
      <c r="D303" s="184"/>
      <c r="E303" s="184"/>
      <c r="F303" s="184"/>
      <c r="K303" s="158" t="s">
        <v>1727</v>
      </c>
      <c r="L303" s="158"/>
      <c r="M303" s="158"/>
    </row>
    <row r="304" spans="1:13" ht="18.75">
      <c r="B304" s="184" t="s">
        <v>1722</v>
      </c>
      <c r="C304" s="184"/>
      <c r="D304" s="184"/>
      <c r="E304" s="184"/>
      <c r="F304" s="184"/>
      <c r="K304" s="165"/>
      <c r="L304" s="166"/>
      <c r="M304" s="166"/>
    </row>
    <row r="305" spans="2:13" ht="18.75">
      <c r="B305" s="2"/>
      <c r="C305" s="9"/>
      <c r="D305" s="9"/>
      <c r="E305" s="161"/>
      <c r="F305" s="160"/>
      <c r="K305" s="165"/>
      <c r="L305" s="9"/>
      <c r="M305" s="9"/>
    </row>
    <row r="306" spans="2:13" ht="18.75">
      <c r="B306" s="162" t="s">
        <v>1723</v>
      </c>
      <c r="C306" s="162"/>
      <c r="D306" s="162"/>
      <c r="E306" s="162"/>
      <c r="F306" s="160"/>
      <c r="K306" s="158" t="s">
        <v>1728</v>
      </c>
      <c r="L306" s="158"/>
      <c r="M306" s="158"/>
    </row>
    <row r="307" spans="2:13" ht="18.75">
      <c r="B307" s="2"/>
      <c r="C307" s="185"/>
      <c r="D307" s="185"/>
      <c r="E307" s="185"/>
      <c r="F307" s="160"/>
      <c r="K307" s="165"/>
      <c r="L307" s="165"/>
      <c r="M307" s="165"/>
    </row>
    <row r="308" spans="2:13" ht="18.75">
      <c r="B308" s="2"/>
      <c r="C308" s="163" t="s">
        <v>1724</v>
      </c>
      <c r="D308" s="162"/>
      <c r="E308" s="164"/>
      <c r="F308" s="160"/>
      <c r="K308" s="163" t="s">
        <v>1724</v>
      </c>
      <c r="L308" s="162"/>
      <c r="M308" s="162"/>
    </row>
  </sheetData>
  <autoFilter ref="A18:M297">
    <filterColumn colId="11">
      <filters>
        <filter val="1 177 190,40"/>
        <filter val="1 189 004,40"/>
        <filter val="3 929 191,20"/>
      </filters>
    </filterColumn>
  </autoFilter>
  <mergeCells count="10">
    <mergeCell ref="B302:F302"/>
    <mergeCell ref="B303:F303"/>
    <mergeCell ref="B304:F304"/>
    <mergeCell ref="C307:E307"/>
    <mergeCell ref="A4:M4"/>
    <mergeCell ref="A5:M5"/>
    <mergeCell ref="A8:J8"/>
    <mergeCell ref="A10:J10"/>
    <mergeCell ref="A14:M14"/>
    <mergeCell ref="B301:D301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="60" zoomScaleNormal="100" workbookViewId="0">
      <selection activeCell="F29" sqref="F29"/>
    </sheetView>
  </sheetViews>
  <sheetFormatPr defaultRowHeight="15"/>
  <cols>
    <col min="1" max="1" width="6.140625" customWidth="1"/>
    <col min="2" max="2" width="9.7109375" customWidth="1"/>
    <col min="3" max="3" width="13.28515625" customWidth="1"/>
    <col min="4" max="4" width="14" customWidth="1"/>
    <col min="6" max="6" width="29.28515625" customWidth="1"/>
    <col min="7" max="7" width="6.7109375" customWidth="1"/>
    <col min="8" max="8" width="7.5703125" customWidth="1"/>
    <col min="9" max="9" width="14.85546875" customWidth="1"/>
    <col min="10" max="10" width="15.28515625" customWidth="1"/>
    <col min="11" max="11" width="17.28515625" customWidth="1"/>
    <col min="12" max="12" width="16.28515625" customWidth="1"/>
    <col min="13" max="13" width="19.7109375" customWidth="1"/>
  </cols>
  <sheetData>
    <row r="1" spans="1:13" ht="18.75">
      <c r="A1" s="8"/>
      <c r="B1" s="9"/>
      <c r="C1" s="9"/>
      <c r="D1" s="9"/>
      <c r="E1" s="17"/>
      <c r="F1" s="9"/>
      <c r="G1" s="9"/>
      <c r="H1" s="9"/>
      <c r="I1" s="9"/>
      <c r="J1" s="35" t="s">
        <v>1574</v>
      </c>
      <c r="K1" s="35"/>
      <c r="L1" s="20"/>
      <c r="M1" s="35"/>
    </row>
    <row r="2" spans="1:13" ht="18.75">
      <c r="A2" s="8"/>
      <c r="B2" s="10"/>
      <c r="C2" s="10"/>
      <c r="D2" s="10"/>
      <c r="E2" s="12"/>
      <c r="F2" s="10"/>
      <c r="G2" s="10"/>
      <c r="H2" s="10"/>
      <c r="I2" s="10"/>
      <c r="J2" s="36" t="s">
        <v>1623</v>
      </c>
      <c r="K2" s="36"/>
      <c r="L2" s="11"/>
      <c r="M2" s="11"/>
    </row>
    <row r="3" spans="1:13" ht="18.75">
      <c r="A3" s="8"/>
      <c r="B3" s="10"/>
      <c r="C3" s="10"/>
      <c r="D3" s="10"/>
      <c r="E3" s="12"/>
      <c r="F3" s="10"/>
      <c r="G3" s="10"/>
      <c r="H3" s="10"/>
      <c r="I3" s="10"/>
      <c r="J3" s="11"/>
      <c r="K3" s="11"/>
      <c r="L3" s="23"/>
      <c r="M3" s="8"/>
    </row>
    <row r="4" spans="1:13" ht="18.75">
      <c r="A4" s="186" t="s">
        <v>1575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8.75">
      <c r="A5" s="186" t="s">
        <v>1624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8.75">
      <c r="A6" s="41"/>
      <c r="B6" s="12"/>
      <c r="C6" s="12"/>
      <c r="D6" s="12"/>
      <c r="E6" s="12"/>
      <c r="F6" s="12"/>
      <c r="G6" s="12"/>
      <c r="H6" s="12"/>
      <c r="I6" s="12"/>
      <c r="J6" s="12"/>
      <c r="K6" s="12"/>
      <c r="L6" s="41"/>
      <c r="M6" s="8"/>
    </row>
    <row r="7" spans="1:13" ht="15.75">
      <c r="A7" s="7" t="s">
        <v>22</v>
      </c>
      <c r="B7" s="33"/>
      <c r="C7" s="33"/>
      <c r="D7" s="33"/>
      <c r="E7" s="33"/>
      <c r="F7" s="33"/>
      <c r="G7" s="33"/>
      <c r="H7" s="33"/>
      <c r="I7" s="33"/>
      <c r="J7" s="34"/>
      <c r="K7" s="8"/>
      <c r="L7" s="8"/>
      <c r="M7" s="8"/>
    </row>
    <row r="8" spans="1:13" ht="15.75">
      <c r="A8" s="187" t="s">
        <v>49</v>
      </c>
      <c r="B8" s="188"/>
      <c r="C8" s="188"/>
      <c r="D8" s="188"/>
      <c r="E8" s="188"/>
      <c r="F8" s="188"/>
      <c r="G8" s="188"/>
      <c r="H8" s="188"/>
      <c r="I8" s="188"/>
      <c r="J8" s="188"/>
      <c r="K8" s="8"/>
      <c r="L8" s="8"/>
      <c r="M8" s="8"/>
    </row>
    <row r="9" spans="1:13" ht="15.75">
      <c r="A9" s="47" t="s">
        <v>50</v>
      </c>
      <c r="B9" s="7"/>
      <c r="C9" s="7"/>
      <c r="D9" s="7"/>
      <c r="E9" s="29"/>
      <c r="F9" s="7"/>
      <c r="G9" s="7"/>
      <c r="H9" s="7"/>
      <c r="I9" s="7"/>
      <c r="J9" s="34"/>
      <c r="K9" s="8"/>
      <c r="L9" s="8"/>
      <c r="M9" s="8"/>
    </row>
    <row r="10" spans="1:13" ht="15.75">
      <c r="A10" s="187" t="s">
        <v>51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8"/>
      <c r="L10" s="8"/>
      <c r="M10" s="8"/>
    </row>
    <row r="11" spans="1:13" ht="15.75">
      <c r="A11" s="32"/>
      <c r="B11" s="32"/>
      <c r="C11" s="32"/>
      <c r="D11" s="32"/>
      <c r="E11" s="28"/>
      <c r="F11" s="32"/>
      <c r="G11" s="32"/>
      <c r="H11" s="32"/>
      <c r="I11" s="32"/>
      <c r="J11" s="32"/>
      <c r="K11" s="32"/>
      <c r="L11" s="13"/>
      <c r="M11" s="8"/>
    </row>
    <row r="12" spans="1:13" ht="15.75">
      <c r="A12" s="24" t="s">
        <v>11</v>
      </c>
      <c r="B12" s="32"/>
      <c r="C12" s="32"/>
      <c r="D12" s="32"/>
      <c r="E12" s="28"/>
      <c r="F12" s="32"/>
      <c r="G12" s="32"/>
      <c r="H12" s="32"/>
      <c r="I12" s="32"/>
      <c r="J12" s="32"/>
      <c r="K12" s="32"/>
      <c r="L12" s="13"/>
      <c r="M12" s="8"/>
    </row>
    <row r="13" spans="1:13" ht="15.75">
      <c r="A13" s="46" t="s">
        <v>54</v>
      </c>
      <c r="B13" s="32"/>
      <c r="C13" s="32"/>
      <c r="D13" s="32"/>
      <c r="E13" s="28"/>
      <c r="F13" s="32"/>
      <c r="G13" s="32"/>
      <c r="H13" s="32"/>
      <c r="I13" s="32"/>
      <c r="J13" s="32"/>
      <c r="K13" s="32"/>
      <c r="L13" s="25"/>
      <c r="M13" s="24"/>
    </row>
    <row r="14" spans="1:13" ht="15.75">
      <c r="A14" s="189" t="s">
        <v>12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ht="15.75">
      <c r="A15" s="14" t="s">
        <v>13</v>
      </c>
      <c r="B15" s="14"/>
      <c r="C15" s="14"/>
      <c r="D15" s="14"/>
      <c r="E15" s="18"/>
      <c r="F15" s="14"/>
      <c r="G15" s="14"/>
      <c r="H15" s="14"/>
      <c r="I15" s="14"/>
      <c r="J15" s="14"/>
      <c r="K15" s="14"/>
      <c r="L15" s="15"/>
      <c r="M15" s="14"/>
    </row>
    <row r="16" spans="1:13" ht="15.75">
      <c r="A16" s="24"/>
      <c r="B16" s="24"/>
      <c r="C16" s="24"/>
      <c r="D16" s="24"/>
      <c r="E16" s="28"/>
      <c r="F16" s="32"/>
      <c r="G16" s="24"/>
      <c r="H16" s="24"/>
      <c r="I16" s="4"/>
      <c r="J16" s="26"/>
      <c r="K16" s="27"/>
      <c r="L16" s="27"/>
      <c r="M16" s="24"/>
    </row>
    <row r="17" spans="1:13" ht="68.45" customHeight="1">
      <c r="A17" s="5" t="s">
        <v>0</v>
      </c>
      <c r="B17" s="6" t="s">
        <v>7</v>
      </c>
      <c r="C17" s="60" t="s">
        <v>53</v>
      </c>
      <c r="D17" s="60" t="s">
        <v>282</v>
      </c>
      <c r="E17" s="6" t="s">
        <v>8</v>
      </c>
      <c r="F17" s="6" t="s">
        <v>1</v>
      </c>
      <c r="G17" s="6" t="s">
        <v>9</v>
      </c>
      <c r="H17" s="6" t="s">
        <v>2</v>
      </c>
      <c r="I17" s="1" t="s">
        <v>5</v>
      </c>
      <c r="J17" s="1" t="s">
        <v>24</v>
      </c>
      <c r="K17" s="1" t="s">
        <v>27</v>
      </c>
      <c r="L17" s="1" t="s">
        <v>23</v>
      </c>
      <c r="M17" s="5" t="s">
        <v>3</v>
      </c>
    </row>
    <row r="18" spans="1:13" ht="15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</row>
    <row r="19" spans="1:13" ht="42" customHeight="1">
      <c r="A19" s="16">
        <v>1</v>
      </c>
      <c r="B19" s="61" t="s">
        <v>806</v>
      </c>
      <c r="C19" s="61">
        <v>20002484</v>
      </c>
      <c r="D19" s="61" t="s">
        <v>1085</v>
      </c>
      <c r="E19" s="61" t="s">
        <v>783</v>
      </c>
      <c r="F19" s="63" t="s">
        <v>1364</v>
      </c>
      <c r="G19" s="62" t="s">
        <v>15</v>
      </c>
      <c r="H19" s="61">
        <v>1</v>
      </c>
      <c r="I19" s="64">
        <v>11895080</v>
      </c>
      <c r="J19" s="38">
        <f>ROUND(H19*I19,2)</f>
        <v>11895080</v>
      </c>
      <c r="K19" s="38">
        <f>ROUND(J19*0.2,2)</f>
        <v>2379016</v>
      </c>
      <c r="L19" s="38">
        <f>ROUND(J19*1.2,2)</f>
        <v>14274096</v>
      </c>
      <c r="M19" s="69" t="s">
        <v>283</v>
      </c>
    </row>
    <row r="20" spans="1:13" ht="15.75">
      <c r="A20" s="93"/>
      <c r="B20" s="93"/>
      <c r="C20" s="93"/>
      <c r="D20" s="93"/>
      <c r="E20" s="93"/>
      <c r="F20" s="93"/>
      <c r="G20" s="93"/>
      <c r="H20" s="93"/>
      <c r="I20" s="93"/>
      <c r="J20" s="94">
        <f>SUM(J19:J19)</f>
        <v>11895080</v>
      </c>
      <c r="K20" s="94">
        <f>SUM(K19:K19)</f>
        <v>2379016</v>
      </c>
      <c r="L20" s="94">
        <f>SUM(L19:L19)</f>
        <v>14274096</v>
      </c>
      <c r="M20" s="93"/>
    </row>
    <row r="23" spans="1:13" ht="18.75">
      <c r="B23" s="183" t="s">
        <v>1719</v>
      </c>
      <c r="C23" s="183"/>
      <c r="D23" s="183"/>
      <c r="E23" s="159"/>
      <c r="F23" s="160"/>
      <c r="K23" s="162" t="s">
        <v>1725</v>
      </c>
      <c r="L23" s="9"/>
      <c r="M23" s="9"/>
    </row>
    <row r="24" spans="1:13" ht="18.75">
      <c r="B24" s="183" t="s">
        <v>1720</v>
      </c>
      <c r="C24" s="183"/>
      <c r="D24" s="183"/>
      <c r="E24" s="183"/>
      <c r="F24" s="183"/>
      <c r="K24" s="158" t="s">
        <v>1726</v>
      </c>
      <c r="L24" s="158"/>
      <c r="M24" s="158"/>
    </row>
    <row r="25" spans="1:13" ht="18.75">
      <c r="B25" s="184" t="s">
        <v>1721</v>
      </c>
      <c r="C25" s="184"/>
      <c r="D25" s="184"/>
      <c r="E25" s="184"/>
      <c r="F25" s="184"/>
      <c r="K25" s="158" t="s">
        <v>1727</v>
      </c>
      <c r="L25" s="158"/>
      <c r="M25" s="158"/>
    </row>
    <row r="26" spans="1:13" ht="18.75">
      <c r="B26" s="184" t="s">
        <v>1722</v>
      </c>
      <c r="C26" s="184"/>
      <c r="D26" s="184"/>
      <c r="E26" s="184"/>
      <c r="F26" s="184"/>
      <c r="K26" s="165"/>
      <c r="L26" s="166"/>
      <c r="M26" s="166"/>
    </row>
    <row r="27" spans="1:13" ht="18.75">
      <c r="B27" s="2"/>
      <c r="C27" s="9"/>
      <c r="D27" s="9"/>
      <c r="E27" s="161"/>
      <c r="F27" s="160"/>
      <c r="K27" s="165"/>
      <c r="L27" s="9"/>
      <c r="M27" s="9"/>
    </row>
    <row r="28" spans="1:13" ht="18.75">
      <c r="B28" s="162" t="s">
        <v>1723</v>
      </c>
      <c r="C28" s="162"/>
      <c r="D28" s="162"/>
      <c r="E28" s="162"/>
      <c r="F28" s="160"/>
      <c r="K28" s="158" t="s">
        <v>1728</v>
      </c>
      <c r="L28" s="158"/>
      <c r="M28" s="158"/>
    </row>
    <row r="29" spans="1:13" ht="18.75">
      <c r="B29" s="2"/>
      <c r="C29" s="185"/>
      <c r="D29" s="185"/>
      <c r="E29" s="185"/>
      <c r="F29" s="160"/>
      <c r="K29" s="165"/>
      <c r="L29" s="165"/>
      <c r="M29" s="165"/>
    </row>
    <row r="30" spans="1:13" ht="18.75">
      <c r="B30" s="2"/>
      <c r="C30" s="163" t="s">
        <v>1724</v>
      </c>
      <c r="D30" s="162"/>
      <c r="E30" s="164"/>
      <c r="F30" s="160"/>
      <c r="K30" s="163" t="s">
        <v>1724</v>
      </c>
      <c r="L30" s="162"/>
      <c r="M30" s="162"/>
    </row>
  </sheetData>
  <mergeCells count="10">
    <mergeCell ref="B24:F24"/>
    <mergeCell ref="B25:F25"/>
    <mergeCell ref="B26:F26"/>
    <mergeCell ref="C29:E29"/>
    <mergeCell ref="A4:M4"/>
    <mergeCell ref="A5:M5"/>
    <mergeCell ref="A8:J8"/>
    <mergeCell ref="A10:J10"/>
    <mergeCell ref="A14:M14"/>
    <mergeCell ref="B23:D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view="pageBreakPreview" zoomScale="60" zoomScaleNormal="100" workbookViewId="0">
      <selection activeCell="N19" sqref="N19"/>
    </sheetView>
  </sheetViews>
  <sheetFormatPr defaultRowHeight="15"/>
  <cols>
    <col min="1" max="1" width="6.140625" customWidth="1"/>
    <col min="2" max="2" width="9.7109375" customWidth="1"/>
    <col min="3" max="3" width="13.28515625" customWidth="1"/>
    <col min="4" max="4" width="8.42578125" customWidth="1"/>
    <col min="6" max="6" width="23.28515625" customWidth="1"/>
    <col min="7" max="7" width="6.7109375" customWidth="1"/>
    <col min="8" max="8" width="7.5703125" customWidth="1"/>
    <col min="9" max="9" width="14.85546875" customWidth="1"/>
    <col min="10" max="10" width="15.28515625" customWidth="1"/>
    <col min="11" max="11" width="21" customWidth="1"/>
    <col min="12" max="13" width="16.28515625" customWidth="1"/>
    <col min="14" max="14" width="18.85546875" customWidth="1"/>
  </cols>
  <sheetData>
    <row r="1" spans="1:13" ht="18.75">
      <c r="A1" s="8"/>
      <c r="B1" s="9"/>
      <c r="C1" s="9"/>
      <c r="D1" s="9"/>
      <c r="E1" s="17"/>
      <c r="F1" s="9"/>
      <c r="G1" s="9"/>
      <c r="H1" s="9"/>
      <c r="I1" s="9"/>
      <c r="J1" s="35" t="s">
        <v>1576</v>
      </c>
      <c r="K1" s="35"/>
      <c r="L1" s="20"/>
      <c r="M1" s="35"/>
    </row>
    <row r="2" spans="1:13" ht="18.75">
      <c r="A2" s="8"/>
      <c r="B2" s="10"/>
      <c r="C2" s="10"/>
      <c r="D2" s="10"/>
      <c r="E2" s="12"/>
      <c r="F2" s="10"/>
      <c r="G2" s="10"/>
      <c r="H2" s="10"/>
      <c r="I2" s="10"/>
      <c r="J2" s="36" t="s">
        <v>1623</v>
      </c>
      <c r="K2" s="36"/>
      <c r="L2" s="11"/>
      <c r="M2" s="11"/>
    </row>
    <row r="3" spans="1:13" ht="18.75">
      <c r="A3" s="8"/>
      <c r="B3" s="10"/>
      <c r="C3" s="10"/>
      <c r="D3" s="10"/>
      <c r="E3" s="12"/>
      <c r="F3" s="10"/>
      <c r="G3" s="10"/>
      <c r="H3" s="10"/>
      <c r="I3" s="10"/>
      <c r="J3" s="11"/>
      <c r="K3" s="11"/>
      <c r="L3" s="23"/>
      <c r="M3" s="8"/>
    </row>
    <row r="4" spans="1:13" ht="18.75">
      <c r="A4" s="186" t="s">
        <v>1577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8.75">
      <c r="A5" s="186" t="s">
        <v>1624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8.75">
      <c r="A6" s="41"/>
      <c r="B6" s="12"/>
      <c r="C6" s="12"/>
      <c r="D6" s="12"/>
      <c r="E6" s="12"/>
      <c r="F6" s="12"/>
      <c r="G6" s="12"/>
      <c r="H6" s="12"/>
      <c r="I6" s="12"/>
      <c r="J6" s="12"/>
      <c r="K6" s="12"/>
      <c r="L6" s="41"/>
      <c r="M6" s="8"/>
    </row>
    <row r="7" spans="1:13" ht="15.75">
      <c r="A7" s="7" t="s">
        <v>22</v>
      </c>
      <c r="B7" s="33"/>
      <c r="C7" s="33"/>
      <c r="D7" s="33"/>
      <c r="E7" s="33"/>
      <c r="F7" s="33"/>
      <c r="G7" s="33"/>
      <c r="H7" s="33"/>
      <c r="I7" s="33"/>
      <c r="J7" s="34"/>
      <c r="K7" s="8"/>
      <c r="L7" s="8"/>
      <c r="M7" s="8"/>
    </row>
    <row r="8" spans="1:13" ht="15.75">
      <c r="A8" s="187" t="s">
        <v>49</v>
      </c>
      <c r="B8" s="188"/>
      <c r="C8" s="188"/>
      <c r="D8" s="188"/>
      <c r="E8" s="188"/>
      <c r="F8" s="188"/>
      <c r="G8" s="188"/>
      <c r="H8" s="188"/>
      <c r="I8" s="188"/>
      <c r="J8" s="188"/>
      <c r="K8" s="8"/>
      <c r="L8" s="8"/>
      <c r="M8" s="8"/>
    </row>
    <row r="9" spans="1:13" ht="15.75">
      <c r="A9" s="47" t="s">
        <v>50</v>
      </c>
      <c r="B9" s="7"/>
      <c r="C9" s="7"/>
      <c r="D9" s="7"/>
      <c r="E9" s="29"/>
      <c r="F9" s="7"/>
      <c r="G9" s="7"/>
      <c r="H9" s="7"/>
      <c r="I9" s="7"/>
      <c r="J9" s="34"/>
      <c r="K9" s="8"/>
      <c r="L9" s="8"/>
      <c r="M9" s="8"/>
    </row>
    <row r="10" spans="1:13" ht="15.75">
      <c r="A10" s="187" t="s">
        <v>51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8"/>
      <c r="L10" s="8"/>
      <c r="M10" s="8"/>
    </row>
    <row r="11" spans="1:13" ht="15.75">
      <c r="A11" s="32"/>
      <c r="B11" s="32"/>
      <c r="C11" s="32"/>
      <c r="D11" s="32"/>
      <c r="E11" s="28"/>
      <c r="F11" s="32"/>
      <c r="G11" s="32"/>
      <c r="H11" s="32"/>
      <c r="I11" s="32"/>
      <c r="J11" s="32"/>
      <c r="K11" s="32"/>
      <c r="L11" s="13"/>
      <c r="M11" s="8"/>
    </row>
    <row r="12" spans="1:13" ht="15.75">
      <c r="A12" s="24" t="s">
        <v>11</v>
      </c>
      <c r="B12" s="32"/>
      <c r="C12" s="32"/>
      <c r="D12" s="32"/>
      <c r="E12" s="28"/>
      <c r="F12" s="32"/>
      <c r="G12" s="32"/>
      <c r="H12" s="32"/>
      <c r="I12" s="32"/>
      <c r="J12" s="32"/>
      <c r="K12" s="32"/>
      <c r="L12" s="13"/>
      <c r="M12" s="8"/>
    </row>
    <row r="13" spans="1:13" ht="15.75">
      <c r="A13" s="46" t="s">
        <v>54</v>
      </c>
      <c r="B13" s="32"/>
      <c r="C13" s="32"/>
      <c r="D13" s="32"/>
      <c r="E13" s="28"/>
      <c r="F13" s="32"/>
      <c r="G13" s="32"/>
      <c r="H13" s="32"/>
      <c r="I13" s="32"/>
      <c r="J13" s="32"/>
      <c r="K13" s="32"/>
      <c r="L13" s="25"/>
      <c r="M13" s="24"/>
    </row>
    <row r="14" spans="1:13" ht="15.75">
      <c r="A14" s="189" t="s">
        <v>12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ht="15.75">
      <c r="A15" s="14" t="s">
        <v>13</v>
      </c>
      <c r="B15" s="14"/>
      <c r="C15" s="14"/>
      <c r="D15" s="14"/>
      <c r="E15" s="18"/>
      <c r="F15" s="14"/>
      <c r="G15" s="14"/>
      <c r="H15" s="14"/>
      <c r="I15" s="14"/>
      <c r="J15" s="14"/>
      <c r="K15" s="14"/>
      <c r="L15" s="15"/>
      <c r="M15" s="14"/>
    </row>
    <row r="16" spans="1:13" ht="15.75">
      <c r="A16" s="24"/>
      <c r="B16" s="24"/>
      <c r="C16" s="24"/>
      <c r="D16" s="24"/>
      <c r="E16" s="28"/>
      <c r="F16" s="32"/>
      <c r="G16" s="24"/>
      <c r="H16" s="24"/>
      <c r="I16" s="4"/>
      <c r="J16" s="26"/>
      <c r="K16" s="27"/>
      <c r="L16" s="27"/>
      <c r="M16" s="24"/>
    </row>
    <row r="17" spans="1:14" ht="68.45" customHeight="1">
      <c r="A17" s="5" t="s">
        <v>0</v>
      </c>
      <c r="B17" s="6" t="s">
        <v>7</v>
      </c>
      <c r="C17" s="60" t="s">
        <v>53</v>
      </c>
      <c r="D17" s="60" t="s">
        <v>282</v>
      </c>
      <c r="E17" s="6" t="s">
        <v>8</v>
      </c>
      <c r="F17" s="6" t="s">
        <v>1</v>
      </c>
      <c r="G17" s="6" t="s">
        <v>9</v>
      </c>
      <c r="H17" s="6" t="s">
        <v>2</v>
      </c>
      <c r="I17" s="1" t="s">
        <v>5</v>
      </c>
      <c r="J17" s="1" t="s">
        <v>24</v>
      </c>
      <c r="K17" s="1" t="s">
        <v>27</v>
      </c>
      <c r="L17" s="1" t="s">
        <v>23</v>
      </c>
      <c r="M17" s="5" t="s">
        <v>3</v>
      </c>
      <c r="N17" s="180" t="s">
        <v>1758</v>
      </c>
    </row>
    <row r="18" spans="1:14" ht="15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  <c r="N18" s="93"/>
    </row>
    <row r="19" spans="1:14" s="74" customFormat="1" ht="57" customHeight="1">
      <c r="A19" s="16">
        <v>1</v>
      </c>
      <c r="B19" s="16" t="s">
        <v>1579</v>
      </c>
      <c r="C19" s="108">
        <v>10010424</v>
      </c>
      <c r="D19" s="96" t="s">
        <v>1580</v>
      </c>
      <c r="E19" s="96" t="s">
        <v>35</v>
      </c>
      <c r="F19" s="109" t="s">
        <v>1581</v>
      </c>
      <c r="G19" s="110" t="s">
        <v>654</v>
      </c>
      <c r="H19" s="181">
        <v>50.3</v>
      </c>
      <c r="I19" s="80">
        <v>14000</v>
      </c>
      <c r="J19" s="38">
        <f>ROUND(H19*I19,2)</f>
        <v>704200</v>
      </c>
      <c r="K19" s="175" t="s">
        <v>1644</v>
      </c>
      <c r="L19" s="38">
        <f>J19</f>
        <v>704200</v>
      </c>
      <c r="M19" s="69" t="s">
        <v>1578</v>
      </c>
      <c r="N19" s="136" t="s">
        <v>1759</v>
      </c>
    </row>
    <row r="20" spans="1:14" ht="15.75">
      <c r="A20" s="93"/>
      <c r="B20" s="93"/>
      <c r="C20" s="93"/>
      <c r="D20" s="93"/>
      <c r="E20" s="93"/>
      <c r="F20" s="93"/>
      <c r="G20" s="93"/>
      <c r="H20" s="93"/>
      <c r="I20" s="93"/>
      <c r="J20" s="94">
        <f>SUM(J19:J19)</f>
        <v>704200</v>
      </c>
      <c r="K20" s="94"/>
      <c r="L20" s="94">
        <f>SUM(L19:L19)</f>
        <v>704200</v>
      </c>
      <c r="M20" s="93"/>
      <c r="N20" s="93"/>
    </row>
    <row r="23" spans="1:14" ht="18.75">
      <c r="B23" s="183" t="s">
        <v>1719</v>
      </c>
      <c r="C23" s="183"/>
      <c r="D23" s="183"/>
      <c r="E23" s="159"/>
      <c r="F23" s="160"/>
      <c r="K23" s="162" t="s">
        <v>1725</v>
      </c>
      <c r="L23" s="9"/>
      <c r="M23" s="9"/>
    </row>
    <row r="24" spans="1:14" ht="18.75">
      <c r="B24" s="183" t="s">
        <v>1720</v>
      </c>
      <c r="C24" s="183"/>
      <c r="D24" s="183"/>
      <c r="E24" s="183"/>
      <c r="F24" s="183"/>
      <c r="K24" s="158" t="s">
        <v>1726</v>
      </c>
      <c r="L24" s="158"/>
      <c r="M24" s="158"/>
    </row>
    <row r="25" spans="1:14" ht="18.75">
      <c r="B25" s="184" t="s">
        <v>1721</v>
      </c>
      <c r="C25" s="184"/>
      <c r="D25" s="184"/>
      <c r="E25" s="184"/>
      <c r="F25" s="184"/>
      <c r="K25" s="158" t="s">
        <v>1727</v>
      </c>
      <c r="L25" s="158"/>
      <c r="M25" s="158"/>
    </row>
    <row r="26" spans="1:14" ht="18.75">
      <c r="B26" s="184" t="s">
        <v>1722</v>
      </c>
      <c r="C26" s="184"/>
      <c r="D26" s="184"/>
      <c r="E26" s="184"/>
      <c r="F26" s="184"/>
      <c r="K26" s="165"/>
      <c r="L26" s="166"/>
      <c r="M26" s="166"/>
    </row>
    <row r="27" spans="1:14" ht="18.75">
      <c r="B27" s="2"/>
      <c r="C27" s="9"/>
      <c r="D27" s="9"/>
      <c r="E27" s="161"/>
      <c r="F27" s="160"/>
      <c r="K27" s="165"/>
      <c r="L27" s="9"/>
      <c r="M27" s="9"/>
    </row>
    <row r="28" spans="1:14" ht="18.75">
      <c r="B28" s="162" t="s">
        <v>1723</v>
      </c>
      <c r="C28" s="162"/>
      <c r="D28" s="162"/>
      <c r="E28" s="162"/>
      <c r="F28" s="160"/>
      <c r="K28" s="158" t="s">
        <v>1728</v>
      </c>
      <c r="L28" s="158"/>
      <c r="M28" s="158"/>
    </row>
    <row r="29" spans="1:14" ht="18.75">
      <c r="B29" s="2"/>
      <c r="C29" s="185"/>
      <c r="D29" s="185"/>
      <c r="E29" s="185"/>
      <c r="F29" s="160"/>
      <c r="K29" s="165"/>
      <c r="L29" s="165"/>
      <c r="M29" s="165"/>
    </row>
    <row r="30" spans="1:14" ht="18.75">
      <c r="B30" s="2"/>
      <c r="C30" s="163" t="s">
        <v>1724</v>
      </c>
      <c r="D30" s="162"/>
      <c r="E30" s="164"/>
      <c r="F30" s="160"/>
      <c r="K30" s="163" t="s">
        <v>1724</v>
      </c>
      <c r="L30" s="162"/>
      <c r="M30" s="162"/>
    </row>
  </sheetData>
  <mergeCells count="10">
    <mergeCell ref="B24:F24"/>
    <mergeCell ref="B25:F25"/>
    <mergeCell ref="B26:F26"/>
    <mergeCell ref="C29:E29"/>
    <mergeCell ref="A4:M4"/>
    <mergeCell ref="A5:M5"/>
    <mergeCell ref="A8:J8"/>
    <mergeCell ref="A10:J10"/>
    <mergeCell ref="A14:M14"/>
    <mergeCell ref="B23:D23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colBreaks count="1" manualBreakCount="1">
    <brk id="14" max="29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view="pageBreakPreview" topLeftCell="A29" zoomScale="60" zoomScaleNormal="100" workbookViewId="0">
      <selection activeCell="N50" sqref="N50"/>
    </sheetView>
  </sheetViews>
  <sheetFormatPr defaultRowHeight="15"/>
  <cols>
    <col min="1" max="1" width="6.140625" customWidth="1"/>
    <col min="2" max="2" width="9.7109375" customWidth="1"/>
    <col min="3" max="3" width="13.28515625" customWidth="1"/>
    <col min="4" max="4" width="8.7109375" customWidth="1"/>
    <col min="6" max="6" width="27.7109375" customWidth="1"/>
    <col min="7" max="7" width="6.7109375" style="95" customWidth="1"/>
    <col min="8" max="8" width="7.5703125" customWidth="1"/>
    <col min="9" max="9" width="14.85546875" customWidth="1"/>
    <col min="10" max="10" width="15.28515625" customWidth="1"/>
    <col min="11" max="11" width="17.28515625" customWidth="1"/>
    <col min="12" max="12" width="16.28515625" customWidth="1"/>
    <col min="13" max="13" width="19.7109375" customWidth="1"/>
    <col min="14" max="14" width="22.28515625" customWidth="1"/>
  </cols>
  <sheetData>
    <row r="1" spans="1:13" ht="18.75">
      <c r="A1" s="8"/>
      <c r="B1" s="9"/>
      <c r="C1" s="9"/>
      <c r="D1" s="9"/>
      <c r="E1" s="17"/>
      <c r="F1" s="9"/>
      <c r="G1" s="17"/>
      <c r="H1" s="9"/>
      <c r="I1" s="9"/>
      <c r="J1" s="35" t="s">
        <v>1582</v>
      </c>
      <c r="K1" s="35"/>
      <c r="L1" s="20"/>
      <c r="M1" s="35"/>
    </row>
    <row r="2" spans="1:13" ht="18.75">
      <c r="A2" s="8"/>
      <c r="B2" s="10"/>
      <c r="C2" s="10"/>
      <c r="D2" s="10"/>
      <c r="E2" s="12"/>
      <c r="F2" s="10"/>
      <c r="G2" s="12"/>
      <c r="H2" s="10"/>
      <c r="I2" s="10"/>
      <c r="J2" s="36" t="s">
        <v>1623</v>
      </c>
      <c r="K2" s="36"/>
      <c r="L2" s="11"/>
      <c r="M2" s="11"/>
    </row>
    <row r="3" spans="1:13" ht="18.75">
      <c r="A3" s="8"/>
      <c r="B3" s="10"/>
      <c r="C3" s="10"/>
      <c r="D3" s="10"/>
      <c r="E3" s="12"/>
      <c r="F3" s="10"/>
      <c r="G3" s="12"/>
      <c r="H3" s="10"/>
      <c r="I3" s="10"/>
      <c r="J3" s="11"/>
      <c r="K3" s="11"/>
      <c r="L3" s="23"/>
      <c r="M3" s="8"/>
    </row>
    <row r="4" spans="1:13" ht="18.75">
      <c r="A4" s="186" t="s">
        <v>1583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8.75">
      <c r="A5" s="186" t="s">
        <v>1624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8.75">
      <c r="A6" s="41"/>
      <c r="B6" s="12"/>
      <c r="C6" s="12"/>
      <c r="D6" s="12"/>
      <c r="E6" s="12"/>
      <c r="F6" s="12"/>
      <c r="G6" s="12"/>
      <c r="H6" s="12"/>
      <c r="I6" s="12"/>
      <c r="J6" s="12"/>
      <c r="K6" s="12"/>
      <c r="L6" s="41"/>
      <c r="M6" s="8"/>
    </row>
    <row r="7" spans="1:13" ht="15.75">
      <c r="A7" s="7" t="s">
        <v>22</v>
      </c>
      <c r="B7" s="33"/>
      <c r="C7" s="33"/>
      <c r="D7" s="33"/>
      <c r="E7" s="33"/>
      <c r="F7" s="33"/>
      <c r="G7" s="33"/>
      <c r="H7" s="33"/>
      <c r="I7" s="33"/>
      <c r="J7" s="34"/>
      <c r="K7" s="8"/>
      <c r="L7" s="8"/>
      <c r="M7" s="8"/>
    </row>
    <row r="8" spans="1:13" ht="15.75">
      <c r="A8" s="187" t="s">
        <v>49</v>
      </c>
      <c r="B8" s="188"/>
      <c r="C8" s="188"/>
      <c r="D8" s="188"/>
      <c r="E8" s="188"/>
      <c r="F8" s="188"/>
      <c r="G8" s="188"/>
      <c r="H8" s="188"/>
      <c r="I8" s="188"/>
      <c r="J8" s="188"/>
      <c r="K8" s="8"/>
      <c r="L8" s="8"/>
      <c r="M8" s="8"/>
    </row>
    <row r="9" spans="1:13" ht="15.75">
      <c r="A9" s="47" t="s">
        <v>50</v>
      </c>
      <c r="B9" s="7"/>
      <c r="C9" s="7"/>
      <c r="D9" s="7"/>
      <c r="E9" s="29"/>
      <c r="F9" s="7"/>
      <c r="G9" s="29"/>
      <c r="H9" s="7"/>
      <c r="I9" s="7"/>
      <c r="J9" s="34"/>
      <c r="K9" s="8"/>
      <c r="L9" s="8"/>
      <c r="M9" s="8"/>
    </row>
    <row r="10" spans="1:13" ht="15.75">
      <c r="A10" s="187" t="s">
        <v>51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8"/>
      <c r="L10" s="8"/>
      <c r="M10" s="8"/>
    </row>
    <row r="11" spans="1:13" ht="15.75">
      <c r="A11" s="32"/>
      <c r="B11" s="32"/>
      <c r="C11" s="32"/>
      <c r="D11" s="32"/>
      <c r="E11" s="28"/>
      <c r="F11" s="32"/>
      <c r="G11" s="28"/>
      <c r="H11" s="32"/>
      <c r="I11" s="32"/>
      <c r="J11" s="32"/>
      <c r="K11" s="32"/>
      <c r="L11" s="13"/>
      <c r="M11" s="8"/>
    </row>
    <row r="12" spans="1:13" ht="15.75">
      <c r="A12" s="24" t="s">
        <v>11</v>
      </c>
      <c r="B12" s="32"/>
      <c r="C12" s="32"/>
      <c r="D12" s="32"/>
      <c r="E12" s="28"/>
      <c r="F12" s="32"/>
      <c r="G12" s="28"/>
      <c r="H12" s="32"/>
      <c r="I12" s="32"/>
      <c r="J12" s="32"/>
      <c r="K12" s="32"/>
      <c r="L12" s="13"/>
      <c r="M12" s="8"/>
    </row>
    <row r="13" spans="1:13" ht="15.75">
      <c r="A13" s="46" t="s">
        <v>54</v>
      </c>
      <c r="B13" s="32"/>
      <c r="C13" s="32"/>
      <c r="D13" s="32"/>
      <c r="E13" s="28"/>
      <c r="F13" s="32"/>
      <c r="G13" s="28"/>
      <c r="H13" s="32"/>
      <c r="I13" s="32"/>
      <c r="J13" s="32"/>
      <c r="K13" s="32"/>
      <c r="L13" s="25"/>
      <c r="M13" s="24"/>
    </row>
    <row r="14" spans="1:13" ht="15.75">
      <c r="A14" s="189" t="s">
        <v>12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ht="15.75">
      <c r="A15" s="14" t="s">
        <v>13</v>
      </c>
      <c r="B15" s="14"/>
      <c r="C15" s="14"/>
      <c r="D15" s="14"/>
      <c r="E15" s="18"/>
      <c r="F15" s="14"/>
      <c r="G15" s="18"/>
      <c r="H15" s="14"/>
      <c r="I15" s="14"/>
      <c r="J15" s="14"/>
      <c r="K15" s="14"/>
      <c r="L15" s="15"/>
      <c r="M15" s="14"/>
    </row>
    <row r="16" spans="1:13" ht="15.75">
      <c r="A16" s="24"/>
      <c r="B16" s="24"/>
      <c r="C16" s="24"/>
      <c r="D16" s="24"/>
      <c r="E16" s="28"/>
      <c r="F16" s="32"/>
      <c r="G16" s="28"/>
      <c r="H16" s="24"/>
      <c r="I16" s="4"/>
      <c r="J16" s="26"/>
      <c r="K16" s="27"/>
      <c r="L16" s="27"/>
      <c r="M16" s="24"/>
    </row>
    <row r="17" spans="1:14" ht="68.45" customHeight="1">
      <c r="A17" s="5" t="s">
        <v>0</v>
      </c>
      <c r="B17" s="6" t="s">
        <v>7</v>
      </c>
      <c r="C17" s="60" t="s">
        <v>53</v>
      </c>
      <c r="D17" s="60" t="s">
        <v>282</v>
      </c>
      <c r="E17" s="6" t="s">
        <v>8</v>
      </c>
      <c r="F17" s="6" t="s">
        <v>1</v>
      </c>
      <c r="G17" s="6" t="s">
        <v>9</v>
      </c>
      <c r="H17" s="6" t="s">
        <v>2</v>
      </c>
      <c r="I17" s="1" t="s">
        <v>5</v>
      </c>
      <c r="J17" s="1" t="s">
        <v>24</v>
      </c>
      <c r="K17" s="1" t="s">
        <v>27</v>
      </c>
      <c r="L17" s="1" t="s">
        <v>23</v>
      </c>
      <c r="M17" s="5" t="s">
        <v>3</v>
      </c>
      <c r="N17" s="180" t="s">
        <v>1758</v>
      </c>
    </row>
    <row r="18" spans="1:14" ht="15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  <c r="N18" s="93"/>
    </row>
    <row r="19" spans="1:14" s="74" customFormat="1" ht="21" customHeight="1">
      <c r="A19" s="16">
        <v>1</v>
      </c>
      <c r="B19" s="16" t="s">
        <v>1584</v>
      </c>
      <c r="C19" s="118">
        <v>10003559</v>
      </c>
      <c r="D19" s="96" t="s">
        <v>1580</v>
      </c>
      <c r="E19" s="16" t="s">
        <v>1616</v>
      </c>
      <c r="F19" s="119" t="s">
        <v>1617</v>
      </c>
      <c r="G19" s="110" t="s">
        <v>654</v>
      </c>
      <c r="H19" s="61">
        <v>0.30399999999999999</v>
      </c>
      <c r="I19" s="80">
        <v>212000</v>
      </c>
      <c r="J19" s="38">
        <f>ROUND(H19*I19,2)</f>
        <v>64448</v>
      </c>
      <c r="K19" s="190" t="s">
        <v>1644</v>
      </c>
      <c r="L19" s="38">
        <f>J19</f>
        <v>64448</v>
      </c>
      <c r="M19" s="69" t="s">
        <v>6</v>
      </c>
      <c r="N19" s="182" t="s">
        <v>1760</v>
      </c>
    </row>
    <row r="20" spans="1:14" ht="21" customHeight="1">
      <c r="A20" s="16">
        <v>2</v>
      </c>
      <c r="B20" s="16" t="s">
        <v>1585</v>
      </c>
      <c r="C20" s="118">
        <v>10003559</v>
      </c>
      <c r="D20" s="96" t="s">
        <v>1580</v>
      </c>
      <c r="E20" s="16" t="s">
        <v>1616</v>
      </c>
      <c r="F20" s="119" t="s">
        <v>1617</v>
      </c>
      <c r="G20" s="110" t="s">
        <v>654</v>
      </c>
      <c r="H20" s="61">
        <v>9.2999999999999999E-2</v>
      </c>
      <c r="I20" s="80">
        <v>212000</v>
      </c>
      <c r="J20" s="38">
        <f t="shared" ref="J20:J50" si="0">ROUND(H20*I20,2)</f>
        <v>19716</v>
      </c>
      <c r="K20" s="191"/>
      <c r="L20" s="38">
        <f t="shared" ref="L20:L50" si="1">J20</f>
        <v>19716</v>
      </c>
      <c r="M20" s="69" t="s">
        <v>6</v>
      </c>
      <c r="N20" s="182" t="s">
        <v>1760</v>
      </c>
    </row>
    <row r="21" spans="1:14" ht="21" customHeight="1">
      <c r="A21" s="16">
        <v>3</v>
      </c>
      <c r="B21" s="16" t="s">
        <v>1586</v>
      </c>
      <c r="C21" s="118">
        <v>10003559</v>
      </c>
      <c r="D21" s="96" t="s">
        <v>1580</v>
      </c>
      <c r="E21" s="16" t="s">
        <v>1616</v>
      </c>
      <c r="F21" s="119" t="s">
        <v>1617</v>
      </c>
      <c r="G21" s="110" t="s">
        <v>654</v>
      </c>
      <c r="H21" s="61">
        <v>5.8000000000000003E-2</v>
      </c>
      <c r="I21" s="80">
        <v>212000</v>
      </c>
      <c r="J21" s="38">
        <f t="shared" si="0"/>
        <v>12296</v>
      </c>
      <c r="K21" s="191"/>
      <c r="L21" s="38">
        <f t="shared" si="1"/>
        <v>12296</v>
      </c>
      <c r="M21" s="69" t="s">
        <v>6</v>
      </c>
      <c r="N21" s="182" t="s">
        <v>1760</v>
      </c>
    </row>
    <row r="22" spans="1:14" ht="21" customHeight="1">
      <c r="A22" s="16">
        <v>4</v>
      </c>
      <c r="B22" s="16" t="s">
        <v>1587</v>
      </c>
      <c r="C22" s="118">
        <v>10003559</v>
      </c>
      <c r="D22" s="96" t="s">
        <v>1580</v>
      </c>
      <c r="E22" s="16" t="s">
        <v>1616</v>
      </c>
      <c r="F22" s="119" t="s">
        <v>1617</v>
      </c>
      <c r="G22" s="110" t="s">
        <v>654</v>
      </c>
      <c r="H22" s="61">
        <v>1.7000000000000001E-2</v>
      </c>
      <c r="I22" s="80">
        <v>212000</v>
      </c>
      <c r="J22" s="38">
        <f t="shared" si="0"/>
        <v>3604</v>
      </c>
      <c r="K22" s="191"/>
      <c r="L22" s="38">
        <f t="shared" si="1"/>
        <v>3604</v>
      </c>
      <c r="M22" s="69" t="s">
        <v>6</v>
      </c>
      <c r="N22" s="182" t="s">
        <v>1760</v>
      </c>
    </row>
    <row r="23" spans="1:14" ht="21" customHeight="1">
      <c r="A23" s="16">
        <v>5</v>
      </c>
      <c r="B23" s="16" t="s">
        <v>1588</v>
      </c>
      <c r="C23" s="118">
        <v>10003559</v>
      </c>
      <c r="D23" s="96" t="s">
        <v>1580</v>
      </c>
      <c r="E23" s="16" t="s">
        <v>1616</v>
      </c>
      <c r="F23" s="119" t="s">
        <v>1617</v>
      </c>
      <c r="G23" s="110" t="s">
        <v>654</v>
      </c>
      <c r="H23" s="61">
        <v>7.0000000000000001E-3</v>
      </c>
      <c r="I23" s="80">
        <v>212000</v>
      </c>
      <c r="J23" s="38">
        <f t="shared" si="0"/>
        <v>1484</v>
      </c>
      <c r="K23" s="191"/>
      <c r="L23" s="38">
        <f t="shared" si="1"/>
        <v>1484</v>
      </c>
      <c r="M23" s="69" t="s">
        <v>6</v>
      </c>
      <c r="N23" s="182" t="s">
        <v>1760</v>
      </c>
    </row>
    <row r="24" spans="1:14" ht="21" customHeight="1">
      <c r="A24" s="16">
        <v>6</v>
      </c>
      <c r="B24" s="16" t="s">
        <v>1589</v>
      </c>
      <c r="C24" s="118">
        <v>10003559</v>
      </c>
      <c r="D24" s="96" t="s">
        <v>1580</v>
      </c>
      <c r="E24" s="16" t="s">
        <v>1616</v>
      </c>
      <c r="F24" s="119" t="s">
        <v>1617</v>
      </c>
      <c r="G24" s="110" t="s">
        <v>654</v>
      </c>
      <c r="H24" s="61">
        <v>0.04</v>
      </c>
      <c r="I24" s="80">
        <v>212000</v>
      </c>
      <c r="J24" s="38">
        <f t="shared" si="0"/>
        <v>8480</v>
      </c>
      <c r="K24" s="191"/>
      <c r="L24" s="38">
        <f t="shared" si="1"/>
        <v>8480</v>
      </c>
      <c r="M24" s="69" t="s">
        <v>6</v>
      </c>
      <c r="N24" s="182" t="s">
        <v>1760</v>
      </c>
    </row>
    <row r="25" spans="1:14" ht="21" customHeight="1">
      <c r="A25" s="16">
        <v>7</v>
      </c>
      <c r="B25" s="16" t="s">
        <v>1590</v>
      </c>
      <c r="C25" s="118">
        <v>10003559</v>
      </c>
      <c r="D25" s="96" t="s">
        <v>1580</v>
      </c>
      <c r="E25" s="16" t="s">
        <v>1616</v>
      </c>
      <c r="F25" s="119" t="s">
        <v>1617</v>
      </c>
      <c r="G25" s="110" t="s">
        <v>654</v>
      </c>
      <c r="H25" s="61">
        <v>3.0000000000000001E-3</v>
      </c>
      <c r="I25" s="80">
        <v>212000</v>
      </c>
      <c r="J25" s="38">
        <f t="shared" si="0"/>
        <v>636</v>
      </c>
      <c r="K25" s="191"/>
      <c r="L25" s="38">
        <f t="shared" si="1"/>
        <v>636</v>
      </c>
      <c r="M25" s="69" t="s">
        <v>6</v>
      </c>
      <c r="N25" s="182" t="s">
        <v>1760</v>
      </c>
    </row>
    <row r="26" spans="1:14" ht="21" customHeight="1">
      <c r="A26" s="16">
        <v>8</v>
      </c>
      <c r="B26" s="16" t="s">
        <v>1591</v>
      </c>
      <c r="C26" s="118">
        <v>10003559</v>
      </c>
      <c r="D26" s="96" t="s">
        <v>1580</v>
      </c>
      <c r="E26" s="16" t="s">
        <v>1616</v>
      </c>
      <c r="F26" s="119" t="s">
        <v>1617</v>
      </c>
      <c r="G26" s="110" t="s">
        <v>654</v>
      </c>
      <c r="H26" s="61">
        <v>1.0999999999999999E-2</v>
      </c>
      <c r="I26" s="80">
        <v>212000</v>
      </c>
      <c r="J26" s="38">
        <f t="shared" si="0"/>
        <v>2332</v>
      </c>
      <c r="K26" s="191"/>
      <c r="L26" s="38">
        <f t="shared" si="1"/>
        <v>2332</v>
      </c>
      <c r="M26" s="69" t="s">
        <v>6</v>
      </c>
      <c r="N26" s="182" t="s">
        <v>1760</v>
      </c>
    </row>
    <row r="27" spans="1:14" ht="31.5">
      <c r="A27" s="16">
        <v>9</v>
      </c>
      <c r="B27" s="16" t="s">
        <v>1592</v>
      </c>
      <c r="C27" s="118">
        <v>10010420</v>
      </c>
      <c r="D27" s="96" t="s">
        <v>1580</v>
      </c>
      <c r="E27" s="16" t="s">
        <v>1616</v>
      </c>
      <c r="F27" s="120" t="s">
        <v>1618</v>
      </c>
      <c r="G27" s="110" t="s">
        <v>654</v>
      </c>
      <c r="H27" s="61">
        <v>0.17499999999999999</v>
      </c>
      <c r="I27" s="80">
        <v>45500</v>
      </c>
      <c r="J27" s="38">
        <f t="shared" si="0"/>
        <v>7962.5</v>
      </c>
      <c r="K27" s="191"/>
      <c r="L27" s="38">
        <f t="shared" si="1"/>
        <v>7962.5</v>
      </c>
      <c r="M27" s="69" t="s">
        <v>6</v>
      </c>
      <c r="N27" s="182" t="s">
        <v>1760</v>
      </c>
    </row>
    <row r="28" spans="1:14" ht="31.5">
      <c r="A28" s="16">
        <v>10</v>
      </c>
      <c r="B28" s="16" t="s">
        <v>1593</v>
      </c>
      <c r="C28" s="118">
        <v>10010420</v>
      </c>
      <c r="D28" s="96" t="s">
        <v>1580</v>
      </c>
      <c r="E28" s="16" t="s">
        <v>1616</v>
      </c>
      <c r="F28" s="120" t="s">
        <v>1618</v>
      </c>
      <c r="G28" s="110" t="s">
        <v>654</v>
      </c>
      <c r="H28" s="61">
        <v>5.0000000000000001E-3</v>
      </c>
      <c r="I28" s="80">
        <v>45500</v>
      </c>
      <c r="J28" s="38">
        <f t="shared" si="0"/>
        <v>227.5</v>
      </c>
      <c r="K28" s="191"/>
      <c r="L28" s="38">
        <f t="shared" si="1"/>
        <v>227.5</v>
      </c>
      <c r="M28" s="69" t="s">
        <v>6</v>
      </c>
      <c r="N28" s="182" t="s">
        <v>1760</v>
      </c>
    </row>
    <row r="29" spans="1:14" ht="31.5">
      <c r="A29" s="16">
        <v>11</v>
      </c>
      <c r="B29" s="16" t="s">
        <v>1594</v>
      </c>
      <c r="C29" s="118">
        <v>10010420</v>
      </c>
      <c r="D29" s="96" t="s">
        <v>1580</v>
      </c>
      <c r="E29" s="16" t="s">
        <v>1616</v>
      </c>
      <c r="F29" s="120" t="s">
        <v>1618</v>
      </c>
      <c r="G29" s="110" t="s">
        <v>654</v>
      </c>
      <c r="H29" s="61">
        <v>0.61</v>
      </c>
      <c r="I29" s="80">
        <v>45500</v>
      </c>
      <c r="J29" s="38">
        <f t="shared" si="0"/>
        <v>27755</v>
      </c>
      <c r="K29" s="192"/>
      <c r="L29" s="38">
        <f t="shared" si="1"/>
        <v>27755</v>
      </c>
      <c r="M29" s="69" t="s">
        <v>6</v>
      </c>
      <c r="N29" s="182" t="s">
        <v>1760</v>
      </c>
    </row>
    <row r="30" spans="1:14" ht="31.5">
      <c r="A30" s="16">
        <v>12</v>
      </c>
      <c r="B30" s="16" t="s">
        <v>1595</v>
      </c>
      <c r="C30" s="118">
        <v>10010420</v>
      </c>
      <c r="D30" s="96" t="s">
        <v>1580</v>
      </c>
      <c r="E30" s="16" t="s">
        <v>1616</v>
      </c>
      <c r="F30" s="120" t="s">
        <v>1618</v>
      </c>
      <c r="G30" s="110" t="s">
        <v>654</v>
      </c>
      <c r="H30" s="61">
        <v>0.05</v>
      </c>
      <c r="I30" s="80">
        <v>45500</v>
      </c>
      <c r="J30" s="38">
        <f t="shared" si="0"/>
        <v>2275</v>
      </c>
      <c r="K30" s="190" t="s">
        <v>1644</v>
      </c>
      <c r="L30" s="38">
        <f t="shared" si="1"/>
        <v>2275</v>
      </c>
      <c r="M30" s="69" t="s">
        <v>6</v>
      </c>
      <c r="N30" s="182" t="s">
        <v>1760</v>
      </c>
    </row>
    <row r="31" spans="1:14" ht="31.5">
      <c r="A31" s="16">
        <v>13</v>
      </c>
      <c r="B31" s="16" t="s">
        <v>1596</v>
      </c>
      <c r="C31" s="118">
        <v>10010463</v>
      </c>
      <c r="D31" s="96" t="s">
        <v>1580</v>
      </c>
      <c r="E31" s="16" t="s">
        <v>1616</v>
      </c>
      <c r="F31" s="121" t="s">
        <v>1619</v>
      </c>
      <c r="G31" s="110" t="s">
        <v>654</v>
      </c>
      <c r="H31" s="61">
        <v>0.47</v>
      </c>
      <c r="I31" s="80">
        <v>25150</v>
      </c>
      <c r="J31" s="38">
        <f t="shared" si="0"/>
        <v>11820.5</v>
      </c>
      <c r="K31" s="191"/>
      <c r="L31" s="38">
        <f t="shared" si="1"/>
        <v>11820.5</v>
      </c>
      <c r="M31" s="69" t="s">
        <v>6</v>
      </c>
      <c r="N31" s="182" t="s">
        <v>1760</v>
      </c>
    </row>
    <row r="32" spans="1:14" ht="31.5">
      <c r="A32" s="16">
        <v>14</v>
      </c>
      <c r="B32" s="16" t="s">
        <v>1597</v>
      </c>
      <c r="C32" s="118">
        <v>10010463</v>
      </c>
      <c r="D32" s="96" t="s">
        <v>1580</v>
      </c>
      <c r="E32" s="16" t="s">
        <v>1616</v>
      </c>
      <c r="F32" s="121" t="s">
        <v>1619</v>
      </c>
      <c r="G32" s="110" t="s">
        <v>654</v>
      </c>
      <c r="H32" s="61">
        <v>1.17</v>
      </c>
      <c r="I32" s="80">
        <v>25150</v>
      </c>
      <c r="J32" s="38">
        <f t="shared" si="0"/>
        <v>29425.5</v>
      </c>
      <c r="K32" s="191"/>
      <c r="L32" s="38">
        <f t="shared" si="1"/>
        <v>29425.5</v>
      </c>
      <c r="M32" s="69" t="s">
        <v>6</v>
      </c>
      <c r="N32" s="182" t="s">
        <v>1760</v>
      </c>
    </row>
    <row r="33" spans="1:14" ht="31.5">
      <c r="A33" s="16">
        <v>15</v>
      </c>
      <c r="B33" s="16" t="s">
        <v>1598</v>
      </c>
      <c r="C33" s="118">
        <v>10010467</v>
      </c>
      <c r="D33" s="96" t="s">
        <v>1580</v>
      </c>
      <c r="E33" s="16" t="s">
        <v>1616</v>
      </c>
      <c r="F33" s="121" t="s">
        <v>1620</v>
      </c>
      <c r="G33" s="110" t="s">
        <v>654</v>
      </c>
      <c r="H33" s="61">
        <v>4.1000000000000002E-2</v>
      </c>
      <c r="I33" s="80">
        <v>96000</v>
      </c>
      <c r="J33" s="38">
        <f t="shared" si="0"/>
        <v>3936</v>
      </c>
      <c r="K33" s="191"/>
      <c r="L33" s="38">
        <f t="shared" si="1"/>
        <v>3936</v>
      </c>
      <c r="M33" s="69" t="s">
        <v>6</v>
      </c>
      <c r="N33" s="182" t="s">
        <v>1760</v>
      </c>
    </row>
    <row r="34" spans="1:14" ht="31.5">
      <c r="A34" s="16">
        <v>16</v>
      </c>
      <c r="B34" s="16" t="s">
        <v>1599</v>
      </c>
      <c r="C34" s="118">
        <v>10010467</v>
      </c>
      <c r="D34" s="96" t="s">
        <v>1580</v>
      </c>
      <c r="E34" s="16" t="s">
        <v>1616</v>
      </c>
      <c r="F34" s="121" t="s">
        <v>1620</v>
      </c>
      <c r="G34" s="110" t="s">
        <v>654</v>
      </c>
      <c r="H34" s="61">
        <v>4.7E-2</v>
      </c>
      <c r="I34" s="80">
        <v>96000</v>
      </c>
      <c r="J34" s="38">
        <f t="shared" si="0"/>
        <v>4512</v>
      </c>
      <c r="K34" s="191"/>
      <c r="L34" s="38">
        <f t="shared" si="1"/>
        <v>4512</v>
      </c>
      <c r="M34" s="69" t="s">
        <v>6</v>
      </c>
      <c r="N34" s="182" t="s">
        <v>1760</v>
      </c>
    </row>
    <row r="35" spans="1:14" ht="31.5">
      <c r="A35" s="16">
        <v>17</v>
      </c>
      <c r="B35" s="16" t="s">
        <v>1600</v>
      </c>
      <c r="C35" s="118">
        <v>10010467</v>
      </c>
      <c r="D35" s="96" t="s">
        <v>1580</v>
      </c>
      <c r="E35" s="16" t="s">
        <v>1616</v>
      </c>
      <c r="F35" s="121" t="s">
        <v>1620</v>
      </c>
      <c r="G35" s="110" t="s">
        <v>654</v>
      </c>
      <c r="H35" s="61">
        <v>1E-3</v>
      </c>
      <c r="I35" s="80">
        <v>96000</v>
      </c>
      <c r="J35" s="38">
        <f t="shared" si="0"/>
        <v>96</v>
      </c>
      <c r="K35" s="191"/>
      <c r="L35" s="38">
        <f t="shared" si="1"/>
        <v>96</v>
      </c>
      <c r="M35" s="69" t="s">
        <v>6</v>
      </c>
      <c r="N35" s="182" t="s">
        <v>1760</v>
      </c>
    </row>
    <row r="36" spans="1:14" ht="31.5">
      <c r="A36" s="16">
        <v>18</v>
      </c>
      <c r="B36" s="16" t="s">
        <v>1601</v>
      </c>
      <c r="C36" s="118">
        <v>10010467</v>
      </c>
      <c r="D36" s="96" t="s">
        <v>1580</v>
      </c>
      <c r="E36" s="16" t="s">
        <v>1616</v>
      </c>
      <c r="F36" s="121" t="s">
        <v>1620</v>
      </c>
      <c r="G36" s="110" t="s">
        <v>654</v>
      </c>
      <c r="H36" s="61">
        <v>2.5000000000000001E-2</v>
      </c>
      <c r="I36" s="80">
        <v>96000</v>
      </c>
      <c r="J36" s="38">
        <f t="shared" si="0"/>
        <v>2400</v>
      </c>
      <c r="K36" s="191"/>
      <c r="L36" s="38">
        <f t="shared" si="1"/>
        <v>2400</v>
      </c>
      <c r="M36" s="69" t="s">
        <v>6</v>
      </c>
      <c r="N36" s="182" t="s">
        <v>1760</v>
      </c>
    </row>
    <row r="37" spans="1:14" ht="31.5">
      <c r="A37" s="16">
        <v>19</v>
      </c>
      <c r="B37" s="16" t="s">
        <v>1602</v>
      </c>
      <c r="C37" s="118">
        <v>10010467</v>
      </c>
      <c r="D37" s="96" t="s">
        <v>1580</v>
      </c>
      <c r="E37" s="16" t="s">
        <v>1616</v>
      </c>
      <c r="F37" s="121" t="s">
        <v>1620</v>
      </c>
      <c r="G37" s="110" t="s">
        <v>654</v>
      </c>
      <c r="H37" s="61">
        <v>0.28000000000000003</v>
      </c>
      <c r="I37" s="80">
        <v>96000</v>
      </c>
      <c r="J37" s="38">
        <f t="shared" si="0"/>
        <v>26880</v>
      </c>
      <c r="K37" s="191"/>
      <c r="L37" s="38">
        <f t="shared" si="1"/>
        <v>26880</v>
      </c>
      <c r="M37" s="69" t="s">
        <v>6</v>
      </c>
      <c r="N37" s="182" t="s">
        <v>1760</v>
      </c>
    </row>
    <row r="38" spans="1:14" ht="31.5">
      <c r="A38" s="16">
        <v>20</v>
      </c>
      <c r="B38" s="16" t="s">
        <v>1603</v>
      </c>
      <c r="C38" s="118">
        <v>10010467</v>
      </c>
      <c r="D38" s="96" t="s">
        <v>1580</v>
      </c>
      <c r="E38" s="16" t="s">
        <v>1616</v>
      </c>
      <c r="F38" s="121" t="s">
        <v>1620</v>
      </c>
      <c r="G38" s="110" t="s">
        <v>654</v>
      </c>
      <c r="H38" s="61">
        <v>5.0000000000000001E-3</v>
      </c>
      <c r="I38" s="80">
        <v>96000</v>
      </c>
      <c r="J38" s="38">
        <f t="shared" si="0"/>
        <v>480</v>
      </c>
      <c r="K38" s="191"/>
      <c r="L38" s="38">
        <f t="shared" si="1"/>
        <v>480</v>
      </c>
      <c r="M38" s="69" t="s">
        <v>6</v>
      </c>
      <c r="N38" s="182" t="s">
        <v>1760</v>
      </c>
    </row>
    <row r="39" spans="1:14" ht="31.5">
      <c r="A39" s="16">
        <v>21</v>
      </c>
      <c r="B39" s="16" t="s">
        <v>1604</v>
      </c>
      <c r="C39" s="118">
        <v>10010467</v>
      </c>
      <c r="D39" s="96" t="s">
        <v>1580</v>
      </c>
      <c r="E39" s="16" t="s">
        <v>1616</v>
      </c>
      <c r="F39" s="121" t="s">
        <v>1620</v>
      </c>
      <c r="G39" s="110" t="s">
        <v>654</v>
      </c>
      <c r="H39" s="61">
        <v>0.252</v>
      </c>
      <c r="I39" s="80">
        <v>96000</v>
      </c>
      <c r="J39" s="38">
        <f t="shared" si="0"/>
        <v>24192</v>
      </c>
      <c r="K39" s="191"/>
      <c r="L39" s="38">
        <f t="shared" si="1"/>
        <v>24192</v>
      </c>
      <c r="M39" s="69" t="s">
        <v>6</v>
      </c>
      <c r="N39" s="182" t="s">
        <v>1760</v>
      </c>
    </row>
    <row r="40" spans="1:14" ht="31.5">
      <c r="A40" s="16">
        <v>22</v>
      </c>
      <c r="B40" s="16" t="s">
        <v>1605</v>
      </c>
      <c r="C40" s="118">
        <v>10010467</v>
      </c>
      <c r="D40" s="96" t="s">
        <v>1580</v>
      </c>
      <c r="E40" s="16" t="s">
        <v>1616</v>
      </c>
      <c r="F40" s="121" t="s">
        <v>1620</v>
      </c>
      <c r="G40" s="110" t="s">
        <v>654</v>
      </c>
      <c r="H40" s="61">
        <v>3.5000000000000003E-2</v>
      </c>
      <c r="I40" s="80">
        <v>96000</v>
      </c>
      <c r="J40" s="38">
        <f t="shared" si="0"/>
        <v>3360</v>
      </c>
      <c r="K40" s="191"/>
      <c r="L40" s="38">
        <f t="shared" si="1"/>
        <v>3360</v>
      </c>
      <c r="M40" s="69" t="s">
        <v>6</v>
      </c>
      <c r="N40" s="182" t="s">
        <v>1760</v>
      </c>
    </row>
    <row r="41" spans="1:14" ht="31.5">
      <c r="A41" s="16">
        <v>23</v>
      </c>
      <c r="B41" s="16" t="s">
        <v>1606</v>
      </c>
      <c r="C41" s="118">
        <v>10010467</v>
      </c>
      <c r="D41" s="96" t="s">
        <v>1580</v>
      </c>
      <c r="E41" s="16" t="s">
        <v>1616</v>
      </c>
      <c r="F41" s="121" t="s">
        <v>1620</v>
      </c>
      <c r="G41" s="110" t="s">
        <v>654</v>
      </c>
      <c r="H41" s="61">
        <v>2.5000000000000001E-2</v>
      </c>
      <c r="I41" s="80">
        <v>96000</v>
      </c>
      <c r="J41" s="38">
        <f t="shared" si="0"/>
        <v>2400</v>
      </c>
      <c r="K41" s="191"/>
      <c r="L41" s="38">
        <f t="shared" si="1"/>
        <v>2400</v>
      </c>
      <c r="M41" s="69" t="s">
        <v>6</v>
      </c>
      <c r="N41" s="182" t="s">
        <v>1760</v>
      </c>
    </row>
    <row r="42" spans="1:14" ht="31.5">
      <c r="A42" s="16">
        <v>24</v>
      </c>
      <c r="B42" s="16" t="s">
        <v>1607</v>
      </c>
      <c r="C42" s="118">
        <v>10010467</v>
      </c>
      <c r="D42" s="96" t="s">
        <v>1580</v>
      </c>
      <c r="E42" s="16" t="s">
        <v>1616</v>
      </c>
      <c r="F42" s="121" t="s">
        <v>1620</v>
      </c>
      <c r="G42" s="110" t="s">
        <v>654</v>
      </c>
      <c r="H42" s="61">
        <v>4.5999999999999999E-2</v>
      </c>
      <c r="I42" s="80">
        <v>96000</v>
      </c>
      <c r="J42" s="38">
        <f t="shared" si="0"/>
        <v>4416</v>
      </c>
      <c r="K42" s="191"/>
      <c r="L42" s="38">
        <f t="shared" si="1"/>
        <v>4416</v>
      </c>
      <c r="M42" s="69" t="s">
        <v>6</v>
      </c>
      <c r="N42" s="182" t="s">
        <v>1760</v>
      </c>
    </row>
    <row r="43" spans="1:14" ht="31.5">
      <c r="A43" s="16">
        <v>25</v>
      </c>
      <c r="B43" s="16" t="s">
        <v>1608</v>
      </c>
      <c r="C43" s="118">
        <v>10010467</v>
      </c>
      <c r="D43" s="96" t="s">
        <v>1580</v>
      </c>
      <c r="E43" s="16" t="s">
        <v>1616</v>
      </c>
      <c r="F43" s="121" t="s">
        <v>1620</v>
      </c>
      <c r="G43" s="110" t="s">
        <v>654</v>
      </c>
      <c r="H43" s="61">
        <v>1.7000000000000001E-2</v>
      </c>
      <c r="I43" s="80">
        <v>96000</v>
      </c>
      <c r="J43" s="38">
        <f t="shared" si="0"/>
        <v>1632</v>
      </c>
      <c r="K43" s="191"/>
      <c r="L43" s="38">
        <f t="shared" si="1"/>
        <v>1632</v>
      </c>
      <c r="M43" s="69" t="s">
        <v>6</v>
      </c>
      <c r="N43" s="182" t="s">
        <v>1760</v>
      </c>
    </row>
    <row r="44" spans="1:14" ht="31.5">
      <c r="A44" s="16">
        <v>26</v>
      </c>
      <c r="B44" s="16" t="s">
        <v>1609</v>
      </c>
      <c r="C44" s="118">
        <v>10010467</v>
      </c>
      <c r="D44" s="96" t="s">
        <v>1580</v>
      </c>
      <c r="E44" s="16" t="s">
        <v>1616</v>
      </c>
      <c r="F44" s="121" t="s">
        <v>1620</v>
      </c>
      <c r="G44" s="110" t="s">
        <v>654</v>
      </c>
      <c r="H44" s="61">
        <v>0.108</v>
      </c>
      <c r="I44" s="80">
        <v>96000</v>
      </c>
      <c r="J44" s="38">
        <f t="shared" si="0"/>
        <v>10368</v>
      </c>
      <c r="K44" s="191"/>
      <c r="L44" s="38">
        <f t="shared" si="1"/>
        <v>10368</v>
      </c>
      <c r="M44" s="69" t="s">
        <v>6</v>
      </c>
      <c r="N44" s="182" t="s">
        <v>1760</v>
      </c>
    </row>
    <row r="45" spans="1:14" ht="23.45" customHeight="1">
      <c r="A45" s="16">
        <v>27</v>
      </c>
      <c r="B45" s="16" t="s">
        <v>1610</v>
      </c>
      <c r="C45" s="108">
        <v>10003559</v>
      </c>
      <c r="D45" s="96" t="s">
        <v>1580</v>
      </c>
      <c r="E45" s="108" t="s">
        <v>1616</v>
      </c>
      <c r="F45" s="122" t="s">
        <v>1617</v>
      </c>
      <c r="G45" s="96" t="s">
        <v>654</v>
      </c>
      <c r="H45" s="61">
        <v>3.4000000000000002E-2</v>
      </c>
      <c r="I45" s="80">
        <v>212000</v>
      </c>
      <c r="J45" s="38">
        <f t="shared" si="0"/>
        <v>7208</v>
      </c>
      <c r="K45" s="191"/>
      <c r="L45" s="38">
        <f t="shared" si="1"/>
        <v>7208</v>
      </c>
      <c r="M45" s="69" t="s">
        <v>6</v>
      </c>
      <c r="N45" s="182" t="s">
        <v>1760</v>
      </c>
    </row>
    <row r="46" spans="1:14" ht="23.45" customHeight="1">
      <c r="A46" s="16">
        <v>28</v>
      </c>
      <c r="B46" s="16" t="s">
        <v>1611</v>
      </c>
      <c r="C46" s="108">
        <v>10003559</v>
      </c>
      <c r="D46" s="96" t="s">
        <v>1580</v>
      </c>
      <c r="E46" s="108" t="s">
        <v>1616</v>
      </c>
      <c r="F46" s="122" t="s">
        <v>1617</v>
      </c>
      <c r="G46" s="96" t="s">
        <v>654</v>
      </c>
      <c r="H46" s="61">
        <v>1.7000000000000001E-2</v>
      </c>
      <c r="I46" s="80">
        <v>212000</v>
      </c>
      <c r="J46" s="38">
        <f t="shared" si="0"/>
        <v>3604</v>
      </c>
      <c r="K46" s="191"/>
      <c r="L46" s="38">
        <f t="shared" si="1"/>
        <v>3604</v>
      </c>
      <c r="M46" s="69" t="s">
        <v>6</v>
      </c>
      <c r="N46" s="182" t="s">
        <v>1760</v>
      </c>
    </row>
    <row r="47" spans="1:14" ht="31.5">
      <c r="A47" s="16">
        <v>29</v>
      </c>
      <c r="B47" s="16" t="s">
        <v>1612</v>
      </c>
      <c r="C47" s="108">
        <v>10010420</v>
      </c>
      <c r="D47" s="96" t="s">
        <v>1580</v>
      </c>
      <c r="E47" s="108" t="s">
        <v>1616</v>
      </c>
      <c r="F47" s="120" t="s">
        <v>1618</v>
      </c>
      <c r="G47" s="96" t="s">
        <v>654</v>
      </c>
      <c r="H47" s="61">
        <v>4.3319999999999999</v>
      </c>
      <c r="I47" s="80">
        <v>45500</v>
      </c>
      <c r="J47" s="38">
        <f t="shared" si="0"/>
        <v>197106</v>
      </c>
      <c r="K47" s="191"/>
      <c r="L47" s="38">
        <f t="shared" si="1"/>
        <v>197106</v>
      </c>
      <c r="M47" s="69" t="s">
        <v>6</v>
      </c>
      <c r="N47" s="182" t="s">
        <v>1760</v>
      </c>
    </row>
    <row r="48" spans="1:14" ht="31.5">
      <c r="A48" s="16">
        <v>30</v>
      </c>
      <c r="B48" s="16" t="s">
        <v>1613</v>
      </c>
      <c r="C48" s="108">
        <v>10010463</v>
      </c>
      <c r="D48" s="96" t="s">
        <v>1580</v>
      </c>
      <c r="E48" s="108" t="s">
        <v>1616</v>
      </c>
      <c r="F48" s="121" t="s">
        <v>1619</v>
      </c>
      <c r="G48" s="96" t="s">
        <v>654</v>
      </c>
      <c r="H48" s="61">
        <v>56.06</v>
      </c>
      <c r="I48" s="80">
        <v>25150</v>
      </c>
      <c r="J48" s="38">
        <f t="shared" si="0"/>
        <v>1409909</v>
      </c>
      <c r="K48" s="191"/>
      <c r="L48" s="38">
        <f t="shared" si="1"/>
        <v>1409909</v>
      </c>
      <c r="M48" s="69" t="s">
        <v>6</v>
      </c>
      <c r="N48" s="182" t="s">
        <v>1760</v>
      </c>
    </row>
    <row r="49" spans="1:14" ht="31.5">
      <c r="A49" s="16">
        <v>31</v>
      </c>
      <c r="B49" s="16" t="s">
        <v>1614</v>
      </c>
      <c r="C49" s="118">
        <v>10010467</v>
      </c>
      <c r="D49" s="61" t="s">
        <v>1580</v>
      </c>
      <c r="E49" s="118" t="s">
        <v>1616</v>
      </c>
      <c r="F49" s="120" t="s">
        <v>1620</v>
      </c>
      <c r="G49" s="61" t="s">
        <v>654</v>
      </c>
      <c r="H49" s="61">
        <v>31.446000000000002</v>
      </c>
      <c r="I49" s="80">
        <v>96000</v>
      </c>
      <c r="J49" s="38">
        <f t="shared" si="0"/>
        <v>3018816</v>
      </c>
      <c r="K49" s="192"/>
      <c r="L49" s="38">
        <f t="shared" si="1"/>
        <v>3018816</v>
      </c>
      <c r="M49" s="69" t="s">
        <v>6</v>
      </c>
      <c r="N49" s="182" t="s">
        <v>1760</v>
      </c>
    </row>
    <row r="50" spans="1:14" ht="78.75">
      <c r="A50" s="16">
        <v>32</v>
      </c>
      <c r="B50" s="106" t="s">
        <v>1615</v>
      </c>
      <c r="C50" s="123">
        <v>10010420</v>
      </c>
      <c r="D50" s="98" t="s">
        <v>1580</v>
      </c>
      <c r="E50" s="123" t="s">
        <v>1616</v>
      </c>
      <c r="F50" s="124" t="s">
        <v>1618</v>
      </c>
      <c r="G50" s="98" t="s">
        <v>654</v>
      </c>
      <c r="H50" s="98">
        <v>44.55</v>
      </c>
      <c r="I50" s="125">
        <v>45500</v>
      </c>
      <c r="J50" s="117">
        <f t="shared" si="0"/>
        <v>2027025</v>
      </c>
      <c r="K50" s="176" t="s">
        <v>1644</v>
      </c>
      <c r="L50" s="38">
        <f t="shared" si="1"/>
        <v>2027025</v>
      </c>
      <c r="M50" s="92" t="s">
        <v>6</v>
      </c>
      <c r="N50" s="136" t="s">
        <v>1759</v>
      </c>
    </row>
    <row r="51" spans="1:14" ht="40.15" customHeight="1">
      <c r="A51" s="16">
        <v>33</v>
      </c>
      <c r="B51" s="106" t="s">
        <v>45</v>
      </c>
      <c r="C51" s="114">
        <v>65001090</v>
      </c>
      <c r="D51" s="98"/>
      <c r="E51" s="123">
        <v>3804</v>
      </c>
      <c r="F51" s="115" t="s">
        <v>44</v>
      </c>
      <c r="G51" s="114" t="s">
        <v>36</v>
      </c>
      <c r="H51" s="114">
        <v>1</v>
      </c>
      <c r="I51" s="116">
        <v>202450</v>
      </c>
      <c r="J51" s="117">
        <f>ROUND(H51*I51,2)</f>
        <v>202450</v>
      </c>
      <c r="K51" s="117">
        <f>ROUND(J51*0.2,2)</f>
        <v>40490</v>
      </c>
      <c r="L51" s="117">
        <f>ROUND(J51*1.2,2)</f>
        <v>242940</v>
      </c>
      <c r="M51" s="92" t="s">
        <v>6</v>
      </c>
      <c r="N51" s="93"/>
    </row>
    <row r="52" spans="1:14" ht="21" customHeight="1">
      <c r="A52" s="93"/>
      <c r="B52" s="93"/>
      <c r="C52" s="93"/>
      <c r="D52" s="93"/>
      <c r="E52" s="93"/>
      <c r="F52" s="93"/>
      <c r="G52" s="113"/>
      <c r="H52" s="93"/>
      <c r="I52" s="93"/>
      <c r="J52" s="112">
        <f>SUM(J19:J51)</f>
        <v>7143252</v>
      </c>
      <c r="K52" s="112">
        <f>SUM(K19:K51)</f>
        <v>40490</v>
      </c>
      <c r="L52" s="112">
        <f>SUM(L19:L51)</f>
        <v>7183742</v>
      </c>
      <c r="M52" s="93"/>
      <c r="N52" s="93"/>
    </row>
    <row r="56" spans="1:14" ht="18.75">
      <c r="B56" s="183" t="s">
        <v>1719</v>
      </c>
      <c r="C56" s="183"/>
      <c r="D56" s="183"/>
      <c r="E56" s="159"/>
      <c r="F56" s="160"/>
      <c r="G56"/>
      <c r="K56" s="162" t="s">
        <v>1725</v>
      </c>
      <c r="L56" s="9"/>
      <c r="M56" s="9"/>
    </row>
    <row r="57" spans="1:14" ht="18.75">
      <c r="B57" s="183" t="s">
        <v>1720</v>
      </c>
      <c r="C57" s="183"/>
      <c r="D57" s="183"/>
      <c r="E57" s="183"/>
      <c r="F57" s="183"/>
      <c r="G57"/>
      <c r="K57" s="158" t="s">
        <v>1726</v>
      </c>
      <c r="L57" s="158"/>
      <c r="M57" s="158"/>
    </row>
    <row r="58" spans="1:14" ht="18.75">
      <c r="B58" s="184" t="s">
        <v>1721</v>
      </c>
      <c r="C58" s="184"/>
      <c r="D58" s="184"/>
      <c r="E58" s="184"/>
      <c r="F58" s="184"/>
      <c r="G58"/>
      <c r="K58" s="158" t="s">
        <v>1727</v>
      </c>
      <c r="L58" s="158"/>
      <c r="M58" s="158"/>
    </row>
    <row r="59" spans="1:14" ht="18.75">
      <c r="B59" s="184" t="s">
        <v>1722</v>
      </c>
      <c r="C59" s="184"/>
      <c r="D59" s="184"/>
      <c r="E59" s="184"/>
      <c r="F59" s="184"/>
      <c r="G59"/>
      <c r="K59" s="165"/>
      <c r="L59" s="166"/>
      <c r="M59" s="166"/>
    </row>
    <row r="60" spans="1:14" ht="18.75">
      <c r="B60" s="2"/>
      <c r="C60" s="9"/>
      <c r="D60" s="9"/>
      <c r="E60" s="161"/>
      <c r="F60" s="160"/>
      <c r="G60"/>
      <c r="K60" s="165"/>
      <c r="L60" s="9"/>
      <c r="M60" s="9"/>
    </row>
    <row r="61" spans="1:14" ht="18.75">
      <c r="B61" s="162" t="s">
        <v>1723</v>
      </c>
      <c r="C61" s="162"/>
      <c r="D61" s="162"/>
      <c r="E61" s="162"/>
      <c r="F61" s="160"/>
      <c r="G61"/>
      <c r="K61" s="158" t="s">
        <v>1728</v>
      </c>
      <c r="L61" s="158"/>
      <c r="M61" s="158"/>
    </row>
    <row r="62" spans="1:14" ht="18.75">
      <c r="B62" s="2"/>
      <c r="C62" s="185"/>
      <c r="D62" s="185"/>
      <c r="E62" s="185"/>
      <c r="F62" s="160"/>
      <c r="G62"/>
      <c r="K62" s="165"/>
      <c r="L62" s="165"/>
      <c r="M62" s="165"/>
    </row>
    <row r="63" spans="1:14" ht="18.75">
      <c r="B63" s="2"/>
      <c r="C63" s="163" t="s">
        <v>1724</v>
      </c>
      <c r="D63" s="162"/>
      <c r="E63" s="164"/>
      <c r="F63" s="160"/>
      <c r="G63"/>
      <c r="K63" s="163" t="s">
        <v>1724</v>
      </c>
      <c r="L63" s="162"/>
      <c r="M63" s="162"/>
    </row>
  </sheetData>
  <mergeCells count="12">
    <mergeCell ref="K19:K29"/>
    <mergeCell ref="K30:K49"/>
    <mergeCell ref="B57:F57"/>
    <mergeCell ref="B58:F58"/>
    <mergeCell ref="B59:F59"/>
    <mergeCell ref="C62:E62"/>
    <mergeCell ref="A4:M4"/>
    <mergeCell ref="A5:M5"/>
    <mergeCell ref="A8:J8"/>
    <mergeCell ref="A10:J10"/>
    <mergeCell ref="A14:M14"/>
    <mergeCell ref="B56:D56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BreakPreview" topLeftCell="A16" zoomScale="60" zoomScaleNormal="100" workbookViewId="0">
      <selection activeCell="N24" sqref="N24"/>
    </sheetView>
  </sheetViews>
  <sheetFormatPr defaultRowHeight="15"/>
  <cols>
    <col min="1" max="1" width="6.140625" customWidth="1"/>
    <col min="2" max="2" width="9.7109375" customWidth="1"/>
    <col min="3" max="3" width="13.28515625" customWidth="1"/>
    <col min="4" max="4" width="12.85546875" customWidth="1"/>
    <col min="5" max="5" width="12" customWidth="1"/>
    <col min="6" max="6" width="23.5703125" customWidth="1"/>
    <col min="7" max="7" width="12.28515625" customWidth="1"/>
    <col min="8" max="8" width="9.140625" customWidth="1"/>
    <col min="9" max="9" width="14.85546875" customWidth="1"/>
    <col min="10" max="10" width="15.28515625" customWidth="1"/>
    <col min="11" max="11" width="13.7109375" customWidth="1"/>
    <col min="12" max="12" width="16.28515625" customWidth="1"/>
    <col min="13" max="13" width="19.7109375" customWidth="1"/>
    <col min="14" max="14" width="23.5703125" customWidth="1"/>
    <col min="15" max="15" width="11" customWidth="1"/>
    <col min="16" max="16" width="11.5703125" customWidth="1"/>
  </cols>
  <sheetData>
    <row r="1" spans="1:13" ht="18.75">
      <c r="A1" s="8"/>
      <c r="B1" s="9"/>
      <c r="C1" s="9"/>
      <c r="D1" s="9"/>
      <c r="E1" s="17"/>
      <c r="F1" s="9"/>
      <c r="G1" s="9"/>
      <c r="H1" s="9"/>
      <c r="I1" s="9"/>
      <c r="J1" s="35" t="s">
        <v>1621</v>
      </c>
      <c r="K1" s="35"/>
      <c r="L1" s="20"/>
      <c r="M1" s="35"/>
    </row>
    <row r="2" spans="1:13" ht="18.75">
      <c r="A2" s="8"/>
      <c r="B2" s="10"/>
      <c r="C2" s="10"/>
      <c r="D2" s="10"/>
      <c r="E2" s="12"/>
      <c r="F2" s="10"/>
      <c r="G2" s="10"/>
      <c r="H2" s="10"/>
      <c r="I2" s="10"/>
      <c r="J2" s="36" t="s">
        <v>1623</v>
      </c>
      <c r="K2" s="36"/>
      <c r="L2" s="11"/>
      <c r="M2" s="11"/>
    </row>
    <row r="3" spans="1:13" ht="18.75">
      <c r="A3" s="8"/>
      <c r="B3" s="10"/>
      <c r="C3" s="10"/>
      <c r="D3" s="10"/>
      <c r="E3" s="12"/>
      <c r="F3" s="10"/>
      <c r="G3" s="10"/>
      <c r="H3" s="10"/>
      <c r="I3" s="10"/>
      <c r="J3" s="11"/>
      <c r="K3" s="11"/>
      <c r="L3" s="23"/>
      <c r="M3" s="8"/>
    </row>
    <row r="4" spans="1:13" ht="18.75">
      <c r="A4" s="186" t="s">
        <v>1622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8.75">
      <c r="A5" s="186" t="s">
        <v>1624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8.75">
      <c r="A6" s="41"/>
      <c r="B6" s="12"/>
      <c r="C6" s="12"/>
      <c r="D6" s="12"/>
      <c r="E6" s="12"/>
      <c r="F6" s="12"/>
      <c r="G6" s="12"/>
      <c r="H6" s="12"/>
      <c r="I6" s="12"/>
      <c r="J6" s="12"/>
      <c r="K6" s="12"/>
      <c r="L6" s="41"/>
      <c r="M6" s="8"/>
    </row>
    <row r="7" spans="1:13" ht="15.75">
      <c r="A7" s="7" t="s">
        <v>22</v>
      </c>
      <c r="B7" s="33"/>
      <c r="C7" s="33"/>
      <c r="D7" s="33"/>
      <c r="E7" s="33"/>
      <c r="F7" s="33"/>
      <c r="G7" s="33"/>
      <c r="H7" s="33"/>
      <c r="I7" s="33"/>
      <c r="J7" s="34"/>
      <c r="K7" s="8"/>
      <c r="L7" s="8"/>
      <c r="M7" s="8"/>
    </row>
    <row r="8" spans="1:13" ht="15.75">
      <c r="A8" s="187" t="s">
        <v>49</v>
      </c>
      <c r="B8" s="188"/>
      <c r="C8" s="188"/>
      <c r="D8" s="188"/>
      <c r="E8" s="188"/>
      <c r="F8" s="188"/>
      <c r="G8" s="188"/>
      <c r="H8" s="188"/>
      <c r="I8" s="188"/>
      <c r="J8" s="188"/>
      <c r="K8" s="8"/>
      <c r="L8" s="8"/>
      <c r="M8" s="8"/>
    </row>
    <row r="9" spans="1:13" ht="15.75">
      <c r="A9" s="47" t="s">
        <v>50</v>
      </c>
      <c r="B9" s="7"/>
      <c r="C9" s="7"/>
      <c r="D9" s="7"/>
      <c r="E9" s="29"/>
      <c r="F9" s="7"/>
      <c r="G9" s="7"/>
      <c r="H9" s="7"/>
      <c r="I9" s="7"/>
      <c r="J9" s="34"/>
      <c r="K9" s="8"/>
      <c r="L9" s="8"/>
      <c r="M9" s="8"/>
    </row>
    <row r="10" spans="1:13" ht="15.75">
      <c r="A10" s="187" t="s">
        <v>51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8"/>
      <c r="L10" s="8"/>
      <c r="M10" s="8"/>
    </row>
    <row r="11" spans="1:13" ht="15.75">
      <c r="A11" s="32"/>
      <c r="B11" s="32"/>
      <c r="C11" s="32"/>
      <c r="D11" s="32"/>
      <c r="E11" s="28"/>
      <c r="F11" s="32"/>
      <c r="G11" s="32"/>
      <c r="H11" s="32"/>
      <c r="I11" s="32"/>
      <c r="J11" s="32"/>
      <c r="K11" s="32"/>
      <c r="L11" s="13"/>
      <c r="M11" s="8"/>
    </row>
    <row r="12" spans="1:13" ht="15.75">
      <c r="A12" s="24" t="s">
        <v>11</v>
      </c>
      <c r="B12" s="32"/>
      <c r="C12" s="32"/>
      <c r="D12" s="32"/>
      <c r="E12" s="28"/>
      <c r="F12" s="32"/>
      <c r="G12" s="32"/>
      <c r="H12" s="32"/>
      <c r="I12" s="32"/>
      <c r="J12" s="32"/>
      <c r="K12" s="32"/>
      <c r="L12" s="13"/>
      <c r="M12" s="8"/>
    </row>
    <row r="13" spans="1:13" ht="15.75">
      <c r="A13" s="46" t="s">
        <v>54</v>
      </c>
      <c r="B13" s="32"/>
      <c r="C13" s="32"/>
      <c r="D13" s="32"/>
      <c r="E13" s="28"/>
      <c r="F13" s="32"/>
      <c r="G13" s="32"/>
      <c r="H13" s="32"/>
      <c r="I13" s="32"/>
      <c r="J13" s="32"/>
      <c r="K13" s="32"/>
      <c r="L13" s="25"/>
      <c r="M13" s="24"/>
    </row>
    <row r="14" spans="1:13" ht="15.75">
      <c r="A14" s="189" t="s">
        <v>12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ht="15.75">
      <c r="A15" s="14" t="s">
        <v>13</v>
      </c>
      <c r="B15" s="14"/>
      <c r="C15" s="14"/>
      <c r="D15" s="14"/>
      <c r="E15" s="18"/>
      <c r="F15" s="14"/>
      <c r="G15" s="14"/>
      <c r="H15" s="14"/>
      <c r="I15" s="14"/>
      <c r="J15" s="14"/>
      <c r="K15" s="14"/>
      <c r="L15" s="15"/>
      <c r="M15" s="14"/>
    </row>
    <row r="16" spans="1:13" ht="15.75">
      <c r="A16" s="24"/>
      <c r="B16" s="24"/>
      <c r="C16" s="24"/>
      <c r="D16" s="24"/>
      <c r="E16" s="28"/>
      <c r="F16" s="32"/>
      <c r="G16" s="24"/>
      <c r="H16" s="24"/>
      <c r="I16" s="4"/>
      <c r="J16" s="26"/>
      <c r="K16" s="27"/>
      <c r="L16" s="27"/>
      <c r="M16" s="24"/>
    </row>
    <row r="17" spans="1:16" ht="68.45" customHeight="1">
      <c r="A17" s="5" t="s">
        <v>0</v>
      </c>
      <c r="B17" s="6" t="s">
        <v>7</v>
      </c>
      <c r="C17" s="60" t="s">
        <v>53</v>
      </c>
      <c r="D17" s="60" t="s">
        <v>282</v>
      </c>
      <c r="E17" s="6" t="s">
        <v>8</v>
      </c>
      <c r="F17" s="6" t="s">
        <v>1</v>
      </c>
      <c r="G17" s="6" t="s">
        <v>9</v>
      </c>
      <c r="H17" s="6" t="s">
        <v>2</v>
      </c>
      <c r="I17" s="1" t="s">
        <v>5</v>
      </c>
      <c r="J17" s="1" t="s">
        <v>24</v>
      </c>
      <c r="K17" s="1" t="s">
        <v>27</v>
      </c>
      <c r="L17" s="1" t="s">
        <v>23</v>
      </c>
      <c r="M17" s="5" t="s">
        <v>3</v>
      </c>
      <c r="N17" s="180" t="s">
        <v>1758</v>
      </c>
    </row>
    <row r="18" spans="1:16" ht="15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  <c r="N18" s="93"/>
    </row>
    <row r="19" spans="1:16" s="74" customFormat="1" ht="42" customHeight="1">
      <c r="A19" s="16">
        <v>1</v>
      </c>
      <c r="B19" s="16" t="s">
        <v>1625</v>
      </c>
      <c r="C19" s="108">
        <v>10010424</v>
      </c>
      <c r="D19" s="126" t="s">
        <v>1629</v>
      </c>
      <c r="E19" s="108" t="s">
        <v>1627</v>
      </c>
      <c r="F19" s="122" t="s">
        <v>1581</v>
      </c>
      <c r="G19" s="110" t="s">
        <v>654</v>
      </c>
      <c r="H19" s="127">
        <v>3.8849999999999998</v>
      </c>
      <c r="I19" s="80">
        <v>4900</v>
      </c>
      <c r="J19" s="38">
        <f>ROUND(H19*I19,2)</f>
        <v>19036.5</v>
      </c>
      <c r="K19" s="190" t="s">
        <v>1644</v>
      </c>
      <c r="L19" s="38">
        <f>J19</f>
        <v>19036.5</v>
      </c>
      <c r="M19" s="16" t="s">
        <v>1628</v>
      </c>
      <c r="N19" s="182" t="s">
        <v>1760</v>
      </c>
      <c r="O19" s="130"/>
      <c r="P19" s="130"/>
    </row>
    <row r="20" spans="1:16" ht="47.25">
      <c r="A20" s="16">
        <v>2</v>
      </c>
      <c r="B20" s="16" t="s">
        <v>1625</v>
      </c>
      <c r="C20" s="108">
        <v>10010424</v>
      </c>
      <c r="D20" s="126" t="s">
        <v>1630</v>
      </c>
      <c r="E20" s="108" t="s">
        <v>1627</v>
      </c>
      <c r="F20" s="122" t="s">
        <v>1581</v>
      </c>
      <c r="G20" s="110" t="s">
        <v>654</v>
      </c>
      <c r="H20" s="127">
        <v>65.14</v>
      </c>
      <c r="I20" s="80">
        <v>4900</v>
      </c>
      <c r="J20" s="38">
        <f t="shared" ref="J20:J29" si="0">ROUND(H20*I20,2)</f>
        <v>319186</v>
      </c>
      <c r="K20" s="191"/>
      <c r="L20" s="38">
        <f t="shared" ref="L20:L29" si="1">J20</f>
        <v>319186</v>
      </c>
      <c r="M20" s="16" t="s">
        <v>1628</v>
      </c>
      <c r="N20" s="182" t="s">
        <v>1760</v>
      </c>
      <c r="O20" s="130"/>
      <c r="P20" s="130"/>
    </row>
    <row r="21" spans="1:16" ht="47.25">
      <c r="A21" s="16">
        <v>3</v>
      </c>
      <c r="B21" s="16" t="s">
        <v>1625</v>
      </c>
      <c r="C21" s="108">
        <v>10010424</v>
      </c>
      <c r="D21" s="126" t="s">
        <v>1631</v>
      </c>
      <c r="E21" s="108" t="s">
        <v>1627</v>
      </c>
      <c r="F21" s="122" t="s">
        <v>1581</v>
      </c>
      <c r="G21" s="110" t="s">
        <v>654</v>
      </c>
      <c r="H21" s="127">
        <v>82.548000000000002</v>
      </c>
      <c r="I21" s="80">
        <v>4900</v>
      </c>
      <c r="J21" s="38">
        <f t="shared" si="0"/>
        <v>404485.2</v>
      </c>
      <c r="K21" s="191"/>
      <c r="L21" s="38">
        <f t="shared" si="1"/>
        <v>404485.2</v>
      </c>
      <c r="M21" s="16" t="s">
        <v>1628</v>
      </c>
      <c r="N21" s="182" t="s">
        <v>1760</v>
      </c>
      <c r="O21" s="130"/>
      <c r="P21" s="130"/>
    </row>
    <row r="22" spans="1:16" ht="26.45" customHeight="1">
      <c r="A22" s="16">
        <v>4</v>
      </c>
      <c r="B22" s="128" t="s">
        <v>1640</v>
      </c>
      <c r="C22" s="108">
        <v>10010424</v>
      </c>
      <c r="D22" s="126" t="s">
        <v>1632</v>
      </c>
      <c r="E22" s="128" t="s">
        <v>1616</v>
      </c>
      <c r="F22" s="122" t="s">
        <v>1581</v>
      </c>
      <c r="G22" s="110" t="s">
        <v>654</v>
      </c>
      <c r="H22" s="127">
        <v>2.3650000000000002</v>
      </c>
      <c r="I22" s="78">
        <v>5000</v>
      </c>
      <c r="J22" s="38">
        <f t="shared" si="0"/>
        <v>11825</v>
      </c>
      <c r="K22" s="191"/>
      <c r="L22" s="38">
        <f t="shared" si="1"/>
        <v>11825</v>
      </c>
      <c r="M22" s="81" t="s">
        <v>6</v>
      </c>
      <c r="N22" s="182" t="s">
        <v>1760</v>
      </c>
      <c r="O22" s="129"/>
      <c r="P22" s="129"/>
    </row>
    <row r="23" spans="1:16" ht="26.45" customHeight="1">
      <c r="A23" s="16">
        <v>5</v>
      </c>
      <c r="B23" s="128" t="s">
        <v>1640</v>
      </c>
      <c r="C23" s="108">
        <v>10010424</v>
      </c>
      <c r="D23" s="126" t="s">
        <v>1633</v>
      </c>
      <c r="E23" s="128" t="s">
        <v>1616</v>
      </c>
      <c r="F23" s="122" t="s">
        <v>1581</v>
      </c>
      <c r="G23" s="110" t="s">
        <v>654</v>
      </c>
      <c r="H23" s="127">
        <v>35.531999999999996</v>
      </c>
      <c r="I23" s="78">
        <v>5000</v>
      </c>
      <c r="J23" s="38">
        <f t="shared" si="0"/>
        <v>177660</v>
      </c>
      <c r="K23" s="191"/>
      <c r="L23" s="38">
        <f t="shared" si="1"/>
        <v>177660</v>
      </c>
      <c r="M23" s="81" t="s">
        <v>6</v>
      </c>
      <c r="N23" s="182" t="s">
        <v>1760</v>
      </c>
      <c r="O23" s="129"/>
      <c r="P23" s="129"/>
    </row>
    <row r="24" spans="1:16" ht="26.45" customHeight="1">
      <c r="A24" s="16">
        <v>6</v>
      </c>
      <c r="B24" s="128" t="s">
        <v>1640</v>
      </c>
      <c r="C24" s="108">
        <v>10010424</v>
      </c>
      <c r="D24" s="126" t="s">
        <v>1634</v>
      </c>
      <c r="E24" s="128" t="s">
        <v>1616</v>
      </c>
      <c r="F24" s="122" t="s">
        <v>1581</v>
      </c>
      <c r="G24" s="110" t="s">
        <v>654</v>
      </c>
      <c r="H24" s="127">
        <v>14.411</v>
      </c>
      <c r="I24" s="78">
        <v>5000</v>
      </c>
      <c r="J24" s="38">
        <f t="shared" si="0"/>
        <v>72055</v>
      </c>
      <c r="K24" s="191"/>
      <c r="L24" s="38">
        <f t="shared" si="1"/>
        <v>72055</v>
      </c>
      <c r="M24" s="81" t="s">
        <v>6</v>
      </c>
      <c r="N24" s="182" t="s">
        <v>1760</v>
      </c>
      <c r="O24" s="129"/>
      <c r="P24" s="129"/>
    </row>
    <row r="25" spans="1:16" ht="26.45" customHeight="1">
      <c r="A25" s="16">
        <v>7</v>
      </c>
      <c r="B25" s="128" t="s">
        <v>1640</v>
      </c>
      <c r="C25" s="108">
        <v>10010424</v>
      </c>
      <c r="D25" s="126" t="s">
        <v>1635</v>
      </c>
      <c r="E25" s="128" t="s">
        <v>1616</v>
      </c>
      <c r="F25" s="122" t="s">
        <v>1581</v>
      </c>
      <c r="G25" s="110" t="s">
        <v>654</v>
      </c>
      <c r="H25" s="127">
        <v>17.334</v>
      </c>
      <c r="I25" s="78">
        <v>5000</v>
      </c>
      <c r="J25" s="38">
        <f t="shared" si="0"/>
        <v>86670</v>
      </c>
      <c r="K25" s="191"/>
      <c r="L25" s="38">
        <f t="shared" si="1"/>
        <v>86670</v>
      </c>
      <c r="M25" s="81" t="s">
        <v>6</v>
      </c>
      <c r="N25" s="182" t="s">
        <v>1760</v>
      </c>
      <c r="O25" s="129"/>
      <c r="P25" s="129"/>
    </row>
    <row r="26" spans="1:16" ht="26.45" customHeight="1">
      <c r="A26" s="16">
        <v>8</v>
      </c>
      <c r="B26" s="128" t="s">
        <v>1640</v>
      </c>
      <c r="C26" s="108">
        <v>10010424</v>
      </c>
      <c r="D26" s="126" t="s">
        <v>1636</v>
      </c>
      <c r="E26" s="128" t="s">
        <v>1616</v>
      </c>
      <c r="F26" s="122" t="s">
        <v>1581</v>
      </c>
      <c r="G26" s="110" t="s">
        <v>654</v>
      </c>
      <c r="H26" s="127">
        <v>14.387</v>
      </c>
      <c r="I26" s="78">
        <v>5000</v>
      </c>
      <c r="J26" s="38">
        <f t="shared" si="0"/>
        <v>71935</v>
      </c>
      <c r="K26" s="191"/>
      <c r="L26" s="38">
        <f t="shared" si="1"/>
        <v>71935</v>
      </c>
      <c r="M26" s="81" t="s">
        <v>6</v>
      </c>
      <c r="N26" s="182" t="s">
        <v>1760</v>
      </c>
      <c r="O26" s="129"/>
      <c r="P26" s="129"/>
    </row>
    <row r="27" spans="1:16" ht="26.45" customHeight="1">
      <c r="A27" s="16">
        <v>9</v>
      </c>
      <c r="B27" s="128" t="s">
        <v>1640</v>
      </c>
      <c r="C27" s="108">
        <v>10010424</v>
      </c>
      <c r="D27" s="126" t="s">
        <v>1637</v>
      </c>
      <c r="E27" s="128" t="s">
        <v>1616</v>
      </c>
      <c r="F27" s="122" t="s">
        <v>1581</v>
      </c>
      <c r="G27" s="110" t="s">
        <v>654</v>
      </c>
      <c r="H27" s="127">
        <v>124.3</v>
      </c>
      <c r="I27" s="78">
        <v>5000</v>
      </c>
      <c r="J27" s="38">
        <f t="shared" si="0"/>
        <v>621500</v>
      </c>
      <c r="K27" s="191"/>
      <c r="L27" s="38">
        <f t="shared" si="1"/>
        <v>621500</v>
      </c>
      <c r="M27" s="81" t="s">
        <v>6</v>
      </c>
      <c r="N27" s="182" t="s">
        <v>1760</v>
      </c>
      <c r="O27" s="129"/>
      <c r="P27" s="129"/>
    </row>
    <row r="28" spans="1:16" ht="26.45" customHeight="1">
      <c r="A28" s="16">
        <v>10</v>
      </c>
      <c r="B28" s="128" t="s">
        <v>1640</v>
      </c>
      <c r="C28" s="108">
        <v>10010424</v>
      </c>
      <c r="D28" s="126" t="s">
        <v>1638</v>
      </c>
      <c r="E28" s="128" t="s">
        <v>1616</v>
      </c>
      <c r="F28" s="122" t="s">
        <v>1581</v>
      </c>
      <c r="G28" s="110" t="s">
        <v>654</v>
      </c>
      <c r="H28" s="127">
        <v>8.6300000000000008</v>
      </c>
      <c r="I28" s="78">
        <v>5000</v>
      </c>
      <c r="J28" s="38">
        <f t="shared" si="0"/>
        <v>43150</v>
      </c>
      <c r="K28" s="191"/>
      <c r="L28" s="38">
        <f t="shared" si="1"/>
        <v>43150</v>
      </c>
      <c r="M28" s="81" t="s">
        <v>6</v>
      </c>
      <c r="N28" s="182" t="s">
        <v>1760</v>
      </c>
      <c r="O28" s="129"/>
      <c r="P28" s="129"/>
    </row>
    <row r="29" spans="1:16" ht="26.45" customHeight="1">
      <c r="A29" s="16">
        <v>11</v>
      </c>
      <c r="B29" s="128" t="s">
        <v>1640</v>
      </c>
      <c r="C29" s="108">
        <v>10010424</v>
      </c>
      <c r="D29" s="126" t="s">
        <v>1639</v>
      </c>
      <c r="E29" s="128" t="s">
        <v>1616</v>
      </c>
      <c r="F29" s="122" t="s">
        <v>1581</v>
      </c>
      <c r="G29" s="110" t="s">
        <v>654</v>
      </c>
      <c r="H29" s="127">
        <v>3.2000000000000001E-2</v>
      </c>
      <c r="I29" s="78">
        <v>5000</v>
      </c>
      <c r="J29" s="38">
        <f t="shared" si="0"/>
        <v>160</v>
      </c>
      <c r="K29" s="192"/>
      <c r="L29" s="38">
        <f t="shared" si="1"/>
        <v>160</v>
      </c>
      <c r="M29" s="81" t="s">
        <v>6</v>
      </c>
      <c r="N29" s="182" t="s">
        <v>1760</v>
      </c>
      <c r="O29" s="129"/>
      <c r="P29" s="129"/>
    </row>
    <row r="30" spans="1:16" ht="47.25">
      <c r="A30" s="16">
        <v>12</v>
      </c>
      <c r="B30" s="131" t="s">
        <v>45</v>
      </c>
      <c r="C30" s="133">
        <v>20000656</v>
      </c>
      <c r="D30" s="135"/>
      <c r="E30" s="96">
        <v>3804</v>
      </c>
      <c r="F30" s="134" t="s">
        <v>1641</v>
      </c>
      <c r="G30" s="133" t="s">
        <v>36</v>
      </c>
      <c r="H30" s="133">
        <v>1</v>
      </c>
      <c r="I30" s="144">
        <v>554675</v>
      </c>
      <c r="J30" s="144">
        <f>H30*I30</f>
        <v>554675</v>
      </c>
      <c r="K30" s="145">
        <f>J30*0.2</f>
        <v>110935</v>
      </c>
      <c r="L30" s="177">
        <f>J30*1.2</f>
        <v>665610</v>
      </c>
      <c r="M30" s="81" t="s">
        <v>6</v>
      </c>
      <c r="N30" s="93"/>
    </row>
    <row r="31" spans="1:16" ht="31.5">
      <c r="A31" s="16">
        <v>13</v>
      </c>
      <c r="B31" s="131" t="s">
        <v>45</v>
      </c>
      <c r="C31" s="133">
        <v>20000921</v>
      </c>
      <c r="D31" s="135"/>
      <c r="E31" s="96">
        <v>3804</v>
      </c>
      <c r="F31" s="134" t="s">
        <v>1654</v>
      </c>
      <c r="G31" s="133" t="s">
        <v>36</v>
      </c>
      <c r="H31" s="133">
        <v>1</v>
      </c>
      <c r="I31" s="144">
        <v>75885</v>
      </c>
      <c r="J31" s="144">
        <f>H31*I31</f>
        <v>75885</v>
      </c>
      <c r="K31" s="145">
        <f>J31*0.2</f>
        <v>15177</v>
      </c>
      <c r="L31" s="177">
        <f>J31*1.2</f>
        <v>91062</v>
      </c>
      <c r="M31" s="81" t="s">
        <v>6</v>
      </c>
      <c r="N31" s="93"/>
    </row>
    <row r="32" spans="1:16" ht="15.75">
      <c r="A32" s="93"/>
      <c r="B32" s="93"/>
      <c r="C32" s="93"/>
      <c r="D32" s="93"/>
      <c r="E32" s="93"/>
      <c r="F32" s="93"/>
      <c r="G32" s="93"/>
      <c r="H32" s="93"/>
      <c r="I32" s="93"/>
      <c r="J32" s="94">
        <f>SUM(J19:J31)</f>
        <v>2458222.7000000002</v>
      </c>
      <c r="K32" s="94">
        <f>SUM(K19:K31)</f>
        <v>126112</v>
      </c>
      <c r="L32" s="94">
        <f>SUM(L19:L31)</f>
        <v>2584334.7000000002</v>
      </c>
      <c r="M32" s="93"/>
      <c r="N32" s="93"/>
    </row>
    <row r="35" spans="2:13" ht="18.75">
      <c r="B35" s="183" t="s">
        <v>1719</v>
      </c>
      <c r="C35" s="183"/>
      <c r="D35" s="183"/>
      <c r="E35" s="159"/>
      <c r="F35" s="160"/>
      <c r="K35" s="162" t="s">
        <v>1725</v>
      </c>
      <c r="L35" s="9"/>
      <c r="M35" s="9"/>
    </row>
    <row r="36" spans="2:13" ht="18.75">
      <c r="B36" s="183" t="s">
        <v>1720</v>
      </c>
      <c r="C36" s="183"/>
      <c r="D36" s="183"/>
      <c r="E36" s="183"/>
      <c r="F36" s="183"/>
      <c r="K36" s="158" t="s">
        <v>1726</v>
      </c>
      <c r="L36" s="158"/>
      <c r="M36" s="158"/>
    </row>
    <row r="37" spans="2:13" ht="18.75">
      <c r="B37" s="184" t="s">
        <v>1721</v>
      </c>
      <c r="C37" s="184"/>
      <c r="D37" s="184"/>
      <c r="E37" s="184"/>
      <c r="F37" s="184"/>
      <c r="K37" s="158" t="s">
        <v>1727</v>
      </c>
      <c r="L37" s="158"/>
      <c r="M37" s="158"/>
    </row>
    <row r="38" spans="2:13" ht="18.75">
      <c r="B38" s="184" t="s">
        <v>1722</v>
      </c>
      <c r="C38" s="184"/>
      <c r="D38" s="184"/>
      <c r="E38" s="184"/>
      <c r="F38" s="184"/>
      <c r="K38" s="165"/>
      <c r="L38" s="166"/>
      <c r="M38" s="166"/>
    </row>
    <row r="39" spans="2:13" ht="18.75">
      <c r="B39" s="2"/>
      <c r="C39" s="9"/>
      <c r="D39" s="9"/>
      <c r="E39" s="161"/>
      <c r="F39" s="160"/>
      <c r="K39" s="165"/>
      <c r="L39" s="9"/>
      <c r="M39" s="9"/>
    </row>
    <row r="40" spans="2:13" ht="18.75">
      <c r="B40" s="162" t="s">
        <v>1723</v>
      </c>
      <c r="C40" s="162"/>
      <c r="D40" s="162"/>
      <c r="E40" s="162"/>
      <c r="F40" s="160"/>
      <c r="K40" s="158" t="s">
        <v>1728</v>
      </c>
      <c r="L40" s="158"/>
      <c r="M40" s="158"/>
    </row>
    <row r="41" spans="2:13" ht="18.75">
      <c r="B41" s="2"/>
      <c r="C41" s="185"/>
      <c r="D41" s="185"/>
      <c r="E41" s="185"/>
      <c r="F41" s="160"/>
      <c r="K41" s="165"/>
      <c r="L41" s="165"/>
      <c r="M41" s="165"/>
    </row>
    <row r="42" spans="2:13" ht="18.75">
      <c r="B42" s="2"/>
      <c r="C42" s="163" t="s">
        <v>1724</v>
      </c>
      <c r="D42" s="162"/>
      <c r="E42" s="164"/>
      <c r="F42" s="160"/>
      <c r="K42" s="163" t="s">
        <v>1724</v>
      </c>
      <c r="L42" s="162"/>
      <c r="M42" s="162"/>
    </row>
  </sheetData>
  <autoFilter ref="A18:M32"/>
  <mergeCells count="11">
    <mergeCell ref="A4:M4"/>
    <mergeCell ref="A5:M5"/>
    <mergeCell ref="A8:J8"/>
    <mergeCell ref="A10:J10"/>
    <mergeCell ref="A14:M14"/>
    <mergeCell ref="K19:K29"/>
    <mergeCell ref="B35:D35"/>
    <mergeCell ref="B36:F36"/>
    <mergeCell ref="B37:F37"/>
    <mergeCell ref="B38:F38"/>
    <mergeCell ref="C41:E4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colBreaks count="1" manualBreakCount="1">
    <brk id="14" max="41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topLeftCell="A16" zoomScale="60" zoomScaleNormal="100" workbookViewId="0">
      <selection activeCell="N19" sqref="N19"/>
    </sheetView>
  </sheetViews>
  <sheetFormatPr defaultRowHeight="15"/>
  <cols>
    <col min="1" max="1" width="6.140625" customWidth="1"/>
    <col min="2" max="2" width="9.7109375" customWidth="1"/>
    <col min="3" max="3" width="13.28515625" customWidth="1"/>
    <col min="4" max="4" width="12.85546875" customWidth="1"/>
    <col min="5" max="5" width="9.140625" customWidth="1"/>
    <col min="6" max="6" width="23.5703125" customWidth="1"/>
    <col min="7" max="7" width="6.7109375" customWidth="1"/>
    <col min="8" max="8" width="9.140625" customWidth="1"/>
    <col min="9" max="9" width="14.85546875" customWidth="1"/>
    <col min="10" max="10" width="15.28515625" customWidth="1"/>
    <col min="11" max="11" width="14.28515625" customWidth="1"/>
    <col min="12" max="12" width="16.28515625" customWidth="1"/>
    <col min="13" max="13" width="19.7109375" customWidth="1"/>
    <col min="14" max="14" width="25.5703125" customWidth="1"/>
  </cols>
  <sheetData>
    <row r="1" spans="1:13" ht="18.75">
      <c r="A1" s="8"/>
      <c r="B1" s="9"/>
      <c r="C1" s="9"/>
      <c r="D1" s="9"/>
      <c r="E1" s="17"/>
      <c r="F1" s="9"/>
      <c r="G1" s="9"/>
      <c r="H1" s="9"/>
      <c r="I1" s="9"/>
      <c r="J1" s="35" t="s">
        <v>1642</v>
      </c>
      <c r="K1" s="35"/>
      <c r="L1" s="20"/>
      <c r="M1" s="35"/>
    </row>
    <row r="2" spans="1:13" ht="18.75">
      <c r="A2" s="8"/>
      <c r="B2" s="10"/>
      <c r="C2" s="10"/>
      <c r="D2" s="10"/>
      <c r="E2" s="12"/>
      <c r="F2" s="10"/>
      <c r="G2" s="10"/>
      <c r="H2" s="10"/>
      <c r="I2" s="10"/>
      <c r="J2" s="36" t="s">
        <v>1623</v>
      </c>
      <c r="K2" s="36"/>
      <c r="L2" s="11"/>
      <c r="M2" s="11"/>
    </row>
    <row r="3" spans="1:13" ht="18.75">
      <c r="A3" s="8"/>
      <c r="B3" s="10"/>
      <c r="C3" s="10"/>
      <c r="D3" s="10"/>
      <c r="E3" s="12"/>
      <c r="F3" s="10"/>
      <c r="G3" s="10"/>
      <c r="H3" s="10"/>
      <c r="I3" s="10"/>
      <c r="J3" s="11"/>
      <c r="K3" s="11"/>
      <c r="L3" s="23"/>
      <c r="M3" s="8"/>
    </row>
    <row r="4" spans="1:13" ht="18.75">
      <c r="A4" s="186" t="s">
        <v>1643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8.75">
      <c r="A5" s="186" t="s">
        <v>1624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8.75">
      <c r="A6" s="41"/>
      <c r="B6" s="12"/>
      <c r="C6" s="12"/>
      <c r="D6" s="12"/>
      <c r="E6" s="12"/>
      <c r="F6" s="12"/>
      <c r="G6" s="12"/>
      <c r="H6" s="12"/>
      <c r="I6" s="12"/>
      <c r="J6" s="12"/>
      <c r="K6" s="12"/>
      <c r="L6" s="41"/>
      <c r="M6" s="8"/>
    </row>
    <row r="7" spans="1:13" ht="15.75">
      <c r="A7" s="7" t="s">
        <v>22</v>
      </c>
      <c r="B7" s="33"/>
      <c r="C7" s="33"/>
      <c r="D7" s="33"/>
      <c r="E7" s="33"/>
      <c r="F7" s="33"/>
      <c r="G7" s="33"/>
      <c r="H7" s="33"/>
      <c r="I7" s="33"/>
      <c r="J7" s="34"/>
      <c r="K7" s="8"/>
      <c r="L7" s="8"/>
      <c r="M7" s="8"/>
    </row>
    <row r="8" spans="1:13" ht="15.75">
      <c r="A8" s="187" t="s">
        <v>49</v>
      </c>
      <c r="B8" s="188"/>
      <c r="C8" s="188"/>
      <c r="D8" s="188"/>
      <c r="E8" s="188"/>
      <c r="F8" s="188"/>
      <c r="G8" s="188"/>
      <c r="H8" s="188"/>
      <c r="I8" s="188"/>
      <c r="J8" s="188"/>
      <c r="K8" s="8"/>
      <c r="L8" s="8"/>
      <c r="M8" s="8"/>
    </row>
    <row r="9" spans="1:13" ht="15.75">
      <c r="A9" s="47" t="s">
        <v>50</v>
      </c>
      <c r="B9" s="7"/>
      <c r="C9" s="7"/>
      <c r="D9" s="7"/>
      <c r="E9" s="29"/>
      <c r="F9" s="7"/>
      <c r="G9" s="7"/>
      <c r="H9" s="7"/>
      <c r="I9" s="7"/>
      <c r="J9" s="34"/>
      <c r="K9" s="8"/>
      <c r="L9" s="8"/>
      <c r="M9" s="8"/>
    </row>
    <row r="10" spans="1:13" ht="15.75">
      <c r="A10" s="187" t="s">
        <v>51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8"/>
      <c r="L10" s="8"/>
      <c r="M10" s="8"/>
    </row>
    <row r="11" spans="1:13" ht="15.75">
      <c r="A11" s="32"/>
      <c r="B11" s="32"/>
      <c r="C11" s="32"/>
      <c r="D11" s="32"/>
      <c r="E11" s="28"/>
      <c r="F11" s="32"/>
      <c r="G11" s="32"/>
      <c r="H11" s="32"/>
      <c r="I11" s="32"/>
      <c r="J11" s="32"/>
      <c r="K11" s="32"/>
      <c r="L11" s="13"/>
      <c r="M11" s="8"/>
    </row>
    <row r="12" spans="1:13" ht="15.75">
      <c r="A12" s="24" t="s">
        <v>11</v>
      </c>
      <c r="B12" s="32"/>
      <c r="C12" s="32"/>
      <c r="D12" s="32"/>
      <c r="E12" s="28"/>
      <c r="F12" s="32"/>
      <c r="G12" s="32"/>
      <c r="H12" s="32"/>
      <c r="I12" s="32"/>
      <c r="J12" s="32"/>
      <c r="K12" s="32"/>
      <c r="L12" s="13"/>
      <c r="M12" s="8"/>
    </row>
    <row r="13" spans="1:13" ht="15.75">
      <c r="A13" s="46" t="s">
        <v>54</v>
      </c>
      <c r="B13" s="32"/>
      <c r="C13" s="32"/>
      <c r="D13" s="32"/>
      <c r="E13" s="28"/>
      <c r="F13" s="32"/>
      <c r="G13" s="32"/>
      <c r="H13" s="32"/>
      <c r="I13" s="32"/>
      <c r="J13" s="32"/>
      <c r="K13" s="32"/>
      <c r="L13" s="25"/>
      <c r="M13" s="24"/>
    </row>
    <row r="14" spans="1:13" ht="15.75">
      <c r="A14" s="189" t="s">
        <v>12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ht="15.75">
      <c r="A15" s="14" t="s">
        <v>13</v>
      </c>
      <c r="B15" s="14"/>
      <c r="C15" s="14"/>
      <c r="D15" s="14"/>
      <c r="E15" s="18"/>
      <c r="F15" s="14"/>
      <c r="G15" s="14"/>
      <c r="H15" s="14"/>
      <c r="I15" s="14"/>
      <c r="J15" s="14"/>
      <c r="K15" s="14"/>
      <c r="L15" s="15"/>
      <c r="M15" s="14"/>
    </row>
    <row r="16" spans="1:13" ht="15.75">
      <c r="A16" s="24"/>
      <c r="B16" s="24"/>
      <c r="C16" s="24"/>
      <c r="D16" s="24"/>
      <c r="E16" s="28"/>
      <c r="F16" s="32"/>
      <c r="G16" s="24"/>
      <c r="H16" s="24"/>
      <c r="I16" s="4"/>
      <c r="J16" s="26"/>
      <c r="K16" s="27"/>
      <c r="L16" s="27"/>
      <c r="M16" s="24"/>
    </row>
    <row r="17" spans="1:14" ht="68.45" customHeight="1">
      <c r="A17" s="5" t="s">
        <v>0</v>
      </c>
      <c r="B17" s="6" t="s">
        <v>7</v>
      </c>
      <c r="C17" s="60" t="s">
        <v>53</v>
      </c>
      <c r="D17" s="60" t="s">
        <v>282</v>
      </c>
      <c r="E17" s="6" t="s">
        <v>8</v>
      </c>
      <c r="F17" s="6" t="s">
        <v>1</v>
      </c>
      <c r="G17" s="6" t="s">
        <v>9</v>
      </c>
      <c r="H17" s="6" t="s">
        <v>2</v>
      </c>
      <c r="I17" s="1" t="s">
        <v>5</v>
      </c>
      <c r="J17" s="1" t="s">
        <v>24</v>
      </c>
      <c r="K17" s="1" t="s">
        <v>27</v>
      </c>
      <c r="L17" s="1" t="s">
        <v>23</v>
      </c>
      <c r="M17" s="5" t="s">
        <v>3</v>
      </c>
      <c r="N17" s="180" t="s">
        <v>1758</v>
      </c>
    </row>
    <row r="18" spans="1:14" ht="15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  <c r="N18" s="93"/>
    </row>
    <row r="19" spans="1:14" s="74" customFormat="1" ht="41.45" customHeight="1">
      <c r="A19" s="16">
        <v>1</v>
      </c>
      <c r="B19" s="128" t="s">
        <v>1640</v>
      </c>
      <c r="C19" s="128" t="s">
        <v>1645</v>
      </c>
      <c r="D19" s="126" t="s">
        <v>1646</v>
      </c>
      <c r="E19" s="128" t="s">
        <v>1616</v>
      </c>
      <c r="F19" s="126" t="s">
        <v>1581</v>
      </c>
      <c r="G19" s="110" t="s">
        <v>654</v>
      </c>
      <c r="H19" s="127">
        <v>84.813999999999993</v>
      </c>
      <c r="I19" s="80">
        <v>5000</v>
      </c>
      <c r="J19" s="38">
        <f t="shared" ref="J19:J26" si="0">ROUND(H19*I19,2)</f>
        <v>424070</v>
      </c>
      <c r="K19" s="190" t="s">
        <v>1644</v>
      </c>
      <c r="L19" s="38">
        <f>J19</f>
        <v>424070</v>
      </c>
      <c r="M19" s="81" t="s">
        <v>6</v>
      </c>
      <c r="N19" s="182" t="s">
        <v>1760</v>
      </c>
    </row>
    <row r="20" spans="1:14" ht="41.45" customHeight="1">
      <c r="A20" s="16">
        <v>2</v>
      </c>
      <c r="B20" s="128" t="s">
        <v>1640</v>
      </c>
      <c r="C20" s="128" t="s">
        <v>1645</v>
      </c>
      <c r="D20" s="126" t="s">
        <v>1647</v>
      </c>
      <c r="E20" s="128" t="s">
        <v>1616</v>
      </c>
      <c r="F20" s="126" t="s">
        <v>1581</v>
      </c>
      <c r="G20" s="110" t="s">
        <v>654</v>
      </c>
      <c r="H20" s="127">
        <v>46.36</v>
      </c>
      <c r="I20" s="80">
        <v>5000</v>
      </c>
      <c r="J20" s="38">
        <f t="shared" si="0"/>
        <v>231800</v>
      </c>
      <c r="K20" s="191"/>
      <c r="L20" s="38">
        <f>J20</f>
        <v>231800</v>
      </c>
      <c r="M20" s="81" t="s">
        <v>6</v>
      </c>
      <c r="N20" s="182" t="s">
        <v>1760</v>
      </c>
    </row>
    <row r="21" spans="1:14" ht="41.45" customHeight="1">
      <c r="A21" s="16">
        <v>3</v>
      </c>
      <c r="B21" s="128" t="s">
        <v>1640</v>
      </c>
      <c r="C21" s="128" t="s">
        <v>1645</v>
      </c>
      <c r="D21" s="126" t="s">
        <v>1648</v>
      </c>
      <c r="E21" s="128" t="s">
        <v>1616</v>
      </c>
      <c r="F21" s="126" t="s">
        <v>1581</v>
      </c>
      <c r="G21" s="110" t="s">
        <v>654</v>
      </c>
      <c r="H21" s="127">
        <v>46.021999999999998</v>
      </c>
      <c r="I21" s="80">
        <v>5000</v>
      </c>
      <c r="J21" s="38">
        <f t="shared" si="0"/>
        <v>230110</v>
      </c>
      <c r="K21" s="191"/>
      <c r="L21" s="38">
        <f>J21</f>
        <v>230110</v>
      </c>
      <c r="M21" s="81" t="s">
        <v>6</v>
      </c>
      <c r="N21" s="182" t="s">
        <v>1760</v>
      </c>
    </row>
    <row r="22" spans="1:14" ht="41.45" customHeight="1">
      <c r="A22" s="16">
        <v>4</v>
      </c>
      <c r="B22" s="128" t="s">
        <v>1625</v>
      </c>
      <c r="C22" s="128" t="s">
        <v>1645</v>
      </c>
      <c r="D22" s="126" t="s">
        <v>1649</v>
      </c>
      <c r="E22" s="128" t="s">
        <v>1627</v>
      </c>
      <c r="F22" s="126" t="s">
        <v>1581</v>
      </c>
      <c r="G22" s="110" t="s">
        <v>654</v>
      </c>
      <c r="H22" s="127">
        <v>46.323</v>
      </c>
      <c r="I22" s="78">
        <v>4900</v>
      </c>
      <c r="J22" s="38">
        <f t="shared" si="0"/>
        <v>226982.7</v>
      </c>
      <c r="K22" s="191"/>
      <c r="L22" s="38">
        <f>J22</f>
        <v>226982.7</v>
      </c>
      <c r="M22" s="16" t="s">
        <v>1628</v>
      </c>
      <c r="N22" s="182" t="s">
        <v>1760</v>
      </c>
    </row>
    <row r="23" spans="1:14" ht="41.45" customHeight="1">
      <c r="A23" s="16">
        <v>5</v>
      </c>
      <c r="B23" s="128" t="s">
        <v>1625</v>
      </c>
      <c r="C23" s="128" t="s">
        <v>1645</v>
      </c>
      <c r="D23" s="126" t="s">
        <v>1650</v>
      </c>
      <c r="E23" s="128" t="s">
        <v>1627</v>
      </c>
      <c r="F23" s="126" t="s">
        <v>1581</v>
      </c>
      <c r="G23" s="110" t="s">
        <v>654</v>
      </c>
      <c r="H23" s="127">
        <v>103.84099999999999</v>
      </c>
      <c r="I23" s="78">
        <v>4900</v>
      </c>
      <c r="J23" s="38">
        <f t="shared" si="0"/>
        <v>508820.9</v>
      </c>
      <c r="K23" s="191"/>
      <c r="L23" s="38">
        <f>J23</f>
        <v>508820.9</v>
      </c>
      <c r="M23" s="16" t="s">
        <v>1628</v>
      </c>
      <c r="N23" s="182" t="s">
        <v>1760</v>
      </c>
    </row>
    <row r="24" spans="1:14" ht="41.45" customHeight="1">
      <c r="A24" s="16">
        <v>6</v>
      </c>
      <c r="B24" s="128" t="s">
        <v>45</v>
      </c>
      <c r="C24" s="133">
        <v>20000267</v>
      </c>
      <c r="D24" s="126"/>
      <c r="E24" s="128">
        <v>3804</v>
      </c>
      <c r="F24" s="134" t="s">
        <v>1651</v>
      </c>
      <c r="G24" s="110" t="s">
        <v>36</v>
      </c>
      <c r="H24" s="133">
        <v>1</v>
      </c>
      <c r="I24" s="78">
        <v>30620</v>
      </c>
      <c r="J24" s="38">
        <f t="shared" si="0"/>
        <v>30620</v>
      </c>
      <c r="K24" s="132">
        <f>J24*0.2</f>
        <v>6124</v>
      </c>
      <c r="L24" s="38">
        <f>J24*1.2</f>
        <v>36744</v>
      </c>
      <c r="M24" s="81" t="s">
        <v>6</v>
      </c>
      <c r="N24" s="179"/>
    </row>
    <row r="25" spans="1:14" ht="41.45" customHeight="1">
      <c r="A25" s="16">
        <v>7</v>
      </c>
      <c r="B25" s="128" t="s">
        <v>45</v>
      </c>
      <c r="C25" s="133">
        <v>65000420</v>
      </c>
      <c r="D25" s="126"/>
      <c r="E25" s="128">
        <v>3804</v>
      </c>
      <c r="F25" s="134" t="s">
        <v>1652</v>
      </c>
      <c r="G25" s="110" t="s">
        <v>36</v>
      </c>
      <c r="H25" s="133">
        <v>1</v>
      </c>
      <c r="I25" s="78">
        <v>881635</v>
      </c>
      <c r="J25" s="38">
        <f t="shared" si="0"/>
        <v>881635</v>
      </c>
      <c r="K25" s="132">
        <f>J25*0.2</f>
        <v>176327</v>
      </c>
      <c r="L25" s="38">
        <f>J25*1.2</f>
        <v>1057962</v>
      </c>
      <c r="M25" s="81" t="s">
        <v>6</v>
      </c>
      <c r="N25" s="179"/>
    </row>
    <row r="26" spans="1:14" ht="41.45" customHeight="1">
      <c r="A26" s="16">
        <v>8</v>
      </c>
      <c r="B26" s="128" t="s">
        <v>45</v>
      </c>
      <c r="C26" s="133">
        <v>65000498</v>
      </c>
      <c r="D26" s="126"/>
      <c r="E26" s="128">
        <v>3804</v>
      </c>
      <c r="F26" s="134" t="s">
        <v>1653</v>
      </c>
      <c r="G26" s="133" t="s">
        <v>36</v>
      </c>
      <c r="H26" s="133">
        <v>1</v>
      </c>
      <c r="I26" s="78">
        <v>78380</v>
      </c>
      <c r="J26" s="38">
        <f t="shared" si="0"/>
        <v>78380</v>
      </c>
      <c r="K26" s="132">
        <f>J26*0.2</f>
        <v>15676</v>
      </c>
      <c r="L26" s="38">
        <f>J26*1.2</f>
        <v>94056</v>
      </c>
      <c r="M26" s="81" t="s">
        <v>6</v>
      </c>
      <c r="N26" s="179"/>
    </row>
    <row r="27" spans="1:14" ht="15.75">
      <c r="A27" s="135"/>
      <c r="B27" s="135"/>
      <c r="C27" s="135"/>
      <c r="D27" s="135"/>
      <c r="E27" s="135"/>
      <c r="F27" s="135"/>
      <c r="G27" s="135"/>
      <c r="H27" s="135"/>
      <c r="I27" s="135"/>
      <c r="J27" s="94">
        <f>SUM(J19:J26)</f>
        <v>2612418.6</v>
      </c>
      <c r="K27" s="94">
        <f>SUM(K19:K26)</f>
        <v>198127</v>
      </c>
      <c r="L27" s="94">
        <f>SUM(L19:L26)</f>
        <v>2810545.6</v>
      </c>
      <c r="M27" s="135"/>
      <c r="N27" s="93"/>
    </row>
    <row r="31" spans="1:14" ht="18.75">
      <c r="B31" s="183" t="s">
        <v>1719</v>
      </c>
      <c r="C31" s="183"/>
      <c r="D31" s="183"/>
      <c r="E31" s="159"/>
      <c r="F31" s="160"/>
      <c r="K31" s="162" t="s">
        <v>1725</v>
      </c>
      <c r="L31" s="9"/>
      <c r="M31" s="9"/>
    </row>
    <row r="32" spans="1:14" ht="18.75">
      <c r="B32" s="183" t="s">
        <v>1720</v>
      </c>
      <c r="C32" s="183"/>
      <c r="D32" s="183"/>
      <c r="E32" s="183"/>
      <c r="F32" s="183"/>
      <c r="K32" s="158" t="s">
        <v>1726</v>
      </c>
      <c r="L32" s="158"/>
      <c r="M32" s="158"/>
    </row>
    <row r="33" spans="2:13" ht="18.75">
      <c r="B33" s="184" t="s">
        <v>1721</v>
      </c>
      <c r="C33" s="184"/>
      <c r="D33" s="184"/>
      <c r="E33" s="184"/>
      <c r="F33" s="184"/>
      <c r="K33" s="158" t="s">
        <v>1727</v>
      </c>
      <c r="L33" s="158"/>
      <c r="M33" s="158"/>
    </row>
    <row r="34" spans="2:13" ht="18.75">
      <c r="B34" s="184" t="s">
        <v>1722</v>
      </c>
      <c r="C34" s="184"/>
      <c r="D34" s="184"/>
      <c r="E34" s="184"/>
      <c r="F34" s="184"/>
      <c r="K34" s="165"/>
      <c r="L34" s="166"/>
      <c r="M34" s="166"/>
    </row>
    <row r="35" spans="2:13" ht="18.75">
      <c r="B35" s="2"/>
      <c r="C35" s="9"/>
      <c r="D35" s="9"/>
      <c r="E35" s="161"/>
      <c r="F35" s="160"/>
      <c r="K35" s="165"/>
      <c r="L35" s="9"/>
      <c r="M35" s="9"/>
    </row>
    <row r="36" spans="2:13" ht="18.75">
      <c r="B36" s="162" t="s">
        <v>1723</v>
      </c>
      <c r="C36" s="162"/>
      <c r="D36" s="162"/>
      <c r="E36" s="162"/>
      <c r="F36" s="160"/>
      <c r="K36" s="158" t="s">
        <v>1728</v>
      </c>
      <c r="L36" s="158"/>
      <c r="M36" s="158"/>
    </row>
    <row r="37" spans="2:13" ht="18.75">
      <c r="B37" s="2"/>
      <c r="C37" s="185"/>
      <c r="D37" s="185"/>
      <c r="E37" s="185"/>
      <c r="F37" s="160"/>
      <c r="K37" s="165"/>
      <c r="L37" s="165"/>
      <c r="M37" s="165"/>
    </row>
    <row r="38" spans="2:13" ht="18.75">
      <c r="B38" s="2"/>
      <c r="C38" s="163" t="s">
        <v>1724</v>
      </c>
      <c r="D38" s="162"/>
      <c r="E38" s="164"/>
      <c r="F38" s="160"/>
      <c r="K38" s="163" t="s">
        <v>1724</v>
      </c>
      <c r="L38" s="162"/>
      <c r="M38" s="162"/>
    </row>
  </sheetData>
  <autoFilter ref="A18:M27"/>
  <mergeCells count="11">
    <mergeCell ref="A4:M4"/>
    <mergeCell ref="A5:M5"/>
    <mergeCell ref="A8:J8"/>
    <mergeCell ref="A10:J10"/>
    <mergeCell ref="A14:M14"/>
    <mergeCell ref="K19:K23"/>
    <mergeCell ref="B31:D31"/>
    <mergeCell ref="B32:F32"/>
    <mergeCell ref="B33:F33"/>
    <mergeCell ref="B34:F34"/>
    <mergeCell ref="C37:E37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colBreaks count="1" manualBreakCount="1">
    <brk id="14" max="37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view="pageBreakPreview" topLeftCell="A41" zoomScale="60" zoomScaleNormal="100" workbookViewId="0">
      <selection activeCell="N17" sqref="N17"/>
    </sheetView>
  </sheetViews>
  <sheetFormatPr defaultRowHeight="15"/>
  <cols>
    <col min="1" max="1" width="6.140625" customWidth="1"/>
    <col min="2" max="2" width="9.7109375" customWidth="1"/>
    <col min="3" max="3" width="13.28515625" customWidth="1"/>
    <col min="4" max="4" width="10.7109375" customWidth="1"/>
    <col min="5" max="5" width="13" customWidth="1"/>
    <col min="6" max="6" width="28.28515625" customWidth="1"/>
    <col min="7" max="7" width="5.42578125" customWidth="1"/>
    <col min="8" max="8" width="9.140625" customWidth="1"/>
    <col min="9" max="9" width="14.85546875" customWidth="1"/>
    <col min="10" max="10" width="15.28515625" customWidth="1"/>
    <col min="11" max="11" width="14.28515625" customWidth="1"/>
    <col min="12" max="12" width="16.28515625" customWidth="1"/>
    <col min="13" max="13" width="19.7109375" customWidth="1"/>
    <col min="14" max="14" width="24.5703125" customWidth="1"/>
  </cols>
  <sheetData>
    <row r="1" spans="1:13" ht="18.75">
      <c r="A1" s="8"/>
      <c r="B1" s="9"/>
      <c r="C1" s="9"/>
      <c r="D1" s="9"/>
      <c r="E1" s="17"/>
      <c r="F1" s="9"/>
      <c r="G1" s="9"/>
      <c r="H1" s="9"/>
      <c r="I1" s="9"/>
      <c r="J1" s="35" t="s">
        <v>1655</v>
      </c>
      <c r="K1" s="35"/>
      <c r="L1" s="20"/>
      <c r="M1" s="35"/>
    </row>
    <row r="2" spans="1:13" ht="18.75">
      <c r="A2" s="8"/>
      <c r="B2" s="10"/>
      <c r="C2" s="10"/>
      <c r="D2" s="10"/>
      <c r="E2" s="12"/>
      <c r="F2" s="10"/>
      <c r="G2" s="10"/>
      <c r="H2" s="10"/>
      <c r="I2" s="10"/>
      <c r="J2" s="36" t="s">
        <v>1623</v>
      </c>
      <c r="K2" s="36"/>
      <c r="L2" s="11"/>
      <c r="M2" s="11"/>
    </row>
    <row r="3" spans="1:13" ht="18.75">
      <c r="A3" s="8"/>
      <c r="B3" s="10"/>
      <c r="C3" s="10"/>
      <c r="D3" s="10"/>
      <c r="E3" s="12"/>
      <c r="F3" s="10"/>
      <c r="G3" s="10"/>
      <c r="H3" s="10"/>
      <c r="I3" s="10"/>
      <c r="J3" s="11"/>
      <c r="K3" s="11"/>
      <c r="L3" s="23"/>
      <c r="M3" s="8"/>
    </row>
    <row r="4" spans="1:13" ht="18.75">
      <c r="A4" s="186" t="s">
        <v>1656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8.75">
      <c r="A5" s="186" t="s">
        <v>1624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8.75">
      <c r="A6" s="41"/>
      <c r="B6" s="12"/>
      <c r="C6" s="12"/>
      <c r="D6" s="12"/>
      <c r="E6" s="12"/>
      <c r="F6" s="12"/>
      <c r="G6" s="12"/>
      <c r="H6" s="12"/>
      <c r="I6" s="12"/>
      <c r="J6" s="12"/>
      <c r="K6" s="12"/>
      <c r="L6" s="41"/>
      <c r="M6" s="8"/>
    </row>
    <row r="7" spans="1:13" ht="15.75">
      <c r="A7" s="7" t="s">
        <v>22</v>
      </c>
      <c r="B7" s="33"/>
      <c r="C7" s="33"/>
      <c r="D7" s="33"/>
      <c r="E7" s="33"/>
      <c r="F7" s="33"/>
      <c r="G7" s="33"/>
      <c r="H7" s="33"/>
      <c r="I7" s="33"/>
      <c r="J7" s="34"/>
      <c r="K7" s="8"/>
      <c r="L7" s="8"/>
      <c r="M7" s="8"/>
    </row>
    <row r="8" spans="1:13" ht="15.75">
      <c r="A8" s="187" t="s">
        <v>49</v>
      </c>
      <c r="B8" s="188"/>
      <c r="C8" s="188"/>
      <c r="D8" s="188"/>
      <c r="E8" s="188"/>
      <c r="F8" s="188"/>
      <c r="G8" s="188"/>
      <c r="H8" s="188"/>
      <c r="I8" s="188"/>
      <c r="J8" s="188"/>
      <c r="K8" s="8"/>
      <c r="L8" s="8"/>
      <c r="M8" s="8"/>
    </row>
    <row r="9" spans="1:13" ht="15.75">
      <c r="A9" s="47" t="s">
        <v>50</v>
      </c>
      <c r="B9" s="7"/>
      <c r="C9" s="7"/>
      <c r="D9" s="7"/>
      <c r="E9" s="29"/>
      <c r="F9" s="7"/>
      <c r="G9" s="7"/>
      <c r="H9" s="7"/>
      <c r="I9" s="7"/>
      <c r="J9" s="34"/>
      <c r="K9" s="8"/>
      <c r="L9" s="8"/>
      <c r="M9" s="8"/>
    </row>
    <row r="10" spans="1:13" ht="15.75">
      <c r="A10" s="187" t="s">
        <v>51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8"/>
      <c r="L10" s="8"/>
      <c r="M10" s="8"/>
    </row>
    <row r="11" spans="1:13" ht="15.75">
      <c r="A11" s="32"/>
      <c r="B11" s="32"/>
      <c r="C11" s="32"/>
      <c r="D11" s="32"/>
      <c r="E11" s="28"/>
      <c r="F11" s="32"/>
      <c r="G11" s="32"/>
      <c r="H11" s="32"/>
      <c r="I11" s="32"/>
      <c r="J11" s="32"/>
      <c r="K11" s="32"/>
      <c r="L11" s="13"/>
      <c r="M11" s="8"/>
    </row>
    <row r="12" spans="1:13" ht="15.75">
      <c r="A12" s="24" t="s">
        <v>11</v>
      </c>
      <c r="B12" s="32"/>
      <c r="C12" s="32"/>
      <c r="D12" s="32"/>
      <c r="E12" s="28"/>
      <c r="F12" s="32"/>
      <c r="G12" s="32"/>
      <c r="H12" s="32"/>
      <c r="I12" s="32"/>
      <c r="J12" s="32"/>
      <c r="K12" s="32"/>
      <c r="L12" s="13"/>
      <c r="M12" s="8"/>
    </row>
    <row r="13" spans="1:13" ht="15.75">
      <c r="A13" s="46" t="s">
        <v>54</v>
      </c>
      <c r="B13" s="32"/>
      <c r="C13" s="32"/>
      <c r="D13" s="32"/>
      <c r="E13" s="28"/>
      <c r="F13" s="32"/>
      <c r="G13" s="32"/>
      <c r="H13" s="32"/>
      <c r="I13" s="32"/>
      <c r="J13" s="32"/>
      <c r="K13" s="32"/>
      <c r="L13" s="25"/>
      <c r="M13" s="24"/>
    </row>
    <row r="14" spans="1:13" ht="15.75">
      <c r="A14" s="189" t="s">
        <v>12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ht="15.75">
      <c r="A15" s="14" t="s">
        <v>13</v>
      </c>
      <c r="B15" s="14"/>
      <c r="C15" s="14"/>
      <c r="D15" s="14"/>
      <c r="E15" s="18"/>
      <c r="F15" s="14"/>
      <c r="G15" s="14"/>
      <c r="H15" s="14"/>
      <c r="I15" s="14"/>
      <c r="J15" s="14"/>
      <c r="K15" s="14"/>
      <c r="L15" s="15"/>
      <c r="M15" s="14"/>
    </row>
    <row r="16" spans="1:13" ht="15.75">
      <c r="A16" s="24"/>
      <c r="B16" s="24"/>
      <c r="C16" s="24"/>
      <c r="D16" s="24"/>
      <c r="E16" s="28"/>
      <c r="F16" s="32"/>
      <c r="G16" s="24"/>
      <c r="H16" s="24"/>
      <c r="I16" s="4"/>
      <c r="J16" s="26"/>
      <c r="K16" s="27"/>
      <c r="L16" s="27"/>
      <c r="M16" s="24"/>
    </row>
    <row r="17" spans="1:14" ht="68.45" customHeight="1">
      <c r="A17" s="5" t="s">
        <v>0</v>
      </c>
      <c r="B17" s="6" t="s">
        <v>7</v>
      </c>
      <c r="C17" s="60" t="s">
        <v>53</v>
      </c>
      <c r="D17" s="60" t="s">
        <v>282</v>
      </c>
      <c r="E17" s="6" t="s">
        <v>8</v>
      </c>
      <c r="F17" s="6" t="s">
        <v>1</v>
      </c>
      <c r="G17" s="6" t="s">
        <v>9</v>
      </c>
      <c r="H17" s="6" t="s">
        <v>2</v>
      </c>
      <c r="I17" s="1" t="s">
        <v>5</v>
      </c>
      <c r="J17" s="1" t="s">
        <v>24</v>
      </c>
      <c r="K17" s="1" t="s">
        <v>27</v>
      </c>
      <c r="L17" s="1" t="s">
        <v>23</v>
      </c>
      <c r="M17" s="5" t="s">
        <v>3</v>
      </c>
      <c r="N17" s="180" t="s">
        <v>1758</v>
      </c>
    </row>
    <row r="18" spans="1:14" ht="15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  <c r="N18" s="93"/>
    </row>
    <row r="19" spans="1:14" s="74" customFormat="1" ht="24.6" customHeight="1">
      <c r="A19" s="16">
        <v>1</v>
      </c>
      <c r="B19" s="81" t="s">
        <v>1657</v>
      </c>
      <c r="C19" s="107">
        <v>10010424</v>
      </c>
      <c r="D19" s="96" t="s">
        <v>1580</v>
      </c>
      <c r="E19" s="81" t="s">
        <v>1616</v>
      </c>
      <c r="F19" s="111" t="s">
        <v>1581</v>
      </c>
      <c r="G19" s="82" t="s">
        <v>654</v>
      </c>
      <c r="H19" s="137">
        <v>46.116999999999997</v>
      </c>
      <c r="I19" s="78">
        <v>5000</v>
      </c>
      <c r="J19" s="38">
        <f>ROUND(H19*I19,2)</f>
        <v>230585</v>
      </c>
      <c r="K19" s="190" t="s">
        <v>1644</v>
      </c>
      <c r="L19" s="38">
        <f>J19</f>
        <v>230585</v>
      </c>
      <c r="M19" s="136" t="s">
        <v>6</v>
      </c>
      <c r="N19" s="182" t="s">
        <v>1760</v>
      </c>
    </row>
    <row r="20" spans="1:14" ht="24.6" customHeight="1">
      <c r="A20" s="16">
        <v>2</v>
      </c>
      <c r="B20" s="81" t="s">
        <v>1658</v>
      </c>
      <c r="C20" s="107">
        <v>10010424</v>
      </c>
      <c r="D20" s="96" t="s">
        <v>1580</v>
      </c>
      <c r="E20" s="81" t="s">
        <v>1616</v>
      </c>
      <c r="F20" s="111" t="s">
        <v>1581</v>
      </c>
      <c r="G20" s="82" t="s">
        <v>654</v>
      </c>
      <c r="H20" s="137">
        <v>23.67</v>
      </c>
      <c r="I20" s="78">
        <v>5000</v>
      </c>
      <c r="J20" s="38">
        <f t="shared" ref="J20:J59" si="0">ROUND(H20*I20,2)</f>
        <v>118350</v>
      </c>
      <c r="K20" s="191"/>
      <c r="L20" s="38">
        <f t="shared" ref="L20:L59" si="1">J20</f>
        <v>118350</v>
      </c>
      <c r="M20" s="136" t="s">
        <v>6</v>
      </c>
      <c r="N20" s="182" t="s">
        <v>1760</v>
      </c>
    </row>
    <row r="21" spans="1:14" ht="24.6" customHeight="1">
      <c r="A21" s="16">
        <v>3</v>
      </c>
      <c r="B21" s="81" t="s">
        <v>1659</v>
      </c>
      <c r="C21" s="107">
        <v>10010424</v>
      </c>
      <c r="D21" s="96" t="s">
        <v>1580</v>
      </c>
      <c r="E21" s="81" t="s">
        <v>1616</v>
      </c>
      <c r="F21" s="111" t="s">
        <v>1581</v>
      </c>
      <c r="G21" s="82" t="s">
        <v>654</v>
      </c>
      <c r="H21" s="137">
        <v>0.32</v>
      </c>
      <c r="I21" s="78">
        <v>5000</v>
      </c>
      <c r="J21" s="38">
        <f t="shared" si="0"/>
        <v>1600</v>
      </c>
      <c r="K21" s="191"/>
      <c r="L21" s="38">
        <f t="shared" si="1"/>
        <v>1600</v>
      </c>
      <c r="M21" s="136" t="s">
        <v>6</v>
      </c>
      <c r="N21" s="182" t="s">
        <v>1760</v>
      </c>
    </row>
    <row r="22" spans="1:14" ht="24.6" customHeight="1">
      <c r="A22" s="16">
        <v>4</v>
      </c>
      <c r="B22" s="81" t="s">
        <v>1660</v>
      </c>
      <c r="C22" s="107">
        <v>10010424</v>
      </c>
      <c r="D22" s="96" t="s">
        <v>1580</v>
      </c>
      <c r="E22" s="81" t="s">
        <v>1616</v>
      </c>
      <c r="F22" s="111" t="s">
        <v>1581</v>
      </c>
      <c r="G22" s="82" t="s">
        <v>654</v>
      </c>
      <c r="H22" s="137">
        <v>1E-3</v>
      </c>
      <c r="I22" s="78">
        <v>5000</v>
      </c>
      <c r="J22" s="38">
        <f t="shared" si="0"/>
        <v>5</v>
      </c>
      <c r="K22" s="191"/>
      <c r="L22" s="38">
        <f t="shared" si="1"/>
        <v>5</v>
      </c>
      <c r="M22" s="136" t="s">
        <v>6</v>
      </c>
      <c r="N22" s="182" t="s">
        <v>1760</v>
      </c>
    </row>
    <row r="23" spans="1:14" ht="24.6" customHeight="1">
      <c r="A23" s="16">
        <v>5</v>
      </c>
      <c r="B23" s="81" t="s">
        <v>1661</v>
      </c>
      <c r="C23" s="107">
        <v>10010424</v>
      </c>
      <c r="D23" s="96" t="s">
        <v>1580</v>
      </c>
      <c r="E23" s="81" t="s">
        <v>1616</v>
      </c>
      <c r="F23" s="111" t="s">
        <v>1581</v>
      </c>
      <c r="G23" s="82" t="s">
        <v>654</v>
      </c>
      <c r="H23" s="137">
        <v>0.02</v>
      </c>
      <c r="I23" s="78">
        <v>5000</v>
      </c>
      <c r="J23" s="38">
        <f t="shared" si="0"/>
        <v>100</v>
      </c>
      <c r="K23" s="191"/>
      <c r="L23" s="38">
        <f t="shared" si="1"/>
        <v>100</v>
      </c>
      <c r="M23" s="136" t="s">
        <v>6</v>
      </c>
      <c r="N23" s="182" t="s">
        <v>1760</v>
      </c>
    </row>
    <row r="24" spans="1:14" ht="24.6" customHeight="1">
      <c r="A24" s="16">
        <v>6</v>
      </c>
      <c r="B24" s="81" t="s">
        <v>1662</v>
      </c>
      <c r="C24" s="107">
        <v>10010424</v>
      </c>
      <c r="D24" s="96" t="s">
        <v>1580</v>
      </c>
      <c r="E24" s="81" t="s">
        <v>1616</v>
      </c>
      <c r="F24" s="111" t="s">
        <v>1581</v>
      </c>
      <c r="G24" s="82" t="s">
        <v>654</v>
      </c>
      <c r="H24" s="137">
        <v>2.5000000000000001E-2</v>
      </c>
      <c r="I24" s="78">
        <v>5000</v>
      </c>
      <c r="J24" s="38">
        <f t="shared" si="0"/>
        <v>125</v>
      </c>
      <c r="K24" s="191"/>
      <c r="L24" s="38">
        <f t="shared" si="1"/>
        <v>125</v>
      </c>
      <c r="M24" s="136" t="s">
        <v>6</v>
      </c>
      <c r="N24" s="182" t="s">
        <v>1760</v>
      </c>
    </row>
    <row r="25" spans="1:14" ht="24.6" customHeight="1">
      <c r="A25" s="16">
        <v>7</v>
      </c>
      <c r="B25" s="81" t="s">
        <v>1663</v>
      </c>
      <c r="C25" s="107">
        <v>10010424</v>
      </c>
      <c r="D25" s="96" t="s">
        <v>1580</v>
      </c>
      <c r="E25" s="81" t="s">
        <v>1616</v>
      </c>
      <c r="F25" s="111" t="s">
        <v>1581</v>
      </c>
      <c r="G25" s="82" t="s">
        <v>654</v>
      </c>
      <c r="H25" s="137">
        <v>3.24</v>
      </c>
      <c r="I25" s="78">
        <v>5000</v>
      </c>
      <c r="J25" s="38">
        <f t="shared" si="0"/>
        <v>16200</v>
      </c>
      <c r="K25" s="191"/>
      <c r="L25" s="38">
        <f t="shared" si="1"/>
        <v>16200</v>
      </c>
      <c r="M25" s="136" t="s">
        <v>6</v>
      </c>
      <c r="N25" s="182" t="s">
        <v>1760</v>
      </c>
    </row>
    <row r="26" spans="1:14" ht="24.6" customHeight="1">
      <c r="A26" s="16">
        <v>8</v>
      </c>
      <c r="B26" s="81" t="s">
        <v>1664</v>
      </c>
      <c r="C26" s="107">
        <v>10010424</v>
      </c>
      <c r="D26" s="96" t="s">
        <v>1580</v>
      </c>
      <c r="E26" s="81" t="s">
        <v>1616</v>
      </c>
      <c r="F26" s="111" t="s">
        <v>1581</v>
      </c>
      <c r="G26" s="82" t="s">
        <v>654</v>
      </c>
      <c r="H26" s="137">
        <v>3.6999999999999998E-2</v>
      </c>
      <c r="I26" s="78">
        <v>5000</v>
      </c>
      <c r="J26" s="38">
        <f t="shared" si="0"/>
        <v>185</v>
      </c>
      <c r="K26" s="191"/>
      <c r="L26" s="38">
        <f t="shared" si="1"/>
        <v>185</v>
      </c>
      <c r="M26" s="136" t="s">
        <v>6</v>
      </c>
      <c r="N26" s="182" t="s">
        <v>1760</v>
      </c>
    </row>
    <row r="27" spans="1:14" ht="24.6" customHeight="1">
      <c r="A27" s="16">
        <v>9</v>
      </c>
      <c r="B27" s="81" t="s">
        <v>1665</v>
      </c>
      <c r="C27" s="107">
        <v>10010424</v>
      </c>
      <c r="D27" s="96" t="s">
        <v>1580</v>
      </c>
      <c r="E27" s="81" t="s">
        <v>1616</v>
      </c>
      <c r="F27" s="111" t="s">
        <v>1581</v>
      </c>
      <c r="G27" s="82" t="s">
        <v>654</v>
      </c>
      <c r="H27" s="137">
        <v>7.4999999999999997E-2</v>
      </c>
      <c r="I27" s="78">
        <v>5000</v>
      </c>
      <c r="J27" s="38">
        <f t="shared" si="0"/>
        <v>375</v>
      </c>
      <c r="K27" s="191"/>
      <c r="L27" s="38">
        <f t="shared" si="1"/>
        <v>375</v>
      </c>
      <c r="M27" s="136" t="s">
        <v>6</v>
      </c>
      <c r="N27" s="182" t="s">
        <v>1760</v>
      </c>
    </row>
    <row r="28" spans="1:14" ht="24.6" customHeight="1">
      <c r="A28" s="16">
        <v>10</v>
      </c>
      <c r="B28" s="81" t="s">
        <v>1666</v>
      </c>
      <c r="C28" s="107">
        <v>10010424</v>
      </c>
      <c r="D28" s="96" t="s">
        <v>1580</v>
      </c>
      <c r="E28" s="81" t="s">
        <v>1616</v>
      </c>
      <c r="F28" s="111" t="s">
        <v>1581</v>
      </c>
      <c r="G28" s="82" t="s">
        <v>654</v>
      </c>
      <c r="H28" s="137">
        <v>0.157</v>
      </c>
      <c r="I28" s="78">
        <v>5000</v>
      </c>
      <c r="J28" s="38">
        <f t="shared" si="0"/>
        <v>785</v>
      </c>
      <c r="K28" s="191"/>
      <c r="L28" s="38">
        <f t="shared" si="1"/>
        <v>785</v>
      </c>
      <c r="M28" s="136" t="s">
        <v>6</v>
      </c>
      <c r="N28" s="182" t="s">
        <v>1760</v>
      </c>
    </row>
    <row r="29" spans="1:14" ht="24.6" customHeight="1">
      <c r="A29" s="16">
        <v>11</v>
      </c>
      <c r="B29" s="81" t="s">
        <v>1667</v>
      </c>
      <c r="C29" s="107">
        <v>10010424</v>
      </c>
      <c r="D29" s="96" t="s">
        <v>1580</v>
      </c>
      <c r="E29" s="81" t="s">
        <v>1616</v>
      </c>
      <c r="F29" s="111" t="s">
        <v>1581</v>
      </c>
      <c r="G29" s="82" t="s">
        <v>654</v>
      </c>
      <c r="H29" s="137">
        <v>1.8080000000000001</v>
      </c>
      <c r="I29" s="78">
        <v>5000</v>
      </c>
      <c r="J29" s="38">
        <f t="shared" si="0"/>
        <v>9040</v>
      </c>
      <c r="K29" s="191"/>
      <c r="L29" s="38">
        <f t="shared" si="1"/>
        <v>9040</v>
      </c>
      <c r="M29" s="136" t="s">
        <v>6</v>
      </c>
      <c r="N29" s="182" t="s">
        <v>1760</v>
      </c>
    </row>
    <row r="30" spans="1:14" ht="24.6" customHeight="1">
      <c r="A30" s="16">
        <v>12</v>
      </c>
      <c r="B30" s="81" t="s">
        <v>1668</v>
      </c>
      <c r="C30" s="107">
        <v>10010424</v>
      </c>
      <c r="D30" s="96" t="s">
        <v>1580</v>
      </c>
      <c r="E30" s="81" t="s">
        <v>1616</v>
      </c>
      <c r="F30" s="111" t="s">
        <v>1581</v>
      </c>
      <c r="G30" s="82" t="s">
        <v>654</v>
      </c>
      <c r="H30" s="137">
        <v>294.59100000000001</v>
      </c>
      <c r="I30" s="78">
        <v>5000</v>
      </c>
      <c r="J30" s="38">
        <f t="shared" si="0"/>
        <v>1472955</v>
      </c>
      <c r="K30" s="191"/>
      <c r="L30" s="38">
        <f t="shared" si="1"/>
        <v>1472955</v>
      </c>
      <c r="M30" s="136" t="s">
        <v>6</v>
      </c>
      <c r="N30" s="182" t="s">
        <v>1760</v>
      </c>
    </row>
    <row r="31" spans="1:14" ht="24.6" customHeight="1">
      <c r="A31" s="16">
        <v>13</v>
      </c>
      <c r="B31" s="81" t="s">
        <v>1669</v>
      </c>
      <c r="C31" s="107">
        <v>10010424</v>
      </c>
      <c r="D31" s="96" t="s">
        <v>1580</v>
      </c>
      <c r="E31" s="81" t="s">
        <v>1616</v>
      </c>
      <c r="F31" s="111" t="s">
        <v>1581</v>
      </c>
      <c r="G31" s="82" t="s">
        <v>654</v>
      </c>
      <c r="H31" s="137">
        <v>8.7059999999999995</v>
      </c>
      <c r="I31" s="78">
        <v>5000</v>
      </c>
      <c r="J31" s="38">
        <f t="shared" si="0"/>
        <v>43530</v>
      </c>
      <c r="K31" s="193" t="s">
        <v>1644</v>
      </c>
      <c r="L31" s="38">
        <f t="shared" si="1"/>
        <v>43530</v>
      </c>
      <c r="M31" s="136" t="s">
        <v>6</v>
      </c>
      <c r="N31" s="182" t="s">
        <v>1760</v>
      </c>
    </row>
    <row r="32" spans="1:14" ht="24.6" customHeight="1">
      <c r="A32" s="16">
        <v>14</v>
      </c>
      <c r="B32" s="81" t="s">
        <v>1670</v>
      </c>
      <c r="C32" s="107">
        <v>10010424</v>
      </c>
      <c r="D32" s="96" t="s">
        <v>1580</v>
      </c>
      <c r="E32" s="81" t="s">
        <v>1616</v>
      </c>
      <c r="F32" s="111" t="s">
        <v>1581</v>
      </c>
      <c r="G32" s="82" t="s">
        <v>654</v>
      </c>
      <c r="H32" s="137">
        <v>0.41799999999999998</v>
      </c>
      <c r="I32" s="78">
        <v>5000</v>
      </c>
      <c r="J32" s="38">
        <f t="shared" si="0"/>
        <v>2090</v>
      </c>
      <c r="K32" s="193"/>
      <c r="L32" s="38">
        <f t="shared" si="1"/>
        <v>2090</v>
      </c>
      <c r="M32" s="136" t="s">
        <v>6</v>
      </c>
      <c r="N32" s="182" t="s">
        <v>1760</v>
      </c>
    </row>
    <row r="33" spans="1:14" ht="24.6" customHeight="1">
      <c r="A33" s="16">
        <v>15</v>
      </c>
      <c r="B33" s="81" t="s">
        <v>1671</v>
      </c>
      <c r="C33" s="107">
        <v>10010424</v>
      </c>
      <c r="D33" s="96" t="s">
        <v>1580</v>
      </c>
      <c r="E33" s="81" t="s">
        <v>1616</v>
      </c>
      <c r="F33" s="111" t="s">
        <v>1581</v>
      </c>
      <c r="G33" s="82" t="s">
        <v>654</v>
      </c>
      <c r="H33" s="137">
        <v>1.038</v>
      </c>
      <c r="I33" s="78">
        <v>5000</v>
      </c>
      <c r="J33" s="38">
        <f t="shared" si="0"/>
        <v>5190</v>
      </c>
      <c r="K33" s="193"/>
      <c r="L33" s="38">
        <f t="shared" si="1"/>
        <v>5190</v>
      </c>
      <c r="M33" s="136" t="s">
        <v>6</v>
      </c>
      <c r="N33" s="182" t="s">
        <v>1760</v>
      </c>
    </row>
    <row r="34" spans="1:14" ht="24.6" customHeight="1">
      <c r="A34" s="16">
        <v>16</v>
      </c>
      <c r="B34" s="81" t="s">
        <v>1672</v>
      </c>
      <c r="C34" s="107">
        <v>10010424</v>
      </c>
      <c r="D34" s="96" t="s">
        <v>1580</v>
      </c>
      <c r="E34" s="81" t="s">
        <v>1616</v>
      </c>
      <c r="F34" s="111" t="s">
        <v>1581</v>
      </c>
      <c r="G34" s="82" t="s">
        <v>654</v>
      </c>
      <c r="H34" s="137">
        <v>0.248</v>
      </c>
      <c r="I34" s="78">
        <v>5000</v>
      </c>
      <c r="J34" s="38">
        <f t="shared" si="0"/>
        <v>1240</v>
      </c>
      <c r="K34" s="193"/>
      <c r="L34" s="38">
        <f t="shared" si="1"/>
        <v>1240</v>
      </c>
      <c r="M34" s="136" t="s">
        <v>6</v>
      </c>
      <c r="N34" s="182" t="s">
        <v>1760</v>
      </c>
    </row>
    <row r="35" spans="1:14" ht="24.6" customHeight="1">
      <c r="A35" s="16">
        <v>17</v>
      </c>
      <c r="B35" s="81" t="s">
        <v>1673</v>
      </c>
      <c r="C35" s="107">
        <v>10010424</v>
      </c>
      <c r="D35" s="96" t="s">
        <v>1580</v>
      </c>
      <c r="E35" s="81" t="s">
        <v>1616</v>
      </c>
      <c r="F35" s="111" t="s">
        <v>1581</v>
      </c>
      <c r="G35" s="82" t="s">
        <v>654</v>
      </c>
      <c r="H35" s="137">
        <v>0.50700000000000001</v>
      </c>
      <c r="I35" s="78">
        <v>5000</v>
      </c>
      <c r="J35" s="38">
        <f t="shared" si="0"/>
        <v>2535</v>
      </c>
      <c r="K35" s="193"/>
      <c r="L35" s="38">
        <f t="shared" si="1"/>
        <v>2535</v>
      </c>
      <c r="M35" s="136" t="s">
        <v>6</v>
      </c>
      <c r="N35" s="182" t="s">
        <v>1760</v>
      </c>
    </row>
    <row r="36" spans="1:14" ht="24.6" customHeight="1">
      <c r="A36" s="16">
        <v>18</v>
      </c>
      <c r="B36" s="81" t="s">
        <v>1674</v>
      </c>
      <c r="C36" s="107">
        <v>10010424</v>
      </c>
      <c r="D36" s="96" t="s">
        <v>1580</v>
      </c>
      <c r="E36" s="81" t="s">
        <v>1616</v>
      </c>
      <c r="F36" s="111" t="s">
        <v>1581</v>
      </c>
      <c r="G36" s="82" t="s">
        <v>654</v>
      </c>
      <c r="H36" s="137">
        <v>0.249</v>
      </c>
      <c r="I36" s="78">
        <v>5000</v>
      </c>
      <c r="J36" s="38">
        <f t="shared" si="0"/>
        <v>1245</v>
      </c>
      <c r="K36" s="193"/>
      <c r="L36" s="38">
        <f t="shared" si="1"/>
        <v>1245</v>
      </c>
      <c r="M36" s="136" t="s">
        <v>6</v>
      </c>
      <c r="N36" s="182" t="s">
        <v>1760</v>
      </c>
    </row>
    <row r="37" spans="1:14" ht="24.6" customHeight="1">
      <c r="A37" s="16">
        <v>19</v>
      </c>
      <c r="B37" s="81" t="s">
        <v>1675</v>
      </c>
      <c r="C37" s="107">
        <v>10010424</v>
      </c>
      <c r="D37" s="96" t="s">
        <v>1580</v>
      </c>
      <c r="E37" s="81" t="s">
        <v>1616</v>
      </c>
      <c r="F37" s="111" t="s">
        <v>1581</v>
      </c>
      <c r="G37" s="82" t="s">
        <v>654</v>
      </c>
      <c r="H37" s="137">
        <v>0.128</v>
      </c>
      <c r="I37" s="78">
        <v>5000</v>
      </c>
      <c r="J37" s="38">
        <f t="shared" si="0"/>
        <v>640</v>
      </c>
      <c r="K37" s="193"/>
      <c r="L37" s="38">
        <f t="shared" si="1"/>
        <v>640</v>
      </c>
      <c r="M37" s="136" t="s">
        <v>6</v>
      </c>
      <c r="N37" s="182" t="s">
        <v>1760</v>
      </c>
    </row>
    <row r="38" spans="1:14" ht="24.6" customHeight="1">
      <c r="A38" s="16">
        <v>20</v>
      </c>
      <c r="B38" s="81" t="s">
        <v>1676</v>
      </c>
      <c r="C38" s="107">
        <v>10010424</v>
      </c>
      <c r="D38" s="96" t="s">
        <v>1580</v>
      </c>
      <c r="E38" s="81" t="s">
        <v>1616</v>
      </c>
      <c r="F38" s="111" t="s">
        <v>1581</v>
      </c>
      <c r="G38" s="82" t="s">
        <v>654</v>
      </c>
      <c r="H38" s="137">
        <v>0.13500000000000001</v>
      </c>
      <c r="I38" s="78">
        <v>5000</v>
      </c>
      <c r="J38" s="38">
        <f t="shared" si="0"/>
        <v>675</v>
      </c>
      <c r="K38" s="193"/>
      <c r="L38" s="38">
        <f t="shared" si="1"/>
        <v>675</v>
      </c>
      <c r="M38" s="136" t="s">
        <v>6</v>
      </c>
      <c r="N38" s="182" t="s">
        <v>1760</v>
      </c>
    </row>
    <row r="39" spans="1:14" ht="24.6" customHeight="1">
      <c r="A39" s="16">
        <v>21</v>
      </c>
      <c r="B39" s="81" t="s">
        <v>1677</v>
      </c>
      <c r="C39" s="107">
        <v>10010424</v>
      </c>
      <c r="D39" s="96" t="s">
        <v>1580</v>
      </c>
      <c r="E39" s="81" t="s">
        <v>1616</v>
      </c>
      <c r="F39" s="111" t="s">
        <v>1581</v>
      </c>
      <c r="G39" s="82" t="s">
        <v>654</v>
      </c>
      <c r="H39" s="137">
        <v>7.3999999999999996E-2</v>
      </c>
      <c r="I39" s="78">
        <v>5000</v>
      </c>
      <c r="J39" s="38">
        <f t="shared" si="0"/>
        <v>370</v>
      </c>
      <c r="K39" s="193"/>
      <c r="L39" s="38">
        <f t="shared" si="1"/>
        <v>370</v>
      </c>
      <c r="M39" s="136" t="s">
        <v>6</v>
      </c>
      <c r="N39" s="182" t="s">
        <v>1760</v>
      </c>
    </row>
    <row r="40" spans="1:14" ht="24.6" customHeight="1">
      <c r="A40" s="16">
        <v>22</v>
      </c>
      <c r="B40" s="81" t="s">
        <v>1678</v>
      </c>
      <c r="C40" s="107">
        <v>10010424</v>
      </c>
      <c r="D40" s="96" t="s">
        <v>1580</v>
      </c>
      <c r="E40" s="81" t="s">
        <v>1616</v>
      </c>
      <c r="F40" s="111" t="s">
        <v>1581</v>
      </c>
      <c r="G40" s="82" t="s">
        <v>654</v>
      </c>
      <c r="H40" s="137">
        <v>2.7E-2</v>
      </c>
      <c r="I40" s="78">
        <v>5000</v>
      </c>
      <c r="J40" s="38">
        <f t="shared" si="0"/>
        <v>135</v>
      </c>
      <c r="K40" s="193"/>
      <c r="L40" s="38">
        <f t="shared" si="1"/>
        <v>135</v>
      </c>
      <c r="M40" s="136" t="s">
        <v>6</v>
      </c>
      <c r="N40" s="182" t="s">
        <v>1760</v>
      </c>
    </row>
    <row r="41" spans="1:14" ht="24.6" customHeight="1">
      <c r="A41" s="16">
        <v>23</v>
      </c>
      <c r="B41" s="81" t="s">
        <v>1679</v>
      </c>
      <c r="C41" s="107">
        <v>10010424</v>
      </c>
      <c r="D41" s="96" t="s">
        <v>1580</v>
      </c>
      <c r="E41" s="81" t="s">
        <v>1616</v>
      </c>
      <c r="F41" s="111" t="s">
        <v>1581</v>
      </c>
      <c r="G41" s="82" t="s">
        <v>654</v>
      </c>
      <c r="H41" s="137">
        <v>0.48299999999999998</v>
      </c>
      <c r="I41" s="78">
        <v>5000</v>
      </c>
      <c r="J41" s="38">
        <f t="shared" si="0"/>
        <v>2415</v>
      </c>
      <c r="K41" s="193"/>
      <c r="L41" s="38">
        <f t="shared" si="1"/>
        <v>2415</v>
      </c>
      <c r="M41" s="136" t="s">
        <v>6</v>
      </c>
      <c r="N41" s="182" t="s">
        <v>1760</v>
      </c>
    </row>
    <row r="42" spans="1:14" ht="24.6" customHeight="1">
      <c r="A42" s="16">
        <v>24</v>
      </c>
      <c r="B42" s="81" t="s">
        <v>1680</v>
      </c>
      <c r="C42" s="107">
        <v>10010424</v>
      </c>
      <c r="D42" s="96" t="s">
        <v>1580</v>
      </c>
      <c r="E42" s="81" t="s">
        <v>1616</v>
      </c>
      <c r="F42" s="111" t="s">
        <v>1581</v>
      </c>
      <c r="G42" s="82" t="s">
        <v>654</v>
      </c>
      <c r="H42" s="137">
        <v>2.1000000000000001E-2</v>
      </c>
      <c r="I42" s="78">
        <v>5000</v>
      </c>
      <c r="J42" s="38">
        <f t="shared" si="0"/>
        <v>105</v>
      </c>
      <c r="K42" s="193"/>
      <c r="L42" s="38">
        <f t="shared" si="1"/>
        <v>105</v>
      </c>
      <c r="M42" s="136" t="s">
        <v>6</v>
      </c>
      <c r="N42" s="182" t="s">
        <v>1760</v>
      </c>
    </row>
    <row r="43" spans="1:14" ht="24.6" customHeight="1">
      <c r="A43" s="16">
        <v>25</v>
      </c>
      <c r="B43" s="81" t="s">
        <v>1681</v>
      </c>
      <c r="C43" s="107">
        <v>10010424</v>
      </c>
      <c r="D43" s="96" t="s">
        <v>1580</v>
      </c>
      <c r="E43" s="81" t="s">
        <v>1616</v>
      </c>
      <c r="F43" s="111" t="s">
        <v>1581</v>
      </c>
      <c r="G43" s="82" t="s">
        <v>654</v>
      </c>
      <c r="H43" s="137">
        <v>1.9E-2</v>
      </c>
      <c r="I43" s="78">
        <v>5000</v>
      </c>
      <c r="J43" s="38">
        <f t="shared" si="0"/>
        <v>95</v>
      </c>
      <c r="K43" s="193"/>
      <c r="L43" s="38">
        <f t="shared" si="1"/>
        <v>95</v>
      </c>
      <c r="M43" s="136" t="s">
        <v>6</v>
      </c>
      <c r="N43" s="182" t="s">
        <v>1760</v>
      </c>
    </row>
    <row r="44" spans="1:14" ht="24.6" customHeight="1">
      <c r="A44" s="16">
        <v>26</v>
      </c>
      <c r="B44" s="81" t="s">
        <v>1682</v>
      </c>
      <c r="C44" s="107">
        <v>10010424</v>
      </c>
      <c r="D44" s="96" t="s">
        <v>1580</v>
      </c>
      <c r="E44" s="81" t="s">
        <v>1616</v>
      </c>
      <c r="F44" s="111" t="s">
        <v>1581</v>
      </c>
      <c r="G44" s="82" t="s">
        <v>654</v>
      </c>
      <c r="H44" s="137">
        <v>4.4999999999999998E-2</v>
      </c>
      <c r="I44" s="78">
        <v>5000</v>
      </c>
      <c r="J44" s="38">
        <f t="shared" si="0"/>
        <v>225</v>
      </c>
      <c r="K44" s="193"/>
      <c r="L44" s="38">
        <f t="shared" si="1"/>
        <v>225</v>
      </c>
      <c r="M44" s="136" t="s">
        <v>6</v>
      </c>
      <c r="N44" s="182" t="s">
        <v>1760</v>
      </c>
    </row>
    <row r="45" spans="1:14" ht="24.6" customHeight="1">
      <c r="A45" s="16">
        <v>27</v>
      </c>
      <c r="B45" s="81" t="s">
        <v>1683</v>
      </c>
      <c r="C45" s="107">
        <v>10010424</v>
      </c>
      <c r="D45" s="96" t="s">
        <v>1580</v>
      </c>
      <c r="E45" s="81" t="s">
        <v>1616</v>
      </c>
      <c r="F45" s="111" t="s">
        <v>1581</v>
      </c>
      <c r="G45" s="82" t="s">
        <v>654</v>
      </c>
      <c r="H45" s="137">
        <v>1.7999999999999999E-2</v>
      </c>
      <c r="I45" s="78">
        <v>5000</v>
      </c>
      <c r="J45" s="38">
        <f t="shared" si="0"/>
        <v>90</v>
      </c>
      <c r="K45" s="193"/>
      <c r="L45" s="38">
        <f t="shared" si="1"/>
        <v>90</v>
      </c>
      <c r="M45" s="136" t="s">
        <v>6</v>
      </c>
      <c r="N45" s="182" t="s">
        <v>1760</v>
      </c>
    </row>
    <row r="46" spans="1:14" ht="24.6" customHeight="1">
      <c r="A46" s="16">
        <v>28</v>
      </c>
      <c r="B46" s="81" t="s">
        <v>1684</v>
      </c>
      <c r="C46" s="107">
        <v>10010424</v>
      </c>
      <c r="D46" s="96" t="s">
        <v>1580</v>
      </c>
      <c r="E46" s="81" t="s">
        <v>1616</v>
      </c>
      <c r="F46" s="111" t="s">
        <v>1581</v>
      </c>
      <c r="G46" s="82" t="s">
        <v>654</v>
      </c>
      <c r="H46" s="137">
        <v>5.6000000000000001E-2</v>
      </c>
      <c r="I46" s="78">
        <v>5000</v>
      </c>
      <c r="J46" s="38">
        <f t="shared" si="0"/>
        <v>280</v>
      </c>
      <c r="K46" s="193"/>
      <c r="L46" s="38">
        <f t="shared" si="1"/>
        <v>280</v>
      </c>
      <c r="M46" s="136" t="s">
        <v>6</v>
      </c>
      <c r="N46" s="182" t="s">
        <v>1760</v>
      </c>
    </row>
    <row r="47" spans="1:14" ht="24.6" customHeight="1">
      <c r="A47" s="16">
        <v>29</v>
      </c>
      <c r="B47" s="81" t="s">
        <v>1685</v>
      </c>
      <c r="C47" s="107">
        <v>10010424</v>
      </c>
      <c r="D47" s="96" t="s">
        <v>1580</v>
      </c>
      <c r="E47" s="81" t="s">
        <v>1616</v>
      </c>
      <c r="F47" s="111" t="s">
        <v>1581</v>
      </c>
      <c r="G47" s="82" t="s">
        <v>654</v>
      </c>
      <c r="H47" s="137">
        <v>0.06</v>
      </c>
      <c r="I47" s="78">
        <v>5000</v>
      </c>
      <c r="J47" s="38">
        <f t="shared" si="0"/>
        <v>300</v>
      </c>
      <c r="K47" s="193"/>
      <c r="L47" s="38">
        <f t="shared" si="1"/>
        <v>300</v>
      </c>
      <c r="M47" s="136" t="s">
        <v>6</v>
      </c>
      <c r="N47" s="182" t="s">
        <v>1760</v>
      </c>
    </row>
    <row r="48" spans="1:14" ht="24.6" customHeight="1">
      <c r="A48" s="16">
        <v>30</v>
      </c>
      <c r="B48" s="81" t="s">
        <v>1686</v>
      </c>
      <c r="C48" s="107">
        <v>10010424</v>
      </c>
      <c r="D48" s="96" t="s">
        <v>1580</v>
      </c>
      <c r="E48" s="81" t="s">
        <v>1616</v>
      </c>
      <c r="F48" s="111" t="s">
        <v>1581</v>
      </c>
      <c r="G48" s="82" t="s">
        <v>654</v>
      </c>
      <c r="H48" s="137">
        <v>4.4999999999999998E-2</v>
      </c>
      <c r="I48" s="78">
        <v>5000</v>
      </c>
      <c r="J48" s="38">
        <f t="shared" si="0"/>
        <v>225</v>
      </c>
      <c r="K48" s="193"/>
      <c r="L48" s="38">
        <f t="shared" si="1"/>
        <v>225</v>
      </c>
      <c r="M48" s="136" t="s">
        <v>6</v>
      </c>
      <c r="N48" s="182" t="s">
        <v>1760</v>
      </c>
    </row>
    <row r="49" spans="1:14" ht="24.6" customHeight="1">
      <c r="A49" s="16">
        <v>31</v>
      </c>
      <c r="B49" s="81" t="s">
        <v>1687</v>
      </c>
      <c r="C49" s="107">
        <v>10010424</v>
      </c>
      <c r="D49" s="96" t="s">
        <v>1580</v>
      </c>
      <c r="E49" s="81" t="s">
        <v>1616</v>
      </c>
      <c r="F49" s="111" t="s">
        <v>1581</v>
      </c>
      <c r="G49" s="82" t="s">
        <v>654</v>
      </c>
      <c r="H49" s="137">
        <v>1.0999999999999999E-2</v>
      </c>
      <c r="I49" s="78">
        <v>5000</v>
      </c>
      <c r="J49" s="38">
        <f t="shared" si="0"/>
        <v>55</v>
      </c>
      <c r="K49" s="193"/>
      <c r="L49" s="38">
        <f t="shared" si="1"/>
        <v>55</v>
      </c>
      <c r="M49" s="136" t="s">
        <v>6</v>
      </c>
      <c r="N49" s="182" t="s">
        <v>1760</v>
      </c>
    </row>
    <row r="50" spans="1:14" ht="24.6" customHeight="1">
      <c r="A50" s="16">
        <v>32</v>
      </c>
      <c r="B50" s="81" t="s">
        <v>1688</v>
      </c>
      <c r="C50" s="107">
        <v>10010424</v>
      </c>
      <c r="D50" s="96" t="s">
        <v>1580</v>
      </c>
      <c r="E50" s="81" t="s">
        <v>1616</v>
      </c>
      <c r="F50" s="111" t="s">
        <v>1581</v>
      </c>
      <c r="G50" s="82" t="s">
        <v>654</v>
      </c>
      <c r="H50" s="137">
        <v>0.27700000000000002</v>
      </c>
      <c r="I50" s="78">
        <v>5100</v>
      </c>
      <c r="J50" s="38">
        <f t="shared" si="0"/>
        <v>1412.7</v>
      </c>
      <c r="K50" s="193"/>
      <c r="L50" s="38">
        <f t="shared" si="1"/>
        <v>1412.7</v>
      </c>
      <c r="M50" s="136" t="s">
        <v>6</v>
      </c>
      <c r="N50" s="182" t="s">
        <v>1760</v>
      </c>
    </row>
    <row r="51" spans="1:14" ht="24.6" customHeight="1">
      <c r="A51" s="16">
        <v>33</v>
      </c>
      <c r="B51" s="81" t="s">
        <v>1689</v>
      </c>
      <c r="C51" s="107">
        <v>10010424</v>
      </c>
      <c r="D51" s="96" t="s">
        <v>1580</v>
      </c>
      <c r="E51" s="81" t="s">
        <v>1616</v>
      </c>
      <c r="F51" s="111" t="s">
        <v>1581</v>
      </c>
      <c r="G51" s="82" t="s">
        <v>654</v>
      </c>
      <c r="H51" s="137">
        <v>0.31</v>
      </c>
      <c r="I51" s="78">
        <v>5500</v>
      </c>
      <c r="J51" s="38">
        <f t="shared" si="0"/>
        <v>1705</v>
      </c>
      <c r="K51" s="193"/>
      <c r="L51" s="38">
        <f t="shared" si="1"/>
        <v>1705</v>
      </c>
      <c r="M51" s="136" t="s">
        <v>6</v>
      </c>
      <c r="N51" s="182" t="s">
        <v>1760</v>
      </c>
    </row>
    <row r="52" spans="1:14" ht="24.6" customHeight="1">
      <c r="A52" s="16">
        <v>34</v>
      </c>
      <c r="B52" s="81" t="s">
        <v>1690</v>
      </c>
      <c r="C52" s="107">
        <v>10010424</v>
      </c>
      <c r="D52" s="96" t="s">
        <v>1580</v>
      </c>
      <c r="E52" s="81" t="s">
        <v>1616</v>
      </c>
      <c r="F52" s="111" t="s">
        <v>1581</v>
      </c>
      <c r="G52" s="82" t="s">
        <v>654</v>
      </c>
      <c r="H52" s="137">
        <v>1.7000000000000001E-2</v>
      </c>
      <c r="I52" s="78">
        <v>5500</v>
      </c>
      <c r="J52" s="38">
        <f t="shared" si="0"/>
        <v>93.5</v>
      </c>
      <c r="K52" s="193"/>
      <c r="L52" s="38">
        <f t="shared" si="1"/>
        <v>93.5</v>
      </c>
      <c r="M52" s="136" t="s">
        <v>6</v>
      </c>
      <c r="N52" s="182" t="s">
        <v>1760</v>
      </c>
    </row>
    <row r="53" spans="1:14" ht="31.5">
      <c r="A53" s="16">
        <v>35</v>
      </c>
      <c r="B53" s="81" t="s">
        <v>1691</v>
      </c>
      <c r="C53" s="107">
        <v>10010424</v>
      </c>
      <c r="D53" s="96" t="s">
        <v>1580</v>
      </c>
      <c r="E53" s="107" t="s">
        <v>1627</v>
      </c>
      <c r="F53" s="111" t="s">
        <v>1581</v>
      </c>
      <c r="G53" s="135" t="s">
        <v>654</v>
      </c>
      <c r="H53" s="61">
        <v>4.9000000000000002E-2</v>
      </c>
      <c r="I53" s="78">
        <v>4900</v>
      </c>
      <c r="J53" s="38">
        <f t="shared" si="0"/>
        <v>240.1</v>
      </c>
      <c r="K53" s="193"/>
      <c r="L53" s="38">
        <f t="shared" si="1"/>
        <v>240.1</v>
      </c>
      <c r="M53" s="81" t="s">
        <v>1626</v>
      </c>
      <c r="N53" s="182" t="s">
        <v>1760</v>
      </c>
    </row>
    <row r="54" spans="1:14" ht="31.5">
      <c r="A54" s="16">
        <v>36</v>
      </c>
      <c r="B54" s="81" t="s">
        <v>1692</v>
      </c>
      <c r="C54" s="107">
        <v>10010424</v>
      </c>
      <c r="D54" s="96" t="s">
        <v>1580</v>
      </c>
      <c r="E54" s="107" t="s">
        <v>1627</v>
      </c>
      <c r="F54" s="111" t="s">
        <v>1581</v>
      </c>
      <c r="G54" s="135" t="s">
        <v>654</v>
      </c>
      <c r="H54" s="61">
        <v>23.021999999999998</v>
      </c>
      <c r="I54" s="78">
        <v>4900</v>
      </c>
      <c r="J54" s="38">
        <f t="shared" si="0"/>
        <v>112807.8</v>
      </c>
      <c r="K54" s="193"/>
      <c r="L54" s="38">
        <f t="shared" si="1"/>
        <v>112807.8</v>
      </c>
      <c r="M54" s="81" t="s">
        <v>1626</v>
      </c>
      <c r="N54" s="182" t="s">
        <v>1760</v>
      </c>
    </row>
    <row r="55" spans="1:14" ht="31.5">
      <c r="A55" s="16">
        <v>37</v>
      </c>
      <c r="B55" s="81" t="s">
        <v>1693</v>
      </c>
      <c r="C55" s="107">
        <v>10010424</v>
      </c>
      <c r="D55" s="96" t="s">
        <v>1580</v>
      </c>
      <c r="E55" s="107" t="s">
        <v>1627</v>
      </c>
      <c r="F55" s="111" t="s">
        <v>1581</v>
      </c>
      <c r="G55" s="135" t="s">
        <v>654</v>
      </c>
      <c r="H55" s="61">
        <v>1.675</v>
      </c>
      <c r="I55" s="78">
        <v>4900</v>
      </c>
      <c r="J55" s="38">
        <f t="shared" si="0"/>
        <v>8207.5</v>
      </c>
      <c r="K55" s="193"/>
      <c r="L55" s="38">
        <f t="shared" si="1"/>
        <v>8207.5</v>
      </c>
      <c r="M55" s="81" t="s">
        <v>1626</v>
      </c>
      <c r="N55" s="182" t="s">
        <v>1760</v>
      </c>
    </row>
    <row r="56" spans="1:14" ht="31.5">
      <c r="A56" s="16">
        <v>38</v>
      </c>
      <c r="B56" s="81" t="s">
        <v>1694</v>
      </c>
      <c r="C56" s="107">
        <v>10010424</v>
      </c>
      <c r="D56" s="96" t="s">
        <v>1580</v>
      </c>
      <c r="E56" s="107" t="s">
        <v>1627</v>
      </c>
      <c r="F56" s="111" t="s">
        <v>1581</v>
      </c>
      <c r="G56" s="135" t="s">
        <v>654</v>
      </c>
      <c r="H56" s="61">
        <v>5.0000000000000001E-3</v>
      </c>
      <c r="I56" s="78">
        <v>4900</v>
      </c>
      <c r="J56" s="38">
        <f t="shared" si="0"/>
        <v>24.5</v>
      </c>
      <c r="K56" s="193" t="s">
        <v>1644</v>
      </c>
      <c r="L56" s="38">
        <f t="shared" si="1"/>
        <v>24.5</v>
      </c>
      <c r="M56" s="81" t="s">
        <v>1626</v>
      </c>
      <c r="N56" s="182" t="s">
        <v>1760</v>
      </c>
    </row>
    <row r="57" spans="1:14" ht="31.5">
      <c r="A57" s="16">
        <v>39</v>
      </c>
      <c r="B57" s="81" t="s">
        <v>1695</v>
      </c>
      <c r="C57" s="107">
        <v>10010424</v>
      </c>
      <c r="D57" s="96" t="s">
        <v>1580</v>
      </c>
      <c r="E57" s="107" t="s">
        <v>1627</v>
      </c>
      <c r="F57" s="111" t="s">
        <v>1581</v>
      </c>
      <c r="G57" s="135" t="s">
        <v>654</v>
      </c>
      <c r="H57" s="61">
        <v>3.0000000000000001E-3</v>
      </c>
      <c r="I57" s="78">
        <v>4900</v>
      </c>
      <c r="J57" s="38">
        <f t="shared" si="0"/>
        <v>14.7</v>
      </c>
      <c r="K57" s="193"/>
      <c r="L57" s="38">
        <f t="shared" si="1"/>
        <v>14.7</v>
      </c>
      <c r="M57" s="81" t="s">
        <v>1626</v>
      </c>
      <c r="N57" s="182" t="s">
        <v>1760</v>
      </c>
    </row>
    <row r="58" spans="1:14" ht="31.5">
      <c r="A58" s="16">
        <v>40</v>
      </c>
      <c r="B58" s="81" t="s">
        <v>1696</v>
      </c>
      <c r="C58" s="107">
        <v>10010424</v>
      </c>
      <c r="D58" s="96" t="s">
        <v>1580</v>
      </c>
      <c r="E58" s="107" t="s">
        <v>1627</v>
      </c>
      <c r="F58" s="111" t="s">
        <v>1581</v>
      </c>
      <c r="G58" s="135" t="s">
        <v>654</v>
      </c>
      <c r="H58" s="61">
        <v>30.257000000000001</v>
      </c>
      <c r="I58" s="78">
        <v>4900</v>
      </c>
      <c r="J58" s="38">
        <f t="shared" si="0"/>
        <v>148259.29999999999</v>
      </c>
      <c r="K58" s="193"/>
      <c r="L58" s="38">
        <f t="shared" si="1"/>
        <v>148259.29999999999</v>
      </c>
      <c r="M58" s="81" t="s">
        <v>1626</v>
      </c>
      <c r="N58" s="182" t="s">
        <v>1760</v>
      </c>
    </row>
    <row r="59" spans="1:14" ht="31.5">
      <c r="A59" s="16">
        <v>41</v>
      </c>
      <c r="B59" s="86" t="s">
        <v>1697</v>
      </c>
      <c r="C59" s="138">
        <v>10010424</v>
      </c>
      <c r="D59" s="139" t="s">
        <v>1580</v>
      </c>
      <c r="E59" s="138" t="s">
        <v>1627</v>
      </c>
      <c r="F59" s="140" t="s">
        <v>1581</v>
      </c>
      <c r="G59" s="141" t="s">
        <v>654</v>
      </c>
      <c r="H59" s="98">
        <v>9</v>
      </c>
      <c r="I59" s="90">
        <v>4900</v>
      </c>
      <c r="J59" s="91">
        <f t="shared" si="0"/>
        <v>44100</v>
      </c>
      <c r="K59" s="194"/>
      <c r="L59" s="91">
        <f t="shared" si="1"/>
        <v>44100</v>
      </c>
      <c r="M59" s="86" t="s">
        <v>1626</v>
      </c>
      <c r="N59" s="182" t="s">
        <v>1760</v>
      </c>
    </row>
    <row r="60" spans="1:14" ht="47.25">
      <c r="A60" s="16">
        <v>42</v>
      </c>
      <c r="B60" s="96" t="s">
        <v>45</v>
      </c>
      <c r="C60" s="133">
        <v>20000924</v>
      </c>
      <c r="D60" s="135"/>
      <c r="E60" s="96">
        <v>3804</v>
      </c>
      <c r="F60" s="134" t="s">
        <v>1698</v>
      </c>
      <c r="G60" s="133" t="s">
        <v>36</v>
      </c>
      <c r="H60" s="133">
        <v>1</v>
      </c>
      <c r="I60" s="143">
        <v>74900</v>
      </c>
      <c r="J60" s="144">
        <f>H60*I60</f>
        <v>74900</v>
      </c>
      <c r="K60" s="145">
        <f>J60*0.2</f>
        <v>14980</v>
      </c>
      <c r="L60" s="143">
        <f>J60*1.2</f>
        <v>89880</v>
      </c>
      <c r="M60" s="136" t="s">
        <v>6</v>
      </c>
      <c r="N60" s="93"/>
    </row>
    <row r="61" spans="1:14" ht="47.25">
      <c r="A61" s="16">
        <v>43</v>
      </c>
      <c r="B61" s="96" t="s">
        <v>45</v>
      </c>
      <c r="C61" s="133">
        <v>20000925</v>
      </c>
      <c r="D61" s="135"/>
      <c r="E61" s="96">
        <v>3804</v>
      </c>
      <c r="F61" s="134" t="s">
        <v>1698</v>
      </c>
      <c r="G61" s="133" t="s">
        <v>36</v>
      </c>
      <c r="H61" s="133">
        <v>1</v>
      </c>
      <c r="I61" s="143">
        <v>74900</v>
      </c>
      <c r="J61" s="144">
        <f>H61*I61</f>
        <v>74900</v>
      </c>
      <c r="K61" s="145">
        <f>J61*0.2</f>
        <v>14980</v>
      </c>
      <c r="L61" s="143">
        <f>J61*1.2</f>
        <v>89880</v>
      </c>
      <c r="M61" s="136" t="s">
        <v>6</v>
      </c>
      <c r="N61" s="93"/>
    </row>
    <row r="62" spans="1:14" ht="39" customHeight="1">
      <c r="A62" s="16">
        <v>44</v>
      </c>
      <c r="B62" s="96" t="s">
        <v>45</v>
      </c>
      <c r="C62" s="133">
        <v>25000205</v>
      </c>
      <c r="D62" s="135"/>
      <c r="E62" s="96">
        <v>3804</v>
      </c>
      <c r="F62" s="134" t="s">
        <v>1699</v>
      </c>
      <c r="G62" s="133" t="s">
        <v>36</v>
      </c>
      <c r="H62" s="133">
        <v>1</v>
      </c>
      <c r="I62" s="143">
        <v>585475</v>
      </c>
      <c r="J62" s="144">
        <f>H62*I62</f>
        <v>585475</v>
      </c>
      <c r="K62" s="145">
        <f>J62*0.2</f>
        <v>117095</v>
      </c>
      <c r="L62" s="143">
        <f>J62*1.2</f>
        <v>702570</v>
      </c>
      <c r="M62" s="136" t="s">
        <v>6</v>
      </c>
      <c r="N62" s="93"/>
    </row>
    <row r="63" spans="1:14" ht="31.9" customHeight="1">
      <c r="A63" s="16">
        <v>45</v>
      </c>
      <c r="B63" s="96" t="s">
        <v>45</v>
      </c>
      <c r="C63" s="133">
        <v>5000230</v>
      </c>
      <c r="D63" s="135"/>
      <c r="E63" s="96">
        <v>3804</v>
      </c>
      <c r="F63" s="134" t="s">
        <v>42</v>
      </c>
      <c r="G63" s="133" t="s">
        <v>36</v>
      </c>
      <c r="H63" s="133">
        <v>1</v>
      </c>
      <c r="I63" s="135">
        <v>22305</v>
      </c>
      <c r="J63" s="144">
        <f>H63*I63</f>
        <v>22305</v>
      </c>
      <c r="K63" s="145">
        <f>J63*0.2</f>
        <v>4461</v>
      </c>
      <c r="L63" s="143">
        <f>J63*1.2</f>
        <v>26766</v>
      </c>
      <c r="M63" s="136" t="s">
        <v>6</v>
      </c>
      <c r="N63" s="93"/>
    </row>
    <row r="64" spans="1:14" ht="50.45" customHeight="1">
      <c r="A64" s="16">
        <v>46</v>
      </c>
      <c r="B64" s="96" t="s">
        <v>45</v>
      </c>
      <c r="C64" s="133">
        <v>65000966</v>
      </c>
      <c r="D64" s="135"/>
      <c r="E64" s="96">
        <v>3804</v>
      </c>
      <c r="F64" s="134" t="s">
        <v>1700</v>
      </c>
      <c r="G64" s="133" t="s">
        <v>36</v>
      </c>
      <c r="H64" s="133">
        <v>1</v>
      </c>
      <c r="I64" s="143">
        <v>104685</v>
      </c>
      <c r="J64" s="144">
        <f>H64*I64</f>
        <v>104685</v>
      </c>
      <c r="K64" s="145">
        <f>J64*0.2</f>
        <v>20937</v>
      </c>
      <c r="L64" s="143">
        <f>J64*1.2</f>
        <v>125622</v>
      </c>
      <c r="M64" s="136" t="s">
        <v>6</v>
      </c>
      <c r="N64" s="93"/>
    </row>
    <row r="65" spans="1:14" ht="22.9" customHeight="1">
      <c r="A65" s="135"/>
      <c r="B65" s="135"/>
      <c r="C65" s="135"/>
      <c r="D65" s="135"/>
      <c r="E65" s="135"/>
      <c r="F65" s="135"/>
      <c r="G65" s="135"/>
      <c r="H65" s="135"/>
      <c r="I65" s="135"/>
      <c r="J65" s="94">
        <f>SUM(J19:J64)</f>
        <v>3090875.1</v>
      </c>
      <c r="K65" s="94">
        <f>SUM(K19:K64)</f>
        <v>172453</v>
      </c>
      <c r="L65" s="94">
        <f>SUM(L19:L64)</f>
        <v>3263328.1</v>
      </c>
      <c r="M65" s="135"/>
      <c r="N65" s="93"/>
    </row>
    <row r="68" spans="1:14" ht="18.75">
      <c r="B68" s="183" t="s">
        <v>1719</v>
      </c>
      <c r="C68" s="183"/>
      <c r="D68" s="183"/>
      <c r="E68" s="159"/>
      <c r="F68" s="160"/>
      <c r="K68" s="162" t="s">
        <v>1725</v>
      </c>
      <c r="L68" s="9"/>
      <c r="M68" s="9"/>
    </row>
    <row r="69" spans="1:14" ht="18.75">
      <c r="B69" s="183" t="s">
        <v>1720</v>
      </c>
      <c r="C69" s="183"/>
      <c r="D69" s="183"/>
      <c r="E69" s="183"/>
      <c r="F69" s="183"/>
      <c r="K69" s="158" t="s">
        <v>1726</v>
      </c>
      <c r="L69" s="158"/>
      <c r="M69" s="158"/>
    </row>
    <row r="70" spans="1:14" ht="18.75">
      <c r="B70" s="184" t="s">
        <v>1721</v>
      </c>
      <c r="C70" s="184"/>
      <c r="D70" s="184"/>
      <c r="E70" s="184"/>
      <c r="F70" s="184"/>
      <c r="K70" s="158" t="s">
        <v>1727</v>
      </c>
      <c r="L70" s="158"/>
      <c r="M70" s="158"/>
    </row>
    <row r="71" spans="1:14" ht="18.75">
      <c r="B71" s="184" t="s">
        <v>1722</v>
      </c>
      <c r="C71" s="184"/>
      <c r="D71" s="184"/>
      <c r="E71" s="184"/>
      <c r="F71" s="184"/>
      <c r="K71" s="165"/>
      <c r="L71" s="166"/>
      <c r="M71" s="166"/>
    </row>
    <row r="72" spans="1:14" ht="18.75">
      <c r="B72" s="2"/>
      <c r="C72" s="9"/>
      <c r="D72" s="9"/>
      <c r="E72" s="161"/>
      <c r="F72" s="160"/>
      <c r="K72" s="165"/>
      <c r="L72" s="9"/>
      <c r="M72" s="9"/>
    </row>
    <row r="73" spans="1:14" ht="18.75">
      <c r="B73" s="162" t="s">
        <v>1723</v>
      </c>
      <c r="C73" s="162"/>
      <c r="D73" s="162"/>
      <c r="E73" s="162"/>
      <c r="F73" s="160"/>
      <c r="K73" s="158" t="s">
        <v>1728</v>
      </c>
      <c r="L73" s="158"/>
      <c r="M73" s="158"/>
    </row>
    <row r="74" spans="1:14" ht="18.75">
      <c r="B74" s="2"/>
      <c r="C74" s="185"/>
      <c r="D74" s="185"/>
      <c r="E74" s="185"/>
      <c r="F74" s="160"/>
      <c r="K74" s="165"/>
      <c r="L74" s="165"/>
      <c r="M74" s="165"/>
    </row>
    <row r="75" spans="1:14" ht="18.75">
      <c r="B75" s="2"/>
      <c r="C75" s="163" t="s">
        <v>1724</v>
      </c>
      <c r="D75" s="162"/>
      <c r="E75" s="164"/>
      <c r="F75" s="160"/>
      <c r="K75" s="163" t="s">
        <v>1724</v>
      </c>
      <c r="L75" s="162"/>
      <c r="M75" s="162"/>
    </row>
  </sheetData>
  <autoFilter ref="A18:M59"/>
  <mergeCells count="13">
    <mergeCell ref="B71:F71"/>
    <mergeCell ref="C74:E74"/>
    <mergeCell ref="A4:M4"/>
    <mergeCell ref="A5:M5"/>
    <mergeCell ref="A8:J8"/>
    <mergeCell ref="A10:J10"/>
    <mergeCell ref="A14:M14"/>
    <mergeCell ref="K19:K30"/>
    <mergeCell ref="K31:K55"/>
    <mergeCell ref="K56:K59"/>
    <mergeCell ref="B68:D68"/>
    <mergeCell ref="B69:F69"/>
    <mergeCell ref="B70:F70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colBreaks count="1" manualBreakCount="1">
    <brk id="15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Q36"/>
  <sheetViews>
    <sheetView view="pageBreakPreview" topLeftCell="A16" zoomScaleNormal="100" zoomScaleSheetLayoutView="100" workbookViewId="0">
      <selection activeCell="L22" sqref="L22"/>
    </sheetView>
  </sheetViews>
  <sheetFormatPr defaultColWidth="9.28515625" defaultRowHeight="15"/>
  <cols>
    <col min="1" max="1" width="5.28515625" style="41" customWidth="1"/>
    <col min="2" max="2" width="9.7109375" style="41" customWidth="1"/>
    <col min="3" max="3" width="17.5703125" style="41" customWidth="1"/>
    <col min="4" max="4" width="15" style="41" customWidth="1"/>
    <col min="5" max="5" width="9.7109375" style="30" customWidth="1"/>
    <col min="6" max="6" width="32.7109375" style="21" customWidth="1"/>
    <col min="7" max="7" width="6.7109375" style="41" customWidth="1"/>
    <col min="8" max="8" width="7.7109375" style="41" customWidth="1"/>
    <col min="9" max="9" width="14.7109375" style="41" customWidth="1"/>
    <col min="10" max="10" width="14.7109375" style="22" customWidth="1"/>
    <col min="11" max="12" width="14.7109375" style="41" customWidth="1"/>
    <col min="13" max="13" width="20.5703125" style="41" customWidth="1"/>
    <col min="14" max="16384" width="9.28515625" style="41"/>
  </cols>
  <sheetData>
    <row r="1" spans="1:13" ht="15.75" customHeight="1">
      <c r="A1" s="8"/>
      <c r="B1" s="9"/>
      <c r="C1" s="9"/>
      <c r="D1" s="9"/>
      <c r="E1" s="17"/>
      <c r="F1" s="9"/>
      <c r="G1" s="9"/>
      <c r="H1" s="9"/>
      <c r="I1" s="9"/>
      <c r="J1" s="35" t="s">
        <v>1756</v>
      </c>
      <c r="K1" s="35"/>
      <c r="L1" s="20"/>
      <c r="M1" s="35"/>
    </row>
    <row r="2" spans="1:13" ht="15.75" customHeight="1">
      <c r="A2" s="8"/>
      <c r="B2" s="10"/>
      <c r="C2" s="10"/>
      <c r="D2" s="10"/>
      <c r="E2" s="12"/>
      <c r="F2" s="10"/>
      <c r="G2" s="10"/>
      <c r="H2" s="10"/>
      <c r="I2" s="10"/>
      <c r="J2" s="36" t="s">
        <v>1623</v>
      </c>
      <c r="K2" s="36"/>
      <c r="L2" s="11"/>
      <c r="M2" s="11"/>
    </row>
    <row r="3" spans="1:13" ht="9.75" customHeight="1">
      <c r="A3" s="8"/>
      <c r="B3" s="10"/>
      <c r="C3" s="10"/>
      <c r="D3" s="10"/>
      <c r="E3" s="12"/>
      <c r="F3" s="10"/>
      <c r="G3" s="10"/>
      <c r="H3" s="10"/>
      <c r="I3" s="10"/>
      <c r="J3" s="11"/>
      <c r="K3" s="11"/>
      <c r="L3" s="23"/>
      <c r="M3" s="8"/>
    </row>
    <row r="4" spans="1:13" ht="16.5" customHeight="1">
      <c r="A4" s="186" t="s">
        <v>1755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8" customHeight="1">
      <c r="A5" s="186" t="s">
        <v>1624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2" customHeight="1">
      <c r="B6" s="12"/>
      <c r="C6" s="12"/>
      <c r="D6" s="12"/>
      <c r="E6" s="12"/>
      <c r="F6" s="12"/>
      <c r="G6" s="12"/>
      <c r="H6" s="12"/>
      <c r="I6" s="12"/>
      <c r="J6" s="12"/>
      <c r="K6" s="12"/>
      <c r="M6" s="8"/>
    </row>
    <row r="7" spans="1:13" ht="15.75">
      <c r="A7" s="7" t="s">
        <v>22</v>
      </c>
      <c r="B7" s="33"/>
      <c r="C7" s="33"/>
      <c r="D7" s="33"/>
      <c r="E7" s="33"/>
      <c r="F7" s="33"/>
      <c r="G7" s="33"/>
      <c r="H7" s="33"/>
      <c r="I7" s="33"/>
      <c r="J7" s="34"/>
      <c r="K7" s="8"/>
      <c r="L7" s="8"/>
      <c r="M7" s="8"/>
    </row>
    <row r="8" spans="1:13" ht="15.75">
      <c r="A8" s="187" t="s">
        <v>49</v>
      </c>
      <c r="B8" s="188"/>
      <c r="C8" s="188"/>
      <c r="D8" s="188"/>
      <c r="E8" s="188"/>
      <c r="F8" s="188"/>
      <c r="G8" s="188"/>
      <c r="H8" s="188"/>
      <c r="I8" s="188"/>
      <c r="J8" s="188"/>
      <c r="K8" s="8"/>
      <c r="L8" s="8"/>
      <c r="M8" s="8"/>
    </row>
    <row r="9" spans="1:13" ht="15.75">
      <c r="A9" s="47" t="s">
        <v>50</v>
      </c>
      <c r="B9" s="7"/>
      <c r="C9" s="7"/>
      <c r="D9" s="7"/>
      <c r="E9" s="29"/>
      <c r="F9" s="7"/>
      <c r="G9" s="7"/>
      <c r="H9" s="7"/>
      <c r="I9" s="7"/>
      <c r="J9" s="34"/>
      <c r="K9" s="8"/>
      <c r="L9" s="8"/>
      <c r="M9" s="8"/>
    </row>
    <row r="10" spans="1:13" ht="15.75">
      <c r="A10" s="187" t="s">
        <v>51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8"/>
      <c r="L10" s="8"/>
      <c r="M10" s="8"/>
    </row>
    <row r="11" spans="1:13" ht="15.75">
      <c r="A11" s="32"/>
      <c r="B11" s="32"/>
      <c r="C11" s="32"/>
      <c r="D11" s="32"/>
      <c r="E11" s="28"/>
      <c r="F11" s="32"/>
      <c r="G11" s="32"/>
      <c r="H11" s="32"/>
      <c r="I11" s="32"/>
      <c r="J11" s="32"/>
      <c r="K11" s="32"/>
      <c r="L11" s="13"/>
      <c r="M11" s="8"/>
    </row>
    <row r="12" spans="1:13" ht="15.75">
      <c r="A12" s="24" t="s">
        <v>11</v>
      </c>
      <c r="B12" s="32"/>
      <c r="C12" s="32"/>
      <c r="D12" s="32"/>
      <c r="E12" s="28"/>
      <c r="F12" s="32"/>
      <c r="G12" s="32"/>
      <c r="H12" s="32"/>
      <c r="I12" s="32"/>
      <c r="J12" s="32"/>
      <c r="K12" s="32"/>
      <c r="L12" s="13"/>
      <c r="M12" s="8"/>
    </row>
    <row r="13" spans="1:13" ht="15.75">
      <c r="A13" s="46" t="s">
        <v>54</v>
      </c>
      <c r="B13" s="32"/>
      <c r="C13" s="32"/>
      <c r="D13" s="32"/>
      <c r="E13" s="28"/>
      <c r="F13" s="32"/>
      <c r="G13" s="32"/>
      <c r="H13" s="32"/>
      <c r="I13" s="32"/>
      <c r="J13" s="32"/>
      <c r="K13" s="32"/>
      <c r="L13" s="25"/>
      <c r="M13" s="24"/>
    </row>
    <row r="14" spans="1:13" ht="15.75">
      <c r="A14" s="189" t="s">
        <v>12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ht="15.75">
      <c r="A15" s="14" t="s">
        <v>13</v>
      </c>
      <c r="B15" s="14"/>
      <c r="C15" s="14"/>
      <c r="D15" s="14"/>
      <c r="E15" s="18"/>
      <c r="F15" s="14"/>
      <c r="G15" s="14"/>
      <c r="H15" s="14"/>
      <c r="I15" s="14"/>
      <c r="J15" s="14"/>
      <c r="K15" s="14"/>
      <c r="L15" s="15"/>
      <c r="M15" s="14"/>
    </row>
    <row r="16" spans="1:13" ht="13.5" customHeight="1">
      <c r="A16" s="24"/>
      <c r="B16" s="24"/>
      <c r="C16" s="24"/>
      <c r="D16" s="24"/>
      <c r="E16" s="28"/>
      <c r="F16" s="32"/>
      <c r="G16" s="24"/>
      <c r="H16" s="24"/>
      <c r="I16" s="4"/>
      <c r="J16" s="26"/>
      <c r="K16" s="27"/>
      <c r="L16" s="27"/>
      <c r="M16" s="24"/>
    </row>
    <row r="17" spans="1:17" ht="63">
      <c r="A17" s="5" t="s">
        <v>0</v>
      </c>
      <c r="B17" s="6" t="s">
        <v>7</v>
      </c>
      <c r="C17" s="60" t="s">
        <v>53</v>
      </c>
      <c r="D17" s="60" t="s">
        <v>282</v>
      </c>
      <c r="E17" s="6" t="s">
        <v>8</v>
      </c>
      <c r="F17" s="6" t="s">
        <v>1</v>
      </c>
      <c r="G17" s="6" t="s">
        <v>9</v>
      </c>
      <c r="H17" s="6" t="s">
        <v>2</v>
      </c>
      <c r="I17" s="1" t="s">
        <v>5</v>
      </c>
      <c r="J17" s="1" t="s">
        <v>24</v>
      </c>
      <c r="K17" s="1" t="s">
        <v>27</v>
      </c>
      <c r="L17" s="1" t="s">
        <v>23</v>
      </c>
      <c r="M17" s="5" t="s">
        <v>3</v>
      </c>
    </row>
    <row r="18" spans="1:17" ht="15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</row>
    <row r="19" spans="1:17" ht="27" customHeight="1">
      <c r="A19" s="16">
        <v>1</v>
      </c>
      <c r="B19" s="61" t="s">
        <v>284</v>
      </c>
      <c r="C19" s="61">
        <v>10011215</v>
      </c>
      <c r="D19" s="61" t="s">
        <v>289</v>
      </c>
      <c r="E19" s="61" t="s">
        <v>18</v>
      </c>
      <c r="F19" s="63" t="s">
        <v>294</v>
      </c>
      <c r="G19" s="62" t="s">
        <v>15</v>
      </c>
      <c r="H19" s="61">
        <v>12</v>
      </c>
      <c r="I19" s="64">
        <v>154965</v>
      </c>
      <c r="J19" s="38">
        <f t="shared" ref="J19:J25" si="0">ROUND(H19*I19,2)</f>
        <v>1859580</v>
      </c>
      <c r="K19" s="38">
        <f>ROUND(J19*0.2,2)</f>
        <v>371916</v>
      </c>
      <c r="L19" s="38">
        <f t="shared" ref="L19:L25" si="1">ROUND(J19*1.2,2)</f>
        <v>2231496</v>
      </c>
      <c r="M19" s="37" t="s">
        <v>6</v>
      </c>
      <c r="N19" s="31"/>
      <c r="O19" s="31"/>
      <c r="P19" s="31"/>
      <c r="Q19" s="31"/>
    </row>
    <row r="20" spans="1:17" ht="22.9" customHeight="1">
      <c r="A20" s="16">
        <v>2</v>
      </c>
      <c r="B20" s="61" t="s">
        <v>285</v>
      </c>
      <c r="C20" s="61">
        <v>20005905</v>
      </c>
      <c r="D20" s="61" t="s">
        <v>290</v>
      </c>
      <c r="E20" s="61" t="s">
        <v>18</v>
      </c>
      <c r="F20" s="63" t="s">
        <v>295</v>
      </c>
      <c r="G20" s="62" t="s">
        <v>15</v>
      </c>
      <c r="H20" s="61">
        <v>2</v>
      </c>
      <c r="I20" s="64">
        <v>1915</v>
      </c>
      <c r="J20" s="38">
        <f t="shared" si="0"/>
        <v>3830</v>
      </c>
      <c r="K20" s="38">
        <f t="shared" ref="K20:K25" si="2">ROUND(J20*0.2,2)</f>
        <v>766</v>
      </c>
      <c r="L20" s="38">
        <f t="shared" si="1"/>
        <v>4596</v>
      </c>
      <c r="M20" s="37" t="s">
        <v>6</v>
      </c>
      <c r="N20" s="31"/>
      <c r="O20" s="31"/>
      <c r="P20" s="31"/>
      <c r="Q20" s="31"/>
    </row>
    <row r="21" spans="1:17" ht="30" customHeight="1">
      <c r="A21" s="16">
        <v>3</v>
      </c>
      <c r="B21" s="61" t="s">
        <v>286</v>
      </c>
      <c r="C21" s="61">
        <v>20012297</v>
      </c>
      <c r="D21" s="61" t="s">
        <v>291</v>
      </c>
      <c r="E21" s="61" t="s">
        <v>18</v>
      </c>
      <c r="F21" s="63" t="s">
        <v>296</v>
      </c>
      <c r="G21" s="62" t="s">
        <v>15</v>
      </c>
      <c r="H21" s="61">
        <v>2</v>
      </c>
      <c r="I21" s="64">
        <v>151680</v>
      </c>
      <c r="J21" s="38">
        <f t="shared" si="0"/>
        <v>303360</v>
      </c>
      <c r="K21" s="38">
        <f t="shared" si="2"/>
        <v>60672</v>
      </c>
      <c r="L21" s="38">
        <f t="shared" si="1"/>
        <v>364032</v>
      </c>
      <c r="M21" s="37" t="s">
        <v>6</v>
      </c>
      <c r="N21" s="31"/>
      <c r="O21" s="31"/>
      <c r="P21" s="31"/>
      <c r="Q21" s="31"/>
    </row>
    <row r="22" spans="1:17" ht="30" customHeight="1">
      <c r="A22" s="16">
        <v>4</v>
      </c>
      <c r="B22" s="61" t="s">
        <v>287</v>
      </c>
      <c r="C22" s="61">
        <v>20020627</v>
      </c>
      <c r="D22" s="61" t="s">
        <v>292</v>
      </c>
      <c r="E22" s="61" t="s">
        <v>18</v>
      </c>
      <c r="F22" s="63" t="s">
        <v>297</v>
      </c>
      <c r="G22" s="62" t="s">
        <v>15</v>
      </c>
      <c r="H22" s="61">
        <v>5</v>
      </c>
      <c r="I22" s="64">
        <v>121612</v>
      </c>
      <c r="J22" s="38">
        <f t="shared" si="0"/>
        <v>608060</v>
      </c>
      <c r="K22" s="38">
        <f t="shared" si="2"/>
        <v>121612</v>
      </c>
      <c r="L22" s="38">
        <f t="shared" si="1"/>
        <v>729672</v>
      </c>
      <c r="M22" s="37" t="s">
        <v>6</v>
      </c>
      <c r="N22" s="31"/>
      <c r="O22" s="31"/>
      <c r="P22" s="31"/>
      <c r="Q22" s="31"/>
    </row>
    <row r="23" spans="1:17" ht="30" customHeight="1">
      <c r="A23" s="16">
        <v>5</v>
      </c>
      <c r="B23" s="61" t="s">
        <v>288</v>
      </c>
      <c r="C23" s="61">
        <v>20020627</v>
      </c>
      <c r="D23" s="61" t="s">
        <v>293</v>
      </c>
      <c r="E23" s="61" t="s">
        <v>18</v>
      </c>
      <c r="F23" s="63" t="s">
        <v>297</v>
      </c>
      <c r="G23" s="62" t="s">
        <v>15</v>
      </c>
      <c r="H23" s="61">
        <v>2</v>
      </c>
      <c r="I23" s="64">
        <v>121755</v>
      </c>
      <c r="J23" s="38">
        <f t="shared" si="0"/>
        <v>243510</v>
      </c>
      <c r="K23" s="38">
        <f t="shared" si="2"/>
        <v>48702</v>
      </c>
      <c r="L23" s="38">
        <f t="shared" si="1"/>
        <v>292212</v>
      </c>
      <c r="M23" s="37" t="s">
        <v>6</v>
      </c>
      <c r="N23" s="31"/>
      <c r="O23" s="31"/>
      <c r="P23" s="31"/>
      <c r="Q23" s="31"/>
    </row>
    <row r="24" spans="1:17" ht="30" customHeight="1">
      <c r="A24" s="16">
        <v>6</v>
      </c>
      <c r="B24" s="61" t="s">
        <v>299</v>
      </c>
      <c r="C24" s="61">
        <v>10014249</v>
      </c>
      <c r="D24" s="61" t="s">
        <v>301</v>
      </c>
      <c r="E24" s="61" t="s">
        <v>17</v>
      </c>
      <c r="F24" s="63" t="s">
        <v>303</v>
      </c>
      <c r="G24" s="62" t="s">
        <v>15</v>
      </c>
      <c r="H24" s="61">
        <v>2</v>
      </c>
      <c r="I24" s="64">
        <v>14445</v>
      </c>
      <c r="J24" s="38">
        <f t="shared" si="0"/>
        <v>28890</v>
      </c>
      <c r="K24" s="38">
        <f t="shared" si="2"/>
        <v>5778</v>
      </c>
      <c r="L24" s="38">
        <f t="shared" si="1"/>
        <v>34668</v>
      </c>
      <c r="M24" s="37" t="s">
        <v>6</v>
      </c>
      <c r="N24" s="31"/>
      <c r="O24" s="31"/>
      <c r="P24" s="31"/>
      <c r="Q24" s="31"/>
    </row>
    <row r="25" spans="1:17" ht="30" customHeight="1">
      <c r="A25" s="16">
        <v>7</v>
      </c>
      <c r="B25" s="61" t="s">
        <v>300</v>
      </c>
      <c r="C25" s="61">
        <v>20005696</v>
      </c>
      <c r="D25" s="61" t="s">
        <v>302</v>
      </c>
      <c r="E25" s="61" t="s">
        <v>17</v>
      </c>
      <c r="F25" s="63" t="s">
        <v>304</v>
      </c>
      <c r="G25" s="62" t="s">
        <v>15</v>
      </c>
      <c r="H25" s="61">
        <v>16</v>
      </c>
      <c r="I25" s="64">
        <v>4070</v>
      </c>
      <c r="J25" s="38">
        <f t="shared" si="0"/>
        <v>65120</v>
      </c>
      <c r="K25" s="38">
        <f t="shared" si="2"/>
        <v>13024</v>
      </c>
      <c r="L25" s="38">
        <f t="shared" si="1"/>
        <v>78144</v>
      </c>
      <c r="M25" s="37" t="s">
        <v>6</v>
      </c>
      <c r="N25" s="31"/>
      <c r="O25" s="31"/>
      <c r="P25" s="31"/>
      <c r="Q25" s="31"/>
    </row>
    <row r="26" spans="1:17" ht="15.75">
      <c r="A26" s="65"/>
      <c r="B26" s="65"/>
      <c r="C26" s="65"/>
      <c r="D26" s="65"/>
      <c r="E26" s="66"/>
      <c r="F26" s="67"/>
      <c r="G26" s="65"/>
      <c r="H26" s="65"/>
      <c r="I26" s="65"/>
      <c r="J26" s="68">
        <f>SUM(J19:J25)</f>
        <v>3112350</v>
      </c>
      <c r="K26" s="68">
        <f>SUM(K19:K25)</f>
        <v>622470</v>
      </c>
      <c r="L26" s="68">
        <f>SUM(L19:L25)</f>
        <v>3734820</v>
      </c>
      <c r="M26" s="65"/>
    </row>
    <row r="29" spans="1:17" ht="18.75">
      <c r="B29" s="183" t="s">
        <v>1719</v>
      </c>
      <c r="C29" s="183"/>
      <c r="D29" s="183"/>
      <c r="E29" s="170"/>
      <c r="F29" s="160"/>
      <c r="G29"/>
      <c r="H29"/>
      <c r="I29"/>
      <c r="J29"/>
      <c r="K29" s="162" t="s">
        <v>1725</v>
      </c>
      <c r="L29" s="9"/>
      <c r="M29" s="9"/>
    </row>
    <row r="30" spans="1:17" ht="18.75">
      <c r="B30" s="183" t="s">
        <v>1720</v>
      </c>
      <c r="C30" s="183"/>
      <c r="D30" s="183"/>
      <c r="E30" s="183"/>
      <c r="F30" s="183"/>
      <c r="G30"/>
      <c r="H30"/>
      <c r="I30"/>
      <c r="J30"/>
      <c r="K30" s="158" t="s">
        <v>1726</v>
      </c>
      <c r="L30" s="158"/>
      <c r="M30" s="158"/>
    </row>
    <row r="31" spans="1:17" ht="18.75">
      <c r="B31" s="184" t="s">
        <v>1721</v>
      </c>
      <c r="C31" s="184"/>
      <c r="D31" s="184"/>
      <c r="E31" s="184"/>
      <c r="F31" s="184"/>
      <c r="G31"/>
      <c r="H31"/>
      <c r="I31"/>
      <c r="J31"/>
      <c r="K31" s="158" t="s">
        <v>1727</v>
      </c>
      <c r="L31" s="158"/>
      <c r="M31" s="158"/>
    </row>
    <row r="32" spans="1:17" ht="18.75">
      <c r="B32" s="184" t="s">
        <v>1722</v>
      </c>
      <c r="C32" s="184"/>
      <c r="D32" s="184"/>
      <c r="E32" s="184"/>
      <c r="F32" s="184"/>
      <c r="G32"/>
      <c r="H32"/>
      <c r="I32"/>
      <c r="J32"/>
      <c r="K32" s="165"/>
      <c r="L32" s="166"/>
      <c r="M32" s="166"/>
    </row>
    <row r="33" spans="2:13" ht="18.75">
      <c r="B33" s="2"/>
      <c r="C33" s="9"/>
      <c r="D33" s="9"/>
      <c r="E33" s="171"/>
      <c r="F33" s="160"/>
      <c r="G33"/>
      <c r="H33"/>
      <c r="I33"/>
      <c r="J33"/>
      <c r="K33" s="165"/>
      <c r="L33" s="9"/>
      <c r="M33" s="9"/>
    </row>
    <row r="34" spans="2:13" ht="18.75">
      <c r="B34" s="162" t="s">
        <v>1723</v>
      </c>
      <c r="C34" s="162"/>
      <c r="D34" s="162"/>
      <c r="E34" s="172"/>
      <c r="F34" s="160"/>
      <c r="G34"/>
      <c r="H34"/>
      <c r="I34"/>
      <c r="J34"/>
      <c r="K34" s="158" t="s">
        <v>1728</v>
      </c>
      <c r="L34" s="158"/>
      <c r="M34" s="158"/>
    </row>
    <row r="35" spans="2:13" ht="18.75">
      <c r="B35" s="2"/>
      <c r="C35" s="185"/>
      <c r="D35" s="185"/>
      <c r="E35" s="185"/>
      <c r="F35" s="160"/>
      <c r="G35"/>
      <c r="H35"/>
      <c r="I35"/>
      <c r="J35"/>
      <c r="K35" s="165"/>
      <c r="L35" s="165"/>
      <c r="M35" s="165"/>
    </row>
    <row r="36" spans="2:13" ht="18.75">
      <c r="B36" s="2"/>
      <c r="C36" s="163" t="s">
        <v>1724</v>
      </c>
      <c r="D36" s="162"/>
      <c r="E36" s="173"/>
      <c r="F36" s="160"/>
      <c r="G36"/>
      <c r="H36"/>
      <c r="I36"/>
      <c r="J36"/>
      <c r="K36" s="163" t="s">
        <v>1724</v>
      </c>
      <c r="L36" s="162"/>
      <c r="M36" s="162"/>
    </row>
  </sheetData>
  <autoFilter ref="A18:M23"/>
  <mergeCells count="10">
    <mergeCell ref="B30:F30"/>
    <mergeCell ref="B31:F31"/>
    <mergeCell ref="B32:F32"/>
    <mergeCell ref="C35:E35"/>
    <mergeCell ref="A4:M4"/>
    <mergeCell ref="A5:M5"/>
    <mergeCell ref="A8:J8"/>
    <mergeCell ref="A10:J10"/>
    <mergeCell ref="A14:M14"/>
    <mergeCell ref="B29:D29"/>
  </mergeCells>
  <pageMargins left="0.59055118110236215" right="0.51181102362204722" top="0.51181102362204722" bottom="0.51181102362204722" header="0.31496062992125984" footer="0.31496062992125984"/>
  <pageSetup paperSize="9" scale="73" fitToHeight="0" orientation="landscape" r:id="rId1"/>
  <colBreaks count="1" manualBreakCount="1">
    <brk id="13" max="20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topLeftCell="A4" zoomScale="60" zoomScaleNormal="100" workbookViewId="0">
      <selection activeCell="N19" sqref="N19"/>
    </sheetView>
  </sheetViews>
  <sheetFormatPr defaultRowHeight="15"/>
  <cols>
    <col min="1" max="1" width="6.140625" customWidth="1"/>
    <col min="2" max="2" width="9.7109375" customWidth="1"/>
    <col min="3" max="3" width="13.28515625" customWidth="1"/>
    <col min="4" max="4" width="15" customWidth="1"/>
    <col min="5" max="5" width="9.28515625" customWidth="1"/>
    <col min="6" max="6" width="23.5703125" customWidth="1"/>
    <col min="7" max="7" width="6.7109375" customWidth="1"/>
    <col min="8" max="8" width="9.140625" customWidth="1"/>
    <col min="9" max="9" width="14.85546875" customWidth="1"/>
    <col min="10" max="10" width="15.28515625" customWidth="1"/>
    <col min="11" max="11" width="14.28515625" customWidth="1"/>
    <col min="12" max="12" width="16.28515625" customWidth="1"/>
    <col min="13" max="13" width="19.7109375" customWidth="1"/>
    <col min="14" max="14" width="23.85546875" customWidth="1"/>
  </cols>
  <sheetData>
    <row r="1" spans="1:13" ht="18.75">
      <c r="A1" s="8"/>
      <c r="B1" s="9"/>
      <c r="C1" s="9"/>
      <c r="D1" s="9"/>
      <c r="E1" s="17"/>
      <c r="F1" s="9"/>
      <c r="G1" s="9"/>
      <c r="H1" s="9"/>
      <c r="I1" s="9"/>
      <c r="J1" s="35" t="s">
        <v>1708</v>
      </c>
      <c r="K1" s="35"/>
      <c r="L1" s="20"/>
      <c r="M1" s="35"/>
    </row>
    <row r="2" spans="1:13" ht="18.75">
      <c r="A2" s="8"/>
      <c r="B2" s="10"/>
      <c r="C2" s="10"/>
      <c r="D2" s="10"/>
      <c r="E2" s="12"/>
      <c r="F2" s="10"/>
      <c r="G2" s="10"/>
      <c r="H2" s="10"/>
      <c r="I2" s="10"/>
      <c r="J2" s="36" t="s">
        <v>1623</v>
      </c>
      <c r="K2" s="36"/>
      <c r="L2" s="11"/>
      <c r="M2" s="11"/>
    </row>
    <row r="3" spans="1:13" ht="27.6" customHeight="1">
      <c r="A3" s="8"/>
      <c r="B3" s="10"/>
      <c r="C3" s="10"/>
      <c r="D3" s="10"/>
      <c r="E3" s="12"/>
      <c r="F3" s="10"/>
      <c r="G3" s="10"/>
      <c r="H3" s="10"/>
      <c r="I3" s="10"/>
      <c r="J3" s="11"/>
      <c r="K3" s="11"/>
      <c r="L3" s="23"/>
      <c r="M3" s="8"/>
    </row>
    <row r="4" spans="1:13" ht="18.75">
      <c r="A4" s="186" t="s">
        <v>1709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8.75">
      <c r="A5" s="186" t="s">
        <v>1624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29.45" customHeight="1">
      <c r="A6" s="41"/>
      <c r="B6" s="12"/>
      <c r="C6" s="12"/>
      <c r="D6" s="12"/>
      <c r="E6" s="12"/>
      <c r="F6" s="12"/>
      <c r="G6" s="12"/>
      <c r="H6" s="12"/>
      <c r="I6" s="12"/>
      <c r="J6" s="12"/>
      <c r="K6" s="12"/>
      <c r="L6" s="41"/>
      <c r="M6" s="8"/>
    </row>
    <row r="7" spans="1:13" ht="15.75">
      <c r="A7" s="7" t="s">
        <v>22</v>
      </c>
      <c r="B7" s="33"/>
      <c r="C7" s="33"/>
      <c r="D7" s="33"/>
      <c r="E7" s="33"/>
      <c r="F7" s="33"/>
      <c r="G7" s="33"/>
      <c r="H7" s="33"/>
      <c r="I7" s="33"/>
      <c r="J7" s="34"/>
      <c r="K7" s="8"/>
      <c r="L7" s="8"/>
      <c r="M7" s="8"/>
    </row>
    <row r="8" spans="1:13" ht="15.75">
      <c r="A8" s="187" t="s">
        <v>49</v>
      </c>
      <c r="B8" s="188"/>
      <c r="C8" s="188"/>
      <c r="D8" s="188"/>
      <c r="E8" s="188"/>
      <c r="F8" s="188"/>
      <c r="G8" s="188"/>
      <c r="H8" s="188"/>
      <c r="I8" s="188"/>
      <c r="J8" s="188"/>
      <c r="K8" s="8"/>
      <c r="L8" s="8"/>
      <c r="M8" s="8"/>
    </row>
    <row r="9" spans="1:13" ht="15.75">
      <c r="A9" s="47" t="s">
        <v>50</v>
      </c>
      <c r="B9" s="7"/>
      <c r="C9" s="7"/>
      <c r="D9" s="7"/>
      <c r="E9" s="29"/>
      <c r="F9" s="7"/>
      <c r="G9" s="7"/>
      <c r="H9" s="7"/>
      <c r="I9" s="7"/>
      <c r="J9" s="34"/>
      <c r="K9" s="8"/>
      <c r="L9" s="8"/>
      <c r="M9" s="8"/>
    </row>
    <row r="10" spans="1:13" ht="15.75">
      <c r="A10" s="187" t="s">
        <v>51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8"/>
      <c r="L10" s="8"/>
      <c r="M10" s="8"/>
    </row>
    <row r="11" spans="1:13" ht="20.45" customHeight="1">
      <c r="A11" s="32"/>
      <c r="B11" s="32"/>
      <c r="C11" s="32"/>
      <c r="D11" s="32"/>
      <c r="E11" s="28"/>
      <c r="F11" s="32"/>
      <c r="G11" s="32"/>
      <c r="H11" s="32"/>
      <c r="I11" s="32"/>
      <c r="J11" s="32"/>
      <c r="K11" s="32"/>
      <c r="L11" s="13"/>
      <c r="M11" s="8"/>
    </row>
    <row r="12" spans="1:13" ht="15.75">
      <c r="A12" s="24" t="s">
        <v>11</v>
      </c>
      <c r="B12" s="32"/>
      <c r="C12" s="32"/>
      <c r="D12" s="32"/>
      <c r="E12" s="28"/>
      <c r="F12" s="32"/>
      <c r="G12" s="32"/>
      <c r="H12" s="32"/>
      <c r="I12" s="32"/>
      <c r="J12" s="32"/>
      <c r="K12" s="32"/>
      <c r="L12" s="13"/>
      <c r="M12" s="8"/>
    </row>
    <row r="13" spans="1:13" ht="15.75">
      <c r="A13" s="46" t="s">
        <v>54</v>
      </c>
      <c r="B13" s="32"/>
      <c r="C13" s="32"/>
      <c r="D13" s="32"/>
      <c r="E13" s="28"/>
      <c r="F13" s="32"/>
      <c r="G13" s="32"/>
      <c r="H13" s="32"/>
      <c r="I13" s="32"/>
      <c r="J13" s="32"/>
      <c r="K13" s="32"/>
      <c r="L13" s="25"/>
      <c r="M13" s="24"/>
    </row>
    <row r="14" spans="1:13" ht="15.75">
      <c r="A14" s="189" t="s">
        <v>12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ht="15.75">
      <c r="A15" s="14" t="s">
        <v>13</v>
      </c>
      <c r="B15" s="14"/>
      <c r="C15" s="14"/>
      <c r="D15" s="14"/>
      <c r="E15" s="18"/>
      <c r="F15" s="14"/>
      <c r="G15" s="14"/>
      <c r="H15" s="14"/>
      <c r="I15" s="14"/>
      <c r="J15" s="14"/>
      <c r="K15" s="14"/>
      <c r="L15" s="15"/>
      <c r="M15" s="14"/>
    </row>
    <row r="16" spans="1:13" ht="32.450000000000003" customHeight="1">
      <c r="A16" s="24"/>
      <c r="B16" s="24"/>
      <c r="C16" s="24"/>
      <c r="D16" s="24"/>
      <c r="E16" s="28"/>
      <c r="F16" s="32"/>
      <c r="G16" s="24"/>
      <c r="H16" s="24"/>
      <c r="I16" s="4"/>
      <c r="J16" s="26"/>
      <c r="K16" s="27"/>
      <c r="L16" s="27"/>
      <c r="M16" s="24"/>
    </row>
    <row r="17" spans="1:14" ht="68.45" customHeight="1">
      <c r="A17" s="5" t="s">
        <v>0</v>
      </c>
      <c r="B17" s="6" t="s">
        <v>7</v>
      </c>
      <c r="C17" s="60" t="s">
        <v>53</v>
      </c>
      <c r="D17" s="60" t="s">
        <v>282</v>
      </c>
      <c r="E17" s="6" t="s">
        <v>8</v>
      </c>
      <c r="F17" s="6" t="s">
        <v>1</v>
      </c>
      <c r="G17" s="6" t="s">
        <v>9</v>
      </c>
      <c r="H17" s="6" t="s">
        <v>2</v>
      </c>
      <c r="I17" s="1" t="s">
        <v>5</v>
      </c>
      <c r="J17" s="1" t="s">
        <v>24</v>
      </c>
      <c r="K17" s="1" t="s">
        <v>27</v>
      </c>
      <c r="L17" s="1" t="s">
        <v>23</v>
      </c>
      <c r="M17" s="5" t="s">
        <v>3</v>
      </c>
      <c r="N17" s="180" t="s">
        <v>1758</v>
      </c>
    </row>
    <row r="18" spans="1:14" ht="15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  <c r="N18" s="93"/>
    </row>
    <row r="19" spans="1:14" s="74" customFormat="1" ht="39" customHeight="1">
      <c r="A19" s="16">
        <v>1</v>
      </c>
      <c r="B19" s="148" t="s">
        <v>1701</v>
      </c>
      <c r="C19" s="148" t="s">
        <v>1645</v>
      </c>
      <c r="D19" s="148" t="s">
        <v>1636</v>
      </c>
      <c r="E19" s="148" t="s">
        <v>1616</v>
      </c>
      <c r="F19" s="147" t="s">
        <v>1581</v>
      </c>
      <c r="G19" s="148" t="s">
        <v>654</v>
      </c>
      <c r="H19" s="149">
        <v>44.47</v>
      </c>
      <c r="I19" s="80">
        <v>4500</v>
      </c>
      <c r="J19" s="38">
        <f>ROUND(H19*I19,2)</f>
        <v>200115</v>
      </c>
      <c r="K19" s="190" t="s">
        <v>1644</v>
      </c>
      <c r="L19" s="38">
        <f>J19</f>
        <v>200115</v>
      </c>
      <c r="M19" s="81" t="s">
        <v>6</v>
      </c>
      <c r="N19" s="136" t="s">
        <v>1759</v>
      </c>
    </row>
    <row r="20" spans="1:14" ht="39" customHeight="1">
      <c r="A20" s="16">
        <v>2</v>
      </c>
      <c r="B20" s="148" t="s">
        <v>1701</v>
      </c>
      <c r="C20" s="148" t="s">
        <v>1645</v>
      </c>
      <c r="D20" s="148" t="s">
        <v>1635</v>
      </c>
      <c r="E20" s="148" t="s">
        <v>1616</v>
      </c>
      <c r="F20" s="147" t="s">
        <v>1581</v>
      </c>
      <c r="G20" s="148" t="s">
        <v>654</v>
      </c>
      <c r="H20" s="149">
        <v>108.78400000000001</v>
      </c>
      <c r="I20" s="80">
        <v>4500</v>
      </c>
      <c r="J20" s="38">
        <f t="shared" ref="J20:J26" si="0">ROUND(H20*I20,2)</f>
        <v>489528</v>
      </c>
      <c r="K20" s="191"/>
      <c r="L20" s="38">
        <f>J20</f>
        <v>489528</v>
      </c>
      <c r="M20" s="81" t="s">
        <v>6</v>
      </c>
      <c r="N20" s="136" t="s">
        <v>1759</v>
      </c>
    </row>
    <row r="21" spans="1:14" ht="39" customHeight="1">
      <c r="A21" s="16">
        <v>3</v>
      </c>
      <c r="B21" s="148" t="s">
        <v>1702</v>
      </c>
      <c r="C21" s="148" t="s">
        <v>1645</v>
      </c>
      <c r="D21" s="148" t="s">
        <v>1630</v>
      </c>
      <c r="E21" s="148" t="s">
        <v>1627</v>
      </c>
      <c r="F21" s="147" t="s">
        <v>1581</v>
      </c>
      <c r="G21" s="148" t="s">
        <v>654</v>
      </c>
      <c r="H21" s="149">
        <v>296.78899999999999</v>
      </c>
      <c r="I21" s="80">
        <v>4300</v>
      </c>
      <c r="J21" s="38">
        <f t="shared" si="0"/>
        <v>1276192.7</v>
      </c>
      <c r="K21" s="191"/>
      <c r="L21" s="38">
        <f>J21</f>
        <v>1276192.7</v>
      </c>
      <c r="M21" s="81" t="s">
        <v>1626</v>
      </c>
      <c r="N21" s="136" t="s">
        <v>1759</v>
      </c>
    </row>
    <row r="22" spans="1:14" ht="39" customHeight="1">
      <c r="A22" s="16">
        <v>4</v>
      </c>
      <c r="B22" s="148" t="s">
        <v>1702</v>
      </c>
      <c r="C22" s="148" t="s">
        <v>1645</v>
      </c>
      <c r="D22" s="148" t="s">
        <v>1703</v>
      </c>
      <c r="E22" s="148" t="s">
        <v>1627</v>
      </c>
      <c r="F22" s="147" t="s">
        <v>1581</v>
      </c>
      <c r="G22" s="148" t="s">
        <v>654</v>
      </c>
      <c r="H22" s="149">
        <v>53.97</v>
      </c>
      <c r="I22" s="80">
        <v>4300</v>
      </c>
      <c r="J22" s="38">
        <f t="shared" si="0"/>
        <v>232071</v>
      </c>
      <c r="K22" s="191"/>
      <c r="L22" s="38">
        <f>J22</f>
        <v>232071</v>
      </c>
      <c r="M22" s="81" t="s">
        <v>1626</v>
      </c>
      <c r="N22" s="136" t="s">
        <v>1759</v>
      </c>
    </row>
    <row r="23" spans="1:14" ht="39" customHeight="1">
      <c r="A23" s="16">
        <v>5</v>
      </c>
      <c r="B23" s="148" t="s">
        <v>1702</v>
      </c>
      <c r="C23" s="148" t="s">
        <v>1645</v>
      </c>
      <c r="D23" s="148" t="s">
        <v>1631</v>
      </c>
      <c r="E23" s="148" t="s">
        <v>1627</v>
      </c>
      <c r="F23" s="147" t="s">
        <v>1581</v>
      </c>
      <c r="G23" s="148" t="s">
        <v>654</v>
      </c>
      <c r="H23" s="149">
        <v>7.7149999999999999</v>
      </c>
      <c r="I23" s="80">
        <v>4300</v>
      </c>
      <c r="J23" s="38">
        <f t="shared" si="0"/>
        <v>33174.5</v>
      </c>
      <c r="K23" s="191"/>
      <c r="L23" s="38">
        <f>J23</f>
        <v>33174.5</v>
      </c>
      <c r="M23" s="81" t="s">
        <v>1626</v>
      </c>
      <c r="N23" s="136" t="s">
        <v>1759</v>
      </c>
    </row>
    <row r="24" spans="1:14" ht="31.15" customHeight="1">
      <c r="A24" s="16">
        <v>6</v>
      </c>
      <c r="B24" s="128" t="s">
        <v>45</v>
      </c>
      <c r="C24" s="133">
        <v>65000987</v>
      </c>
      <c r="D24" s="126"/>
      <c r="E24" s="128">
        <v>3804</v>
      </c>
      <c r="F24" s="134" t="s">
        <v>1704</v>
      </c>
      <c r="G24" s="133" t="s">
        <v>36</v>
      </c>
      <c r="H24" s="133">
        <v>1</v>
      </c>
      <c r="I24" s="143">
        <v>40215</v>
      </c>
      <c r="J24" s="38">
        <f t="shared" si="0"/>
        <v>40215</v>
      </c>
      <c r="K24" s="132">
        <f>J24*0.2</f>
        <v>8043</v>
      </c>
      <c r="L24" s="38">
        <f>J24*1.2</f>
        <v>48258</v>
      </c>
      <c r="M24" s="81" t="s">
        <v>6</v>
      </c>
      <c r="N24" s="179"/>
    </row>
    <row r="25" spans="1:14" ht="31.15" customHeight="1">
      <c r="A25" s="16">
        <v>7</v>
      </c>
      <c r="B25" s="128" t="s">
        <v>45</v>
      </c>
      <c r="C25" s="150" t="s">
        <v>1705</v>
      </c>
      <c r="D25" s="126"/>
      <c r="E25" s="128">
        <v>3804</v>
      </c>
      <c r="F25" s="146" t="s">
        <v>1706</v>
      </c>
      <c r="G25" s="133" t="s">
        <v>36</v>
      </c>
      <c r="H25" s="133">
        <v>1</v>
      </c>
      <c r="I25" s="151">
        <v>34060</v>
      </c>
      <c r="J25" s="38">
        <f t="shared" si="0"/>
        <v>34060</v>
      </c>
      <c r="K25" s="132">
        <f>J25*0.2</f>
        <v>6812</v>
      </c>
      <c r="L25" s="38">
        <f>J25*1.2</f>
        <v>40872</v>
      </c>
      <c r="M25" s="81" t="s">
        <v>6</v>
      </c>
      <c r="N25" s="179"/>
    </row>
    <row r="26" spans="1:14" ht="31.15" customHeight="1">
      <c r="A26" s="16">
        <v>8</v>
      </c>
      <c r="B26" s="128" t="s">
        <v>45</v>
      </c>
      <c r="C26" s="133">
        <v>65001079</v>
      </c>
      <c r="D26" s="126"/>
      <c r="E26" s="128">
        <v>3804</v>
      </c>
      <c r="F26" s="134" t="s">
        <v>1707</v>
      </c>
      <c r="G26" s="133" t="s">
        <v>36</v>
      </c>
      <c r="H26" s="133">
        <v>1</v>
      </c>
      <c r="I26" s="143">
        <v>474895</v>
      </c>
      <c r="J26" s="38">
        <f t="shared" si="0"/>
        <v>474895</v>
      </c>
      <c r="K26" s="132">
        <f>J26*0.2</f>
        <v>94979</v>
      </c>
      <c r="L26" s="38">
        <f>J26*1.2</f>
        <v>569874</v>
      </c>
      <c r="M26" s="81" t="s">
        <v>6</v>
      </c>
      <c r="N26" s="179"/>
    </row>
    <row r="27" spans="1:14" ht="15.75">
      <c r="A27" s="135"/>
      <c r="B27" s="135"/>
      <c r="C27" s="135"/>
      <c r="D27" s="135"/>
      <c r="E27" s="135"/>
      <c r="F27" s="135"/>
      <c r="G27" s="135"/>
      <c r="H27" s="135"/>
      <c r="I27" s="135"/>
      <c r="J27" s="94">
        <f>SUM(J19:J26)</f>
        <v>2780251.2</v>
      </c>
      <c r="K27" s="94">
        <f>SUM(K19:K26)</f>
        <v>109834</v>
      </c>
      <c r="L27" s="94">
        <f>SUM(L19:L26)</f>
        <v>2890085.2</v>
      </c>
      <c r="M27" s="135"/>
      <c r="N27" s="93"/>
    </row>
    <row r="30" spans="1:14" ht="18.75">
      <c r="B30" s="183" t="s">
        <v>1719</v>
      </c>
      <c r="C30" s="183"/>
      <c r="D30" s="183"/>
      <c r="E30" s="159"/>
      <c r="F30" s="160"/>
      <c r="K30" s="162" t="s">
        <v>1725</v>
      </c>
      <c r="L30" s="9"/>
      <c r="M30" s="9"/>
    </row>
    <row r="31" spans="1:14" ht="18.75">
      <c r="B31" s="183" t="s">
        <v>1720</v>
      </c>
      <c r="C31" s="183"/>
      <c r="D31" s="183"/>
      <c r="E31" s="183"/>
      <c r="F31" s="183"/>
      <c r="K31" s="158" t="s">
        <v>1726</v>
      </c>
      <c r="L31" s="158"/>
      <c r="M31" s="158"/>
    </row>
    <row r="32" spans="1:14" ht="18.75">
      <c r="B32" s="184" t="s">
        <v>1721</v>
      </c>
      <c r="C32" s="184"/>
      <c r="D32" s="184"/>
      <c r="E32" s="184"/>
      <c r="F32" s="184"/>
      <c r="K32" s="158" t="s">
        <v>1727</v>
      </c>
      <c r="L32" s="158"/>
      <c r="M32" s="158"/>
    </row>
    <row r="33" spans="2:13" ht="18.75">
      <c r="B33" s="184" t="s">
        <v>1722</v>
      </c>
      <c r="C33" s="184"/>
      <c r="D33" s="184"/>
      <c r="E33" s="184"/>
      <c r="F33" s="184"/>
      <c r="K33" s="165"/>
      <c r="L33" s="166"/>
      <c r="M33" s="166"/>
    </row>
    <row r="34" spans="2:13" ht="18.75">
      <c r="B34" s="2"/>
      <c r="C34" s="9"/>
      <c r="D34" s="9"/>
      <c r="E34" s="161"/>
      <c r="F34" s="160"/>
      <c r="K34" s="165"/>
      <c r="L34" s="9"/>
      <c r="M34" s="9"/>
    </row>
    <row r="35" spans="2:13" ht="18.75">
      <c r="B35" s="162" t="s">
        <v>1723</v>
      </c>
      <c r="C35" s="162"/>
      <c r="D35" s="162"/>
      <c r="E35" s="162"/>
      <c r="F35" s="160"/>
      <c r="K35" s="158" t="s">
        <v>1728</v>
      </c>
      <c r="L35" s="158"/>
      <c r="M35" s="158"/>
    </row>
    <row r="36" spans="2:13" ht="18.75">
      <c r="B36" s="2"/>
      <c r="C36" s="185"/>
      <c r="D36" s="185"/>
      <c r="E36" s="185"/>
      <c r="F36" s="160"/>
      <c r="K36" s="165"/>
      <c r="L36" s="165"/>
      <c r="M36" s="165"/>
    </row>
    <row r="37" spans="2:13" ht="18.75">
      <c r="B37" s="2"/>
      <c r="C37" s="163" t="s">
        <v>1724</v>
      </c>
      <c r="D37" s="162"/>
      <c r="E37" s="164"/>
      <c r="F37" s="160"/>
      <c r="K37" s="163" t="s">
        <v>1724</v>
      </c>
      <c r="L37" s="162"/>
      <c r="M37" s="162"/>
    </row>
  </sheetData>
  <autoFilter ref="A18:M27"/>
  <mergeCells count="11">
    <mergeCell ref="A4:M4"/>
    <mergeCell ref="A5:M5"/>
    <mergeCell ref="A8:J8"/>
    <mergeCell ref="A10:J10"/>
    <mergeCell ref="A14:M14"/>
    <mergeCell ref="K19:K23"/>
    <mergeCell ref="B30:D30"/>
    <mergeCell ref="B31:F31"/>
    <mergeCell ref="B32:F32"/>
    <mergeCell ref="B33:F33"/>
    <mergeCell ref="C36:E36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topLeftCell="A14" zoomScale="60" zoomScaleNormal="100" workbookViewId="0">
      <selection activeCell="N19" sqref="N19"/>
    </sheetView>
  </sheetViews>
  <sheetFormatPr defaultRowHeight="15"/>
  <cols>
    <col min="1" max="1" width="6.140625" customWidth="1"/>
    <col min="2" max="2" width="9.7109375" customWidth="1"/>
    <col min="3" max="3" width="13.28515625" customWidth="1"/>
    <col min="4" max="4" width="12.5703125" customWidth="1"/>
    <col min="5" max="5" width="7.7109375" customWidth="1"/>
    <col min="6" max="6" width="23.5703125" customWidth="1"/>
    <col min="7" max="7" width="6.7109375" customWidth="1"/>
    <col min="8" max="8" width="9.140625" customWidth="1"/>
    <col min="9" max="9" width="14.85546875" customWidth="1"/>
    <col min="10" max="10" width="15.28515625" customWidth="1"/>
    <col min="11" max="11" width="14.28515625" customWidth="1"/>
    <col min="12" max="12" width="16.28515625" customWidth="1"/>
    <col min="13" max="13" width="19.7109375" customWidth="1"/>
    <col min="14" max="14" width="23.85546875" customWidth="1"/>
  </cols>
  <sheetData>
    <row r="1" spans="1:13" ht="18.75">
      <c r="A1" s="8"/>
      <c r="B1" s="9"/>
      <c r="C1" s="9"/>
      <c r="D1" s="9"/>
      <c r="E1" s="17"/>
      <c r="F1" s="9"/>
      <c r="G1" s="9"/>
      <c r="H1" s="9"/>
      <c r="I1" s="9"/>
      <c r="J1" s="35" t="s">
        <v>1710</v>
      </c>
      <c r="K1" s="35"/>
      <c r="L1" s="20"/>
      <c r="M1" s="35"/>
    </row>
    <row r="2" spans="1:13" ht="18.75">
      <c r="A2" s="8"/>
      <c r="B2" s="10"/>
      <c r="C2" s="10"/>
      <c r="D2" s="10"/>
      <c r="E2" s="12"/>
      <c r="F2" s="10"/>
      <c r="G2" s="10"/>
      <c r="H2" s="10"/>
      <c r="I2" s="10"/>
      <c r="J2" s="36" t="s">
        <v>1623</v>
      </c>
      <c r="K2" s="36"/>
      <c r="L2" s="11"/>
      <c r="M2" s="11"/>
    </row>
    <row r="3" spans="1:13" ht="26.45" customHeight="1">
      <c r="A3" s="8"/>
      <c r="B3" s="10"/>
      <c r="C3" s="10"/>
      <c r="D3" s="10"/>
      <c r="E3" s="12"/>
      <c r="F3" s="10"/>
      <c r="G3" s="10"/>
      <c r="H3" s="10"/>
      <c r="I3" s="10"/>
      <c r="J3" s="11"/>
      <c r="K3" s="11"/>
      <c r="L3" s="23"/>
      <c r="M3" s="8"/>
    </row>
    <row r="4" spans="1:13" ht="18.75">
      <c r="A4" s="186" t="s">
        <v>1711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8.75">
      <c r="A5" s="186" t="s">
        <v>1624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35.450000000000003" customHeight="1">
      <c r="A6" s="41"/>
      <c r="B6" s="12"/>
      <c r="C6" s="12"/>
      <c r="D6" s="12"/>
      <c r="E6" s="12"/>
      <c r="F6" s="12"/>
      <c r="G6" s="12"/>
      <c r="H6" s="12"/>
      <c r="I6" s="12"/>
      <c r="J6" s="12"/>
      <c r="K6" s="12"/>
      <c r="L6" s="41"/>
      <c r="M6" s="8"/>
    </row>
    <row r="7" spans="1:13" ht="15.75">
      <c r="A7" s="7" t="s">
        <v>22</v>
      </c>
      <c r="B7" s="33"/>
      <c r="C7" s="33"/>
      <c r="D7" s="33"/>
      <c r="E7" s="33"/>
      <c r="F7" s="33"/>
      <c r="G7" s="33"/>
      <c r="H7" s="33"/>
      <c r="I7" s="33"/>
      <c r="J7" s="34"/>
      <c r="K7" s="8"/>
      <c r="L7" s="8"/>
      <c r="M7" s="8"/>
    </row>
    <row r="8" spans="1:13" ht="15.75">
      <c r="A8" s="187" t="s">
        <v>49</v>
      </c>
      <c r="B8" s="188"/>
      <c r="C8" s="188"/>
      <c r="D8" s="188"/>
      <c r="E8" s="188"/>
      <c r="F8" s="188"/>
      <c r="G8" s="188"/>
      <c r="H8" s="188"/>
      <c r="I8" s="188"/>
      <c r="J8" s="188"/>
      <c r="K8" s="8"/>
      <c r="L8" s="8"/>
      <c r="M8" s="8"/>
    </row>
    <row r="9" spans="1:13" ht="15.75">
      <c r="A9" s="47" t="s">
        <v>50</v>
      </c>
      <c r="B9" s="7"/>
      <c r="C9" s="7"/>
      <c r="D9" s="7"/>
      <c r="E9" s="29"/>
      <c r="F9" s="7"/>
      <c r="G9" s="7"/>
      <c r="H9" s="7"/>
      <c r="I9" s="7"/>
      <c r="J9" s="34"/>
      <c r="K9" s="8"/>
      <c r="L9" s="8"/>
      <c r="M9" s="8"/>
    </row>
    <row r="10" spans="1:13" ht="15.75">
      <c r="A10" s="187" t="s">
        <v>51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8"/>
      <c r="L10" s="8"/>
      <c r="M10" s="8"/>
    </row>
    <row r="11" spans="1:13" ht="30.6" customHeight="1">
      <c r="A11" s="32"/>
      <c r="B11" s="32"/>
      <c r="C11" s="32"/>
      <c r="D11" s="32"/>
      <c r="E11" s="28"/>
      <c r="F11" s="32"/>
      <c r="G11" s="32"/>
      <c r="H11" s="32"/>
      <c r="I11" s="32"/>
      <c r="J11" s="32"/>
      <c r="K11" s="32"/>
      <c r="L11" s="13"/>
      <c r="M11" s="8"/>
    </row>
    <row r="12" spans="1:13" ht="15.75">
      <c r="A12" s="24" t="s">
        <v>11</v>
      </c>
      <c r="B12" s="32"/>
      <c r="C12" s="32"/>
      <c r="D12" s="32"/>
      <c r="E12" s="28"/>
      <c r="F12" s="32"/>
      <c r="G12" s="32"/>
      <c r="H12" s="32"/>
      <c r="I12" s="32"/>
      <c r="J12" s="32"/>
      <c r="K12" s="32"/>
      <c r="L12" s="13"/>
      <c r="M12" s="8"/>
    </row>
    <row r="13" spans="1:13" ht="15.75">
      <c r="A13" s="46" t="s">
        <v>54</v>
      </c>
      <c r="B13" s="32"/>
      <c r="C13" s="32"/>
      <c r="D13" s="32"/>
      <c r="E13" s="28"/>
      <c r="F13" s="32"/>
      <c r="G13" s="32"/>
      <c r="H13" s="32"/>
      <c r="I13" s="32"/>
      <c r="J13" s="32"/>
      <c r="K13" s="32"/>
      <c r="L13" s="25"/>
      <c r="M13" s="24"/>
    </row>
    <row r="14" spans="1:13" ht="15.75">
      <c r="A14" s="189" t="s">
        <v>12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ht="15.75">
      <c r="A15" s="14" t="s">
        <v>13</v>
      </c>
      <c r="B15" s="14"/>
      <c r="C15" s="14"/>
      <c r="D15" s="14"/>
      <c r="E15" s="18"/>
      <c r="F15" s="14"/>
      <c r="G15" s="14"/>
      <c r="H15" s="14"/>
      <c r="I15" s="14"/>
      <c r="J15" s="14"/>
      <c r="K15" s="14"/>
      <c r="L15" s="15"/>
      <c r="M15" s="14"/>
    </row>
    <row r="16" spans="1:13" ht="32.450000000000003" customHeight="1">
      <c r="A16" s="24"/>
      <c r="B16" s="24"/>
      <c r="C16" s="24"/>
      <c r="D16" s="24"/>
      <c r="E16" s="28"/>
      <c r="F16" s="32"/>
      <c r="G16" s="24"/>
      <c r="H16" s="24"/>
      <c r="I16" s="4"/>
      <c r="J16" s="26"/>
      <c r="K16" s="27"/>
      <c r="L16" s="27"/>
      <c r="M16" s="24"/>
    </row>
    <row r="17" spans="1:14" ht="68.45" customHeight="1">
      <c r="A17" s="5" t="s">
        <v>0</v>
      </c>
      <c r="B17" s="6" t="s">
        <v>7</v>
      </c>
      <c r="C17" s="60" t="s">
        <v>53</v>
      </c>
      <c r="D17" s="60" t="s">
        <v>282</v>
      </c>
      <c r="E17" s="6" t="s">
        <v>8</v>
      </c>
      <c r="F17" s="6" t="s">
        <v>1</v>
      </c>
      <c r="G17" s="6" t="s">
        <v>9</v>
      </c>
      <c r="H17" s="6" t="s">
        <v>2</v>
      </c>
      <c r="I17" s="1" t="s">
        <v>5</v>
      </c>
      <c r="J17" s="1" t="s">
        <v>24</v>
      </c>
      <c r="K17" s="1" t="s">
        <v>27</v>
      </c>
      <c r="L17" s="1" t="s">
        <v>23</v>
      </c>
      <c r="M17" s="5" t="s">
        <v>3</v>
      </c>
      <c r="N17" s="180" t="s">
        <v>1758</v>
      </c>
    </row>
    <row r="18" spans="1:14" ht="15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  <c r="N18" s="93"/>
    </row>
    <row r="19" spans="1:14" s="152" customFormat="1" ht="38.450000000000003" customHeight="1">
      <c r="A19" s="16">
        <v>1</v>
      </c>
      <c r="B19" s="148" t="s">
        <v>1701</v>
      </c>
      <c r="C19" s="148" t="s">
        <v>1645</v>
      </c>
      <c r="D19" s="148" t="s">
        <v>1647</v>
      </c>
      <c r="E19" s="148" t="s">
        <v>1616</v>
      </c>
      <c r="F19" s="147" t="s">
        <v>1581</v>
      </c>
      <c r="G19" s="148" t="s">
        <v>654</v>
      </c>
      <c r="H19" s="149">
        <v>53.34</v>
      </c>
      <c r="I19" s="149">
        <v>4500</v>
      </c>
      <c r="J19" s="38">
        <f t="shared" ref="J19:J24" si="0">ROUND(H19*I19,2)</f>
        <v>240030</v>
      </c>
      <c r="K19" s="195" t="s">
        <v>1644</v>
      </c>
      <c r="L19" s="38">
        <f>J19</f>
        <v>240030</v>
      </c>
      <c r="M19" s="81" t="s">
        <v>6</v>
      </c>
      <c r="N19" s="136" t="s">
        <v>1759</v>
      </c>
    </row>
    <row r="20" spans="1:14" s="142" customFormat="1" ht="38.450000000000003" customHeight="1">
      <c r="A20" s="16">
        <v>2</v>
      </c>
      <c r="B20" s="148" t="s">
        <v>1701</v>
      </c>
      <c r="C20" s="148" t="s">
        <v>1645</v>
      </c>
      <c r="D20" s="148" t="s">
        <v>1712</v>
      </c>
      <c r="E20" s="148" t="s">
        <v>1616</v>
      </c>
      <c r="F20" s="147" t="s">
        <v>1581</v>
      </c>
      <c r="G20" s="148" t="s">
        <v>654</v>
      </c>
      <c r="H20" s="149">
        <v>153.976</v>
      </c>
      <c r="I20" s="149">
        <v>4500</v>
      </c>
      <c r="J20" s="38">
        <f t="shared" si="0"/>
        <v>692892</v>
      </c>
      <c r="K20" s="195"/>
      <c r="L20" s="38">
        <f>J20</f>
        <v>692892</v>
      </c>
      <c r="M20" s="81" t="s">
        <v>6</v>
      </c>
      <c r="N20" s="136" t="s">
        <v>1759</v>
      </c>
    </row>
    <row r="21" spans="1:14" s="142" customFormat="1" ht="38.450000000000003" customHeight="1">
      <c r="A21" s="16">
        <v>3</v>
      </c>
      <c r="B21" s="148" t="s">
        <v>1701</v>
      </c>
      <c r="C21" s="148" t="s">
        <v>1645</v>
      </c>
      <c r="D21" s="148" t="s">
        <v>1646</v>
      </c>
      <c r="E21" s="148" t="s">
        <v>1616</v>
      </c>
      <c r="F21" s="147" t="s">
        <v>1581</v>
      </c>
      <c r="G21" s="148" t="s">
        <v>654</v>
      </c>
      <c r="H21" s="149">
        <v>271.33</v>
      </c>
      <c r="I21" s="149">
        <v>4500</v>
      </c>
      <c r="J21" s="38">
        <f t="shared" si="0"/>
        <v>1220985</v>
      </c>
      <c r="K21" s="195"/>
      <c r="L21" s="38">
        <f>J21</f>
        <v>1220985</v>
      </c>
      <c r="M21" s="81" t="s">
        <v>6</v>
      </c>
      <c r="N21" s="136" t="s">
        <v>1759</v>
      </c>
    </row>
    <row r="22" spans="1:14" s="142" customFormat="1" ht="38.450000000000003" customHeight="1">
      <c r="A22" s="16">
        <v>4</v>
      </c>
      <c r="B22" s="148" t="s">
        <v>1701</v>
      </c>
      <c r="C22" s="148" t="s">
        <v>1645</v>
      </c>
      <c r="D22" s="148" t="s">
        <v>1633</v>
      </c>
      <c r="E22" s="148" t="s">
        <v>1616</v>
      </c>
      <c r="F22" s="147" t="s">
        <v>1581</v>
      </c>
      <c r="G22" s="148" t="s">
        <v>654</v>
      </c>
      <c r="H22" s="149">
        <v>89.149000000000001</v>
      </c>
      <c r="I22" s="149">
        <v>4500</v>
      </c>
      <c r="J22" s="38">
        <f t="shared" si="0"/>
        <v>401170.5</v>
      </c>
      <c r="K22" s="195"/>
      <c r="L22" s="38">
        <f>J22</f>
        <v>401170.5</v>
      </c>
      <c r="M22" s="81" t="s">
        <v>6</v>
      </c>
      <c r="N22" s="136" t="s">
        <v>1759</v>
      </c>
    </row>
    <row r="23" spans="1:14" s="142" customFormat="1" ht="56.45" customHeight="1">
      <c r="A23" s="16">
        <v>5</v>
      </c>
      <c r="B23" s="61" t="s">
        <v>1743</v>
      </c>
      <c r="C23" s="61">
        <v>20002611</v>
      </c>
      <c r="D23" s="61" t="s">
        <v>1745</v>
      </c>
      <c r="E23" s="61" t="s">
        <v>1744</v>
      </c>
      <c r="F23" s="63" t="s">
        <v>1746</v>
      </c>
      <c r="G23" s="61" t="s">
        <v>654</v>
      </c>
      <c r="H23" s="61">
        <v>0.88500000000000001</v>
      </c>
      <c r="I23" s="64">
        <v>74298</v>
      </c>
      <c r="J23" s="38">
        <f t="shared" si="0"/>
        <v>65753.73</v>
      </c>
      <c r="K23" s="176">
        <f>ROUND(J23*0.2,2)</f>
        <v>13150.75</v>
      </c>
      <c r="L23" s="38">
        <f>ROUND(J23*1.2,2)</f>
        <v>78904.479999999996</v>
      </c>
      <c r="M23" s="81" t="s">
        <v>6</v>
      </c>
      <c r="N23" s="182" t="s">
        <v>1761</v>
      </c>
    </row>
    <row r="24" spans="1:14" s="142" customFormat="1" ht="38.450000000000003" customHeight="1">
      <c r="A24" s="16">
        <v>6</v>
      </c>
      <c r="B24" s="148" t="s">
        <v>45</v>
      </c>
      <c r="C24" s="153">
        <v>65000794</v>
      </c>
      <c r="D24" s="148"/>
      <c r="E24" s="148">
        <v>3804</v>
      </c>
      <c r="F24" s="154" t="s">
        <v>43</v>
      </c>
      <c r="G24" s="153" t="s">
        <v>36</v>
      </c>
      <c r="H24" s="153">
        <v>1</v>
      </c>
      <c r="I24" s="155">
        <v>2622905</v>
      </c>
      <c r="J24" s="38">
        <f t="shared" si="0"/>
        <v>2622905</v>
      </c>
      <c r="K24" s="174">
        <f>J24*0.2</f>
        <v>524581</v>
      </c>
      <c r="L24" s="38">
        <f>J24*1.2</f>
        <v>3147486</v>
      </c>
      <c r="M24" s="81" t="s">
        <v>6</v>
      </c>
      <c r="N24" s="182"/>
    </row>
    <row r="25" spans="1:14" s="142" customFormat="1" ht="38.450000000000003" customHeight="1">
      <c r="A25" s="135"/>
      <c r="B25" s="135"/>
      <c r="C25" s="135"/>
      <c r="D25" s="135"/>
      <c r="E25" s="135"/>
      <c r="F25" s="135"/>
      <c r="G25" s="135"/>
      <c r="H25" s="135"/>
      <c r="I25" s="135"/>
      <c r="J25" s="94">
        <f>SUM(J19:J24)</f>
        <v>5243736.2300000004</v>
      </c>
      <c r="K25" s="94">
        <f>SUM(K19:K24)</f>
        <v>537731.75</v>
      </c>
      <c r="L25" s="94">
        <f>SUM(L19:L24)</f>
        <v>5781467.9800000004</v>
      </c>
      <c r="M25" s="135"/>
      <c r="N25" s="135"/>
    </row>
    <row r="28" spans="1:14" ht="18.75">
      <c r="B28" s="183" t="s">
        <v>1719</v>
      </c>
      <c r="C28" s="183"/>
      <c r="D28" s="183"/>
      <c r="E28" s="159"/>
      <c r="F28" s="160"/>
      <c r="K28" s="162" t="s">
        <v>1725</v>
      </c>
      <c r="L28" s="9"/>
      <c r="M28" s="9"/>
    </row>
    <row r="29" spans="1:14" ht="18.75">
      <c r="B29" s="183" t="s">
        <v>1720</v>
      </c>
      <c r="C29" s="183"/>
      <c r="D29" s="183"/>
      <c r="E29" s="183"/>
      <c r="F29" s="183"/>
      <c r="K29" s="158" t="s">
        <v>1726</v>
      </c>
      <c r="L29" s="158"/>
      <c r="M29" s="158"/>
    </row>
    <row r="30" spans="1:14" ht="18.75">
      <c r="B30" s="184" t="s">
        <v>1721</v>
      </c>
      <c r="C30" s="184"/>
      <c r="D30" s="184"/>
      <c r="E30" s="184"/>
      <c r="F30" s="184"/>
      <c r="K30" s="158" t="s">
        <v>1727</v>
      </c>
      <c r="L30" s="158"/>
      <c r="M30" s="158"/>
    </row>
    <row r="31" spans="1:14" ht="18.75">
      <c r="B31" s="184" t="s">
        <v>1722</v>
      </c>
      <c r="C31" s="184"/>
      <c r="D31" s="184"/>
      <c r="E31" s="184"/>
      <c r="F31" s="184"/>
      <c r="K31" s="165"/>
      <c r="L31" s="166"/>
      <c r="M31" s="166"/>
    </row>
    <row r="32" spans="1:14" ht="18.75">
      <c r="B32" s="2"/>
      <c r="C32" s="9"/>
      <c r="D32" s="9"/>
      <c r="E32" s="161"/>
      <c r="F32" s="160"/>
      <c r="K32" s="165"/>
      <c r="L32" s="9"/>
      <c r="M32" s="9"/>
    </row>
    <row r="33" spans="2:13" ht="18.75">
      <c r="B33" s="162" t="s">
        <v>1723</v>
      </c>
      <c r="C33" s="162"/>
      <c r="D33" s="162"/>
      <c r="E33" s="162"/>
      <c r="F33" s="160"/>
      <c r="K33" s="158" t="s">
        <v>1728</v>
      </c>
      <c r="L33" s="158"/>
      <c r="M33" s="158"/>
    </row>
    <row r="34" spans="2:13" ht="18.75">
      <c r="B34" s="2"/>
      <c r="C34" s="185"/>
      <c r="D34" s="185"/>
      <c r="E34" s="185"/>
      <c r="F34" s="160"/>
      <c r="K34" s="165"/>
      <c r="L34" s="165"/>
      <c r="M34" s="165"/>
    </row>
    <row r="35" spans="2:13" ht="18.75">
      <c r="B35" s="2"/>
      <c r="C35" s="163" t="s">
        <v>1724</v>
      </c>
      <c r="D35" s="162"/>
      <c r="E35" s="164"/>
      <c r="F35" s="160"/>
      <c r="K35" s="163" t="s">
        <v>1724</v>
      </c>
      <c r="L35" s="162"/>
      <c r="M35" s="162"/>
    </row>
  </sheetData>
  <autoFilter ref="A18:M25"/>
  <mergeCells count="11">
    <mergeCell ref="A4:M4"/>
    <mergeCell ref="A5:M5"/>
    <mergeCell ref="A8:J8"/>
    <mergeCell ref="A10:J10"/>
    <mergeCell ref="A14:M14"/>
    <mergeCell ref="K19:K22"/>
    <mergeCell ref="B28:D28"/>
    <mergeCell ref="B29:F29"/>
    <mergeCell ref="B30:F30"/>
    <mergeCell ref="B31:F31"/>
    <mergeCell ref="C34:E34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colBreaks count="1" manualBreakCount="1">
    <brk id="14" max="34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topLeftCell="A10" zoomScale="60" zoomScaleNormal="100" workbookViewId="0">
      <selection activeCell="T24" sqref="T24"/>
    </sheetView>
  </sheetViews>
  <sheetFormatPr defaultRowHeight="15"/>
  <cols>
    <col min="1" max="1" width="6.140625" customWidth="1"/>
    <col min="2" max="2" width="9.7109375" customWidth="1"/>
    <col min="3" max="3" width="14.7109375" customWidth="1"/>
    <col min="4" max="4" width="12.5703125" customWidth="1"/>
    <col min="5" max="5" width="7.7109375" customWidth="1"/>
    <col min="6" max="6" width="27.7109375" customWidth="1"/>
    <col min="7" max="7" width="6.7109375" customWidth="1"/>
    <col min="8" max="8" width="9.140625" customWidth="1"/>
    <col min="9" max="9" width="14.85546875" customWidth="1"/>
    <col min="10" max="10" width="15.28515625" customWidth="1"/>
    <col min="11" max="11" width="14.28515625" customWidth="1"/>
    <col min="12" max="12" width="16.28515625" customWidth="1"/>
    <col min="13" max="13" width="19.7109375" customWidth="1"/>
    <col min="14" max="14" width="23.85546875" customWidth="1"/>
  </cols>
  <sheetData>
    <row r="1" spans="1:13" ht="18.75">
      <c r="A1" s="8"/>
      <c r="B1" s="9"/>
      <c r="C1" s="9"/>
      <c r="D1" s="9"/>
      <c r="E1" s="17"/>
      <c r="F1" s="9"/>
      <c r="G1" s="9"/>
      <c r="H1" s="9"/>
      <c r="I1" s="9"/>
      <c r="J1" s="35" t="s">
        <v>1713</v>
      </c>
      <c r="K1" s="35"/>
      <c r="L1" s="20"/>
      <c r="M1" s="35"/>
    </row>
    <row r="2" spans="1:13" ht="18.75">
      <c r="A2" s="8"/>
      <c r="B2" s="10"/>
      <c r="C2" s="10"/>
      <c r="D2" s="10"/>
      <c r="E2" s="12"/>
      <c r="F2" s="10"/>
      <c r="G2" s="10"/>
      <c r="H2" s="10"/>
      <c r="I2" s="10"/>
      <c r="J2" s="36" t="s">
        <v>1623</v>
      </c>
      <c r="K2" s="36"/>
      <c r="L2" s="11"/>
      <c r="M2" s="11"/>
    </row>
    <row r="3" spans="1:13" ht="18.75">
      <c r="A3" s="8"/>
      <c r="B3" s="10"/>
      <c r="C3" s="10"/>
      <c r="D3" s="10"/>
      <c r="E3" s="12"/>
      <c r="F3" s="10"/>
      <c r="G3" s="10"/>
      <c r="H3" s="10"/>
      <c r="I3" s="10"/>
      <c r="J3" s="11"/>
      <c r="K3" s="11"/>
      <c r="L3" s="23"/>
      <c r="M3" s="8"/>
    </row>
    <row r="4" spans="1:13" ht="18.75">
      <c r="A4" s="186" t="s">
        <v>1714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8.75">
      <c r="A5" s="186" t="s">
        <v>1624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8.75">
      <c r="A6" s="41"/>
      <c r="B6" s="12"/>
      <c r="C6" s="12"/>
      <c r="D6" s="12"/>
      <c r="E6" s="12"/>
      <c r="F6" s="12"/>
      <c r="G6" s="12"/>
      <c r="H6" s="12"/>
      <c r="I6" s="12"/>
      <c r="J6" s="12"/>
      <c r="K6" s="12"/>
      <c r="L6" s="41"/>
      <c r="M6" s="8"/>
    </row>
    <row r="7" spans="1:13" ht="15.75">
      <c r="A7" s="7" t="s">
        <v>22</v>
      </c>
      <c r="B7" s="33"/>
      <c r="C7" s="33"/>
      <c r="D7" s="33"/>
      <c r="E7" s="33"/>
      <c r="F7" s="33"/>
      <c r="G7" s="33"/>
      <c r="H7" s="33"/>
      <c r="I7" s="33"/>
      <c r="J7" s="34"/>
      <c r="K7" s="8"/>
      <c r="L7" s="8"/>
      <c r="M7" s="8"/>
    </row>
    <row r="8" spans="1:13" ht="15.75">
      <c r="A8" s="187" t="s">
        <v>49</v>
      </c>
      <c r="B8" s="188"/>
      <c r="C8" s="188"/>
      <c r="D8" s="188"/>
      <c r="E8" s="188"/>
      <c r="F8" s="188"/>
      <c r="G8" s="188"/>
      <c r="H8" s="188"/>
      <c r="I8" s="188"/>
      <c r="J8" s="188"/>
      <c r="K8" s="8"/>
      <c r="L8" s="8"/>
      <c r="M8" s="8"/>
    </row>
    <row r="9" spans="1:13" ht="15.75">
      <c r="A9" s="47" t="s">
        <v>50</v>
      </c>
      <c r="B9" s="7"/>
      <c r="C9" s="7"/>
      <c r="D9" s="7"/>
      <c r="E9" s="29"/>
      <c r="F9" s="7"/>
      <c r="G9" s="7"/>
      <c r="H9" s="7"/>
      <c r="I9" s="7"/>
      <c r="J9" s="34"/>
      <c r="K9" s="8"/>
      <c r="L9" s="8"/>
      <c r="M9" s="8"/>
    </row>
    <row r="10" spans="1:13" ht="15.75">
      <c r="A10" s="187" t="s">
        <v>51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8"/>
      <c r="L10" s="8"/>
      <c r="M10" s="8"/>
    </row>
    <row r="11" spans="1:13" ht="15.75">
      <c r="A11" s="32"/>
      <c r="B11" s="32"/>
      <c r="C11" s="32"/>
      <c r="D11" s="32"/>
      <c r="E11" s="28"/>
      <c r="F11" s="32"/>
      <c r="G11" s="32"/>
      <c r="H11" s="32"/>
      <c r="I11" s="32"/>
      <c r="J11" s="32"/>
      <c r="K11" s="32"/>
      <c r="L11" s="13"/>
      <c r="M11" s="8"/>
    </row>
    <row r="12" spans="1:13" ht="15.75">
      <c r="A12" s="24" t="s">
        <v>11</v>
      </c>
      <c r="B12" s="32"/>
      <c r="C12" s="32"/>
      <c r="D12" s="32"/>
      <c r="E12" s="28"/>
      <c r="F12" s="32"/>
      <c r="G12" s="32"/>
      <c r="H12" s="32"/>
      <c r="I12" s="32"/>
      <c r="J12" s="32"/>
      <c r="K12" s="32"/>
      <c r="L12" s="13"/>
      <c r="M12" s="8"/>
    </row>
    <row r="13" spans="1:13" ht="15.75">
      <c r="A13" s="46" t="s">
        <v>54</v>
      </c>
      <c r="B13" s="32"/>
      <c r="C13" s="32"/>
      <c r="D13" s="32"/>
      <c r="E13" s="28"/>
      <c r="F13" s="32"/>
      <c r="G13" s="32"/>
      <c r="H13" s="32"/>
      <c r="I13" s="32"/>
      <c r="J13" s="32"/>
      <c r="K13" s="32"/>
      <c r="L13" s="25"/>
      <c r="M13" s="24"/>
    </row>
    <row r="14" spans="1:13" ht="15.75">
      <c r="A14" s="189" t="s">
        <v>12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ht="15.75">
      <c r="A15" s="14" t="s">
        <v>13</v>
      </c>
      <c r="B15" s="14"/>
      <c r="C15" s="14"/>
      <c r="D15" s="14"/>
      <c r="E15" s="18"/>
      <c r="F15" s="14"/>
      <c r="G15" s="14"/>
      <c r="H15" s="14"/>
      <c r="I15" s="14"/>
      <c r="J15" s="14"/>
      <c r="K15" s="14"/>
      <c r="L15" s="15"/>
      <c r="M15" s="14"/>
    </row>
    <row r="16" spans="1:13" ht="15.75">
      <c r="A16" s="24"/>
      <c r="B16" s="24"/>
      <c r="C16" s="24"/>
      <c r="D16" s="24"/>
      <c r="E16" s="28"/>
      <c r="F16" s="32"/>
      <c r="G16" s="24"/>
      <c r="H16" s="24"/>
      <c r="I16" s="4"/>
      <c r="J16" s="26"/>
      <c r="K16" s="27"/>
      <c r="L16" s="27"/>
      <c r="M16" s="24"/>
    </row>
    <row r="17" spans="1:14" ht="68.45" customHeight="1">
      <c r="A17" s="5" t="s">
        <v>0</v>
      </c>
      <c r="B17" s="6" t="s">
        <v>7</v>
      </c>
      <c r="C17" s="60" t="s">
        <v>53</v>
      </c>
      <c r="D17" s="60" t="s">
        <v>282</v>
      </c>
      <c r="E17" s="6" t="s">
        <v>8</v>
      </c>
      <c r="F17" s="6" t="s">
        <v>1</v>
      </c>
      <c r="G17" s="6" t="s">
        <v>9</v>
      </c>
      <c r="H17" s="6" t="s">
        <v>2</v>
      </c>
      <c r="I17" s="1" t="s">
        <v>5</v>
      </c>
      <c r="J17" s="1" t="s">
        <v>24</v>
      </c>
      <c r="K17" s="1" t="s">
        <v>27</v>
      </c>
      <c r="L17" s="1" t="s">
        <v>23</v>
      </c>
      <c r="M17" s="5" t="s">
        <v>3</v>
      </c>
      <c r="N17" s="180" t="s">
        <v>1758</v>
      </c>
    </row>
    <row r="18" spans="1:14" ht="15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  <c r="N18" s="93"/>
    </row>
    <row r="19" spans="1:14" s="152" customFormat="1" ht="35.450000000000003" customHeight="1">
      <c r="A19" s="16">
        <v>1</v>
      </c>
      <c r="B19" s="148" t="s">
        <v>1701</v>
      </c>
      <c r="C19" s="147" t="s">
        <v>1645</v>
      </c>
      <c r="D19" s="147" t="s">
        <v>1647</v>
      </c>
      <c r="E19" s="148" t="s">
        <v>1616</v>
      </c>
      <c r="F19" s="147" t="s">
        <v>1581</v>
      </c>
      <c r="G19" s="148" t="s">
        <v>654</v>
      </c>
      <c r="H19" s="149">
        <v>289.57899999999995</v>
      </c>
      <c r="I19" s="149">
        <v>4500</v>
      </c>
      <c r="J19" s="38">
        <f>ROUND(H19*I19,2)</f>
        <v>1303105.5</v>
      </c>
      <c r="K19" s="195" t="s">
        <v>1644</v>
      </c>
      <c r="L19" s="38">
        <f>J19</f>
        <v>1303105.5</v>
      </c>
      <c r="M19" s="81" t="s">
        <v>6</v>
      </c>
      <c r="N19" s="136" t="s">
        <v>1759</v>
      </c>
    </row>
    <row r="20" spans="1:14" s="142" customFormat="1" ht="35.450000000000003" customHeight="1">
      <c r="A20" s="16">
        <v>2</v>
      </c>
      <c r="B20" s="148" t="s">
        <v>1701</v>
      </c>
      <c r="C20" s="147" t="s">
        <v>1645</v>
      </c>
      <c r="D20" s="147" t="s">
        <v>1633</v>
      </c>
      <c r="E20" s="148" t="s">
        <v>1616</v>
      </c>
      <c r="F20" s="147" t="s">
        <v>1581</v>
      </c>
      <c r="G20" s="148" t="s">
        <v>654</v>
      </c>
      <c r="H20" s="149">
        <v>263.99900000000002</v>
      </c>
      <c r="I20" s="149">
        <v>4500</v>
      </c>
      <c r="J20" s="38">
        <f>ROUND(H20*I20,2)</f>
        <v>1187995.5</v>
      </c>
      <c r="K20" s="195"/>
      <c r="L20" s="38">
        <f>J20</f>
        <v>1187995.5</v>
      </c>
      <c r="M20" s="81" t="s">
        <v>6</v>
      </c>
      <c r="N20" s="136" t="s">
        <v>1759</v>
      </c>
    </row>
    <row r="21" spans="1:14" s="142" customFormat="1" ht="39.6" customHeight="1">
      <c r="A21" s="16">
        <v>3</v>
      </c>
      <c r="B21" s="148" t="s">
        <v>1702</v>
      </c>
      <c r="C21" s="147" t="s">
        <v>1645</v>
      </c>
      <c r="D21" s="147" t="s">
        <v>1649</v>
      </c>
      <c r="E21" s="148" t="s">
        <v>1627</v>
      </c>
      <c r="F21" s="147" t="s">
        <v>1581</v>
      </c>
      <c r="G21" s="148" t="s">
        <v>654</v>
      </c>
      <c r="H21" s="149">
        <v>142.221</v>
      </c>
      <c r="I21" s="149">
        <v>4300</v>
      </c>
      <c r="J21" s="38">
        <f>ROUND(H21*I21,2)</f>
        <v>611550.30000000005</v>
      </c>
      <c r="K21" s="195"/>
      <c r="L21" s="38">
        <f>J21</f>
        <v>611550.30000000005</v>
      </c>
      <c r="M21" s="81" t="s">
        <v>1626</v>
      </c>
      <c r="N21" s="136" t="s">
        <v>1759</v>
      </c>
    </row>
    <row r="22" spans="1:14" s="142" customFormat="1" ht="38.450000000000003" customHeight="1">
      <c r="A22" s="16">
        <v>4</v>
      </c>
      <c r="B22" s="148" t="s">
        <v>1702</v>
      </c>
      <c r="C22" s="147" t="s">
        <v>1645</v>
      </c>
      <c r="D22" s="147" t="s">
        <v>1650</v>
      </c>
      <c r="E22" s="148" t="s">
        <v>1627</v>
      </c>
      <c r="F22" s="147" t="s">
        <v>1581</v>
      </c>
      <c r="G22" s="148" t="s">
        <v>654</v>
      </c>
      <c r="H22" s="149">
        <v>20.138000000000002</v>
      </c>
      <c r="I22" s="149">
        <v>4300</v>
      </c>
      <c r="J22" s="38">
        <f>ROUND(H22*I22,2)</f>
        <v>86593.4</v>
      </c>
      <c r="K22" s="195"/>
      <c r="L22" s="38">
        <f>J22</f>
        <v>86593.4</v>
      </c>
      <c r="M22" s="81" t="s">
        <v>1626</v>
      </c>
      <c r="N22" s="136" t="s">
        <v>1759</v>
      </c>
    </row>
    <row r="23" spans="1:14" s="142" customFormat="1" ht="37.15" customHeight="1">
      <c r="A23" s="16">
        <v>5</v>
      </c>
      <c r="B23" s="148" t="s">
        <v>1702</v>
      </c>
      <c r="C23" s="147" t="s">
        <v>1645</v>
      </c>
      <c r="D23" s="147" t="s">
        <v>1715</v>
      </c>
      <c r="E23" s="148" t="s">
        <v>1627</v>
      </c>
      <c r="F23" s="147" t="s">
        <v>1581</v>
      </c>
      <c r="G23" s="148" t="s">
        <v>654</v>
      </c>
      <c r="H23" s="149">
        <v>91.248000000000005</v>
      </c>
      <c r="I23" s="149">
        <v>4300</v>
      </c>
      <c r="J23" s="38">
        <f>ROUND(H23*I23,2)</f>
        <v>392366.4</v>
      </c>
      <c r="K23" s="195"/>
      <c r="L23" s="38">
        <f>J23</f>
        <v>392366.4</v>
      </c>
      <c r="M23" s="81" t="s">
        <v>1626</v>
      </c>
      <c r="N23" s="136" t="s">
        <v>1759</v>
      </c>
    </row>
    <row r="24" spans="1:14" s="142" customFormat="1" ht="72" customHeight="1">
      <c r="A24" s="16">
        <v>6</v>
      </c>
      <c r="B24" s="148" t="s">
        <v>45</v>
      </c>
      <c r="C24" s="133">
        <v>25000207</v>
      </c>
      <c r="D24" s="147"/>
      <c r="E24" s="148">
        <v>3804</v>
      </c>
      <c r="F24" s="134" t="s">
        <v>1716</v>
      </c>
      <c r="G24" s="133" t="s">
        <v>36</v>
      </c>
      <c r="H24" s="133">
        <v>1</v>
      </c>
      <c r="I24" s="143">
        <v>368510</v>
      </c>
      <c r="J24" s="38">
        <f>H24*I24</f>
        <v>368510</v>
      </c>
      <c r="K24" s="156">
        <f>J24*0.2</f>
        <v>73702</v>
      </c>
      <c r="L24" s="38">
        <f>J24*1.2</f>
        <v>442212</v>
      </c>
      <c r="M24" s="81" t="s">
        <v>6</v>
      </c>
      <c r="N24" s="182"/>
    </row>
    <row r="25" spans="1:14" s="142" customFormat="1" ht="45" customHeight="1">
      <c r="A25" s="16">
        <v>7</v>
      </c>
      <c r="B25" s="148" t="s">
        <v>45</v>
      </c>
      <c r="C25" s="133">
        <v>65000998</v>
      </c>
      <c r="D25" s="147"/>
      <c r="E25" s="148">
        <v>3804</v>
      </c>
      <c r="F25" s="134" t="s">
        <v>1717</v>
      </c>
      <c r="G25" s="133" t="s">
        <v>36</v>
      </c>
      <c r="H25" s="133">
        <v>1</v>
      </c>
      <c r="I25" s="143">
        <v>210105</v>
      </c>
      <c r="J25" s="38">
        <f>H25*I25</f>
        <v>210105</v>
      </c>
      <c r="K25" s="156">
        <f>J25*0.2</f>
        <v>42021</v>
      </c>
      <c r="L25" s="38">
        <f>J25*1.2</f>
        <v>252126</v>
      </c>
      <c r="M25" s="81" t="s">
        <v>6</v>
      </c>
      <c r="N25" s="182"/>
    </row>
    <row r="26" spans="1:14" s="142" customFormat="1" ht="45" customHeight="1">
      <c r="A26" s="16">
        <v>8</v>
      </c>
      <c r="B26" s="148" t="s">
        <v>45</v>
      </c>
      <c r="C26" s="133">
        <v>65000999</v>
      </c>
      <c r="D26" s="147"/>
      <c r="E26" s="148">
        <v>3804</v>
      </c>
      <c r="F26" s="134" t="s">
        <v>1717</v>
      </c>
      <c r="G26" s="133" t="s">
        <v>36</v>
      </c>
      <c r="H26" s="133">
        <v>1</v>
      </c>
      <c r="I26" s="143">
        <v>210105</v>
      </c>
      <c r="J26" s="38">
        <f>H26*I26</f>
        <v>210105</v>
      </c>
      <c r="K26" s="156">
        <f>J26*0.2</f>
        <v>42021</v>
      </c>
      <c r="L26" s="38">
        <f>J26*1.2</f>
        <v>252126</v>
      </c>
      <c r="M26" s="81" t="s">
        <v>6</v>
      </c>
      <c r="N26" s="182"/>
    </row>
    <row r="27" spans="1:14" s="142" customFormat="1" ht="57" customHeight="1">
      <c r="A27" s="16">
        <v>9</v>
      </c>
      <c r="B27" s="148" t="s">
        <v>45</v>
      </c>
      <c r="C27" s="133">
        <v>110000079567</v>
      </c>
      <c r="D27" s="147"/>
      <c r="E27" s="148">
        <v>3807</v>
      </c>
      <c r="F27" s="157" t="s">
        <v>1718</v>
      </c>
      <c r="G27" s="133" t="s">
        <v>36</v>
      </c>
      <c r="H27" s="133">
        <v>1</v>
      </c>
      <c r="I27" s="143">
        <v>294895</v>
      </c>
      <c r="J27" s="38">
        <f>H27*I27</f>
        <v>294895</v>
      </c>
      <c r="K27" s="156">
        <f>J27*0.2</f>
        <v>58979</v>
      </c>
      <c r="L27" s="38">
        <f>J27*1.2</f>
        <v>353874</v>
      </c>
      <c r="M27" s="81" t="s">
        <v>38</v>
      </c>
      <c r="N27" s="182"/>
    </row>
    <row r="28" spans="1:14" s="142" customFormat="1" ht="15.75">
      <c r="A28" s="135"/>
      <c r="B28" s="135"/>
      <c r="C28" s="135"/>
      <c r="D28" s="135"/>
      <c r="E28" s="135"/>
      <c r="F28" s="135"/>
      <c r="G28" s="135"/>
      <c r="H28" s="135"/>
      <c r="I28" s="135"/>
      <c r="J28" s="94">
        <f>SUM(J19:J27)</f>
        <v>4665226.0999999996</v>
      </c>
      <c r="K28" s="94">
        <f>SUM(K19:K27)</f>
        <v>216723</v>
      </c>
      <c r="L28" s="94">
        <f>SUM(L19:L27)</f>
        <v>4881949.0999999996</v>
      </c>
      <c r="M28" s="135"/>
      <c r="N28" s="135"/>
    </row>
    <row r="32" spans="1:14" ht="18.75">
      <c r="B32" s="183" t="s">
        <v>1719</v>
      </c>
      <c r="C32" s="183"/>
      <c r="D32" s="183"/>
      <c r="E32" s="159"/>
      <c r="F32" s="160"/>
      <c r="K32" s="162" t="s">
        <v>1725</v>
      </c>
      <c r="L32" s="9"/>
      <c r="M32" s="9"/>
    </row>
    <row r="33" spans="2:13" ht="18.75">
      <c r="B33" s="183" t="s">
        <v>1720</v>
      </c>
      <c r="C33" s="183"/>
      <c r="D33" s="183"/>
      <c r="E33" s="183"/>
      <c r="F33" s="183"/>
      <c r="K33" s="158" t="s">
        <v>1726</v>
      </c>
      <c r="L33" s="158"/>
      <c r="M33" s="158"/>
    </row>
    <row r="34" spans="2:13" ht="18.75">
      <c r="B34" s="184" t="s">
        <v>1721</v>
      </c>
      <c r="C34" s="184"/>
      <c r="D34" s="184"/>
      <c r="E34" s="184"/>
      <c r="F34" s="184"/>
      <c r="K34" s="158" t="s">
        <v>1727</v>
      </c>
      <c r="L34" s="158"/>
      <c r="M34" s="158"/>
    </row>
    <row r="35" spans="2:13" ht="18.75">
      <c r="B35" s="184" t="s">
        <v>1722</v>
      </c>
      <c r="C35" s="184"/>
      <c r="D35" s="184"/>
      <c r="E35" s="184"/>
      <c r="F35" s="184"/>
      <c r="K35" s="165"/>
      <c r="L35" s="166"/>
      <c r="M35" s="166"/>
    </row>
    <row r="36" spans="2:13" ht="18.75">
      <c r="B36" s="2"/>
      <c r="C36" s="9"/>
      <c r="D36" s="9"/>
      <c r="E36" s="161"/>
      <c r="F36" s="160"/>
      <c r="K36" s="165"/>
      <c r="L36" s="9"/>
      <c r="M36" s="9"/>
    </row>
    <row r="37" spans="2:13" ht="18.75">
      <c r="B37" s="162" t="s">
        <v>1723</v>
      </c>
      <c r="C37" s="162"/>
      <c r="D37" s="162"/>
      <c r="E37" s="162"/>
      <c r="F37" s="160"/>
      <c r="K37" s="158" t="s">
        <v>1728</v>
      </c>
      <c r="L37" s="158"/>
      <c r="M37" s="158"/>
    </row>
    <row r="38" spans="2:13" ht="18.75">
      <c r="B38" s="2"/>
      <c r="C38" s="185"/>
      <c r="D38" s="185"/>
      <c r="E38" s="185"/>
      <c r="F38" s="160"/>
      <c r="K38" s="165"/>
      <c r="L38" s="165"/>
      <c r="M38" s="165"/>
    </row>
    <row r="39" spans="2:13" ht="18.75">
      <c r="B39" s="2"/>
      <c r="C39" s="163" t="s">
        <v>1724</v>
      </c>
      <c r="D39" s="162"/>
      <c r="E39" s="164"/>
      <c r="F39" s="160"/>
      <c r="K39" s="163" t="s">
        <v>1724</v>
      </c>
      <c r="L39" s="162"/>
      <c r="M39" s="162"/>
    </row>
  </sheetData>
  <autoFilter ref="A18:M28"/>
  <mergeCells count="11">
    <mergeCell ref="A4:M4"/>
    <mergeCell ref="A5:M5"/>
    <mergeCell ref="A8:J8"/>
    <mergeCell ref="A10:J10"/>
    <mergeCell ref="A14:M14"/>
    <mergeCell ref="K19:K23"/>
    <mergeCell ref="B32:D32"/>
    <mergeCell ref="B33:F33"/>
    <mergeCell ref="B34:F34"/>
    <mergeCell ref="B35:F35"/>
    <mergeCell ref="C38:E3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zoomScale="60" zoomScaleNormal="100" workbookViewId="0">
      <selection activeCell="L39" sqref="L39"/>
    </sheetView>
  </sheetViews>
  <sheetFormatPr defaultRowHeight="15"/>
  <cols>
    <col min="3" max="3" width="18.7109375" customWidth="1"/>
    <col min="4" max="4" width="13.7109375" customWidth="1"/>
    <col min="6" max="6" width="33.140625" customWidth="1"/>
    <col min="7" max="7" width="6.140625" customWidth="1"/>
    <col min="9" max="9" width="16" customWidth="1"/>
    <col min="10" max="11" width="14.28515625" customWidth="1"/>
    <col min="12" max="12" width="16.28515625" customWidth="1"/>
    <col min="13" max="13" width="15.7109375" customWidth="1"/>
  </cols>
  <sheetData>
    <row r="1" spans="1:13" ht="18.75">
      <c r="A1" s="8"/>
      <c r="B1" s="9"/>
      <c r="C1" s="9"/>
      <c r="D1" s="9"/>
      <c r="E1" s="17"/>
      <c r="F1" s="9"/>
      <c r="G1" s="9"/>
      <c r="H1" s="9"/>
      <c r="I1" s="9"/>
      <c r="J1" s="35" t="s">
        <v>40</v>
      </c>
      <c r="K1" s="35"/>
      <c r="L1" s="20"/>
      <c r="M1" s="35"/>
    </row>
    <row r="2" spans="1:13" ht="18.75">
      <c r="A2" s="8"/>
      <c r="B2" s="10"/>
      <c r="C2" s="10"/>
      <c r="D2" s="10"/>
      <c r="E2" s="12"/>
      <c r="F2" s="10"/>
      <c r="G2" s="10"/>
      <c r="H2" s="10"/>
      <c r="I2" s="10"/>
      <c r="J2" s="36" t="s">
        <v>1623</v>
      </c>
      <c r="K2" s="36"/>
      <c r="L2" s="11"/>
      <c r="M2" s="11"/>
    </row>
    <row r="3" spans="1:13" ht="18.75">
      <c r="A3" s="8"/>
      <c r="B3" s="10"/>
      <c r="C3" s="10"/>
      <c r="D3" s="10"/>
      <c r="E3" s="12"/>
      <c r="F3" s="10"/>
      <c r="G3" s="10"/>
      <c r="H3" s="10"/>
      <c r="I3" s="10"/>
      <c r="J3" s="11"/>
      <c r="K3" s="11"/>
      <c r="L3" s="23"/>
      <c r="M3" s="8"/>
    </row>
    <row r="4" spans="1:13" ht="18.75">
      <c r="A4" s="186" t="s">
        <v>39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8.75">
      <c r="A5" s="186" t="s">
        <v>1624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8.75">
      <c r="A6" s="41"/>
      <c r="B6" s="12"/>
      <c r="C6" s="12"/>
      <c r="D6" s="12"/>
      <c r="E6" s="12"/>
      <c r="F6" s="12"/>
      <c r="G6" s="12"/>
      <c r="H6" s="12"/>
      <c r="I6" s="12"/>
      <c r="J6" s="12"/>
      <c r="K6" s="12"/>
      <c r="L6" s="41"/>
      <c r="M6" s="8"/>
    </row>
    <row r="7" spans="1:13" ht="15.75">
      <c r="A7" s="7" t="s">
        <v>22</v>
      </c>
      <c r="B7" s="33"/>
      <c r="C7" s="33"/>
      <c r="D7" s="33"/>
      <c r="E7" s="33"/>
      <c r="F7" s="33"/>
      <c r="G7" s="33"/>
      <c r="H7" s="33"/>
      <c r="I7" s="33"/>
      <c r="J7" s="34"/>
      <c r="K7" s="8"/>
      <c r="L7" s="8"/>
      <c r="M7" s="8"/>
    </row>
    <row r="8" spans="1:13" ht="15.75">
      <c r="A8" s="187" t="s">
        <v>49</v>
      </c>
      <c r="B8" s="188"/>
      <c r="C8" s="188"/>
      <c r="D8" s="188"/>
      <c r="E8" s="188"/>
      <c r="F8" s="188"/>
      <c r="G8" s="188"/>
      <c r="H8" s="188"/>
      <c r="I8" s="188"/>
      <c r="J8" s="188"/>
      <c r="K8" s="8"/>
      <c r="L8" s="8"/>
      <c r="M8" s="8"/>
    </row>
    <row r="9" spans="1:13" ht="15.75">
      <c r="A9" s="47" t="s">
        <v>50</v>
      </c>
      <c r="B9" s="7"/>
      <c r="C9" s="7"/>
      <c r="D9" s="7"/>
      <c r="E9" s="29"/>
      <c r="F9" s="7"/>
      <c r="G9" s="7"/>
      <c r="H9" s="7"/>
      <c r="I9" s="7"/>
      <c r="J9" s="34"/>
      <c r="K9" s="8"/>
      <c r="L9" s="8"/>
      <c r="M9" s="8"/>
    </row>
    <row r="10" spans="1:13" ht="15.75">
      <c r="A10" s="187" t="s">
        <v>51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8"/>
      <c r="L10" s="8"/>
      <c r="M10" s="8"/>
    </row>
    <row r="11" spans="1:13" ht="15.75">
      <c r="A11" s="32"/>
      <c r="B11" s="32"/>
      <c r="C11" s="32"/>
      <c r="D11" s="32"/>
      <c r="E11" s="28"/>
      <c r="F11" s="32"/>
      <c r="G11" s="32"/>
      <c r="H11" s="32"/>
      <c r="I11" s="32"/>
      <c r="J11" s="32"/>
      <c r="K11" s="32"/>
      <c r="L11" s="13"/>
      <c r="M11" s="8"/>
    </row>
    <row r="12" spans="1:13" ht="15.75">
      <c r="A12" s="24" t="s">
        <v>11</v>
      </c>
      <c r="B12" s="32"/>
      <c r="C12" s="32"/>
      <c r="D12" s="32"/>
      <c r="E12" s="28"/>
      <c r="F12" s="32"/>
      <c r="G12" s="32"/>
      <c r="H12" s="32"/>
      <c r="I12" s="32"/>
      <c r="J12" s="32"/>
      <c r="K12" s="32"/>
      <c r="L12" s="13"/>
      <c r="M12" s="8"/>
    </row>
    <row r="13" spans="1:13" ht="15.75">
      <c r="A13" s="46" t="s">
        <v>54</v>
      </c>
      <c r="B13" s="32"/>
      <c r="C13" s="32"/>
      <c r="D13" s="32"/>
      <c r="E13" s="28"/>
      <c r="F13" s="32"/>
      <c r="G13" s="32"/>
      <c r="H13" s="32"/>
      <c r="I13" s="32"/>
      <c r="J13" s="32"/>
      <c r="K13" s="32"/>
      <c r="L13" s="25"/>
      <c r="M13" s="24"/>
    </row>
    <row r="14" spans="1:13" ht="15.75">
      <c r="A14" s="189" t="s">
        <v>12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ht="15.75">
      <c r="A15" s="14" t="s">
        <v>13</v>
      </c>
      <c r="B15" s="14"/>
      <c r="C15" s="14"/>
      <c r="D15" s="14"/>
      <c r="E15" s="18"/>
      <c r="F15" s="14"/>
      <c r="G15" s="14"/>
      <c r="H15" s="14"/>
      <c r="I15" s="14"/>
      <c r="J15" s="14"/>
      <c r="K15" s="14"/>
      <c r="L15" s="15"/>
      <c r="M15" s="14"/>
    </row>
    <row r="16" spans="1:13" ht="15.75">
      <c r="A16" s="24"/>
      <c r="B16" s="24"/>
      <c r="C16" s="24"/>
      <c r="D16" s="24"/>
      <c r="E16" s="28"/>
      <c r="F16" s="32"/>
      <c r="G16" s="24"/>
      <c r="H16" s="24"/>
      <c r="I16" s="4"/>
      <c r="J16" s="26"/>
      <c r="K16" s="27"/>
      <c r="L16" s="27"/>
      <c r="M16" s="24"/>
    </row>
    <row r="17" spans="1:13" ht="63">
      <c r="A17" s="5" t="s">
        <v>0</v>
      </c>
      <c r="B17" s="6" t="s">
        <v>7</v>
      </c>
      <c r="C17" s="60" t="s">
        <v>53</v>
      </c>
      <c r="D17" s="60" t="s">
        <v>282</v>
      </c>
      <c r="E17" s="6" t="s">
        <v>8</v>
      </c>
      <c r="F17" s="6" t="s">
        <v>1</v>
      </c>
      <c r="G17" s="6" t="s">
        <v>9</v>
      </c>
      <c r="H17" s="6" t="s">
        <v>2</v>
      </c>
      <c r="I17" s="1" t="s">
        <v>5</v>
      </c>
      <c r="J17" s="1" t="s">
        <v>24</v>
      </c>
      <c r="K17" s="1" t="s">
        <v>27</v>
      </c>
      <c r="L17" s="1" t="s">
        <v>23</v>
      </c>
      <c r="M17" s="5" t="s">
        <v>3</v>
      </c>
    </row>
    <row r="18" spans="1:13" ht="15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</row>
    <row r="19" spans="1:13" ht="31.5">
      <c r="A19" s="16">
        <v>1</v>
      </c>
      <c r="B19" s="61" t="s">
        <v>305</v>
      </c>
      <c r="C19" s="61">
        <v>20006806</v>
      </c>
      <c r="D19" s="61" t="s">
        <v>307</v>
      </c>
      <c r="E19" s="61" t="s">
        <v>17</v>
      </c>
      <c r="F19" s="63" t="s">
        <v>309</v>
      </c>
      <c r="G19" s="61" t="s">
        <v>15</v>
      </c>
      <c r="H19" s="61">
        <v>3</v>
      </c>
      <c r="I19" s="64">
        <v>1775905</v>
      </c>
      <c r="J19" s="38">
        <f>ROUND(H19*I19,2)</f>
        <v>5327715</v>
      </c>
      <c r="K19" s="38">
        <f>ROUND(J19*0.2,2)</f>
        <v>1065543</v>
      </c>
      <c r="L19" s="38">
        <f>ROUND(J19*1.2,2)</f>
        <v>6393258</v>
      </c>
      <c r="M19" s="37" t="s">
        <v>6</v>
      </c>
    </row>
    <row r="20" spans="1:13" ht="31.5">
      <c r="A20" s="16">
        <v>2</v>
      </c>
      <c r="B20" s="61" t="s">
        <v>306</v>
      </c>
      <c r="C20" s="61">
        <v>20006807</v>
      </c>
      <c r="D20" s="61" t="s">
        <v>308</v>
      </c>
      <c r="E20" s="61" t="s">
        <v>17</v>
      </c>
      <c r="F20" s="63" t="s">
        <v>309</v>
      </c>
      <c r="G20" s="61" t="s">
        <v>15</v>
      </c>
      <c r="H20" s="61">
        <v>3</v>
      </c>
      <c r="I20" s="64">
        <v>1552915</v>
      </c>
      <c r="J20" s="38">
        <f>ROUND(H20*I20,2)</f>
        <v>4658745</v>
      </c>
      <c r="K20" s="38">
        <f>ROUND(J20*0.2,2)</f>
        <v>931749</v>
      </c>
      <c r="L20" s="38">
        <f>ROUND(J20*1.2,2)</f>
        <v>5590494</v>
      </c>
      <c r="M20" s="37" t="s">
        <v>6</v>
      </c>
    </row>
    <row r="21" spans="1:13" ht="15.75">
      <c r="A21" s="65"/>
      <c r="B21" s="65"/>
      <c r="C21" s="65"/>
      <c r="D21" s="65"/>
      <c r="E21" s="66"/>
      <c r="F21" s="67"/>
      <c r="G21" s="65"/>
      <c r="H21" s="65"/>
      <c r="I21" s="65"/>
      <c r="J21" s="68">
        <f>SUM(J19:J20)</f>
        <v>9986460</v>
      </c>
      <c r="K21" s="68">
        <f>SUM(K19:K20)</f>
        <v>1997292</v>
      </c>
      <c r="L21" s="68">
        <f>SUM(L19:L20)</f>
        <v>11983752</v>
      </c>
      <c r="M21" s="65"/>
    </row>
    <row r="24" spans="1:13" ht="18.75">
      <c r="B24" s="183" t="s">
        <v>1719</v>
      </c>
      <c r="C24" s="183"/>
      <c r="D24" s="183"/>
      <c r="E24" s="159"/>
      <c r="F24" s="160"/>
      <c r="K24" s="162" t="s">
        <v>1725</v>
      </c>
      <c r="L24" s="9"/>
      <c r="M24" s="9"/>
    </row>
    <row r="25" spans="1:13" ht="18.75">
      <c r="B25" s="183" t="s">
        <v>1720</v>
      </c>
      <c r="C25" s="183"/>
      <c r="D25" s="183"/>
      <c r="E25" s="183"/>
      <c r="F25" s="183"/>
      <c r="K25" s="158" t="s">
        <v>1726</v>
      </c>
      <c r="L25" s="158"/>
      <c r="M25" s="158"/>
    </row>
    <row r="26" spans="1:13" ht="18.75">
      <c r="B26" s="184" t="s">
        <v>1721</v>
      </c>
      <c r="C26" s="184"/>
      <c r="D26" s="184"/>
      <c r="E26" s="184"/>
      <c r="F26" s="184"/>
      <c r="K26" s="158" t="s">
        <v>1727</v>
      </c>
      <c r="L26" s="158"/>
      <c r="M26" s="158"/>
    </row>
    <row r="27" spans="1:13" ht="18.75">
      <c r="B27" s="184" t="s">
        <v>1722</v>
      </c>
      <c r="C27" s="184"/>
      <c r="D27" s="184"/>
      <c r="E27" s="184"/>
      <c r="F27" s="184"/>
      <c r="K27" s="165"/>
      <c r="L27" s="166"/>
      <c r="M27" s="166"/>
    </row>
    <row r="28" spans="1:13" ht="18.75">
      <c r="B28" s="2"/>
      <c r="C28" s="9"/>
      <c r="D28" s="9"/>
      <c r="E28" s="161"/>
      <c r="F28" s="160"/>
      <c r="K28" s="165"/>
      <c r="L28" s="9"/>
      <c r="M28" s="9"/>
    </row>
    <row r="29" spans="1:13" ht="18.75">
      <c r="B29" s="162" t="s">
        <v>1723</v>
      </c>
      <c r="C29" s="162"/>
      <c r="D29" s="162"/>
      <c r="E29" s="162"/>
      <c r="F29" s="160"/>
      <c r="K29" s="158" t="s">
        <v>1728</v>
      </c>
      <c r="L29" s="158"/>
      <c r="M29" s="158"/>
    </row>
    <row r="30" spans="1:13" ht="18.75">
      <c r="B30" s="2"/>
      <c r="C30" s="185"/>
      <c r="D30" s="185"/>
      <c r="E30" s="185"/>
      <c r="F30" s="160"/>
      <c r="K30" s="165"/>
      <c r="L30" s="165"/>
      <c r="M30" s="165"/>
    </row>
    <row r="31" spans="1:13" ht="18.75">
      <c r="B31" s="2"/>
      <c r="C31" s="163" t="s">
        <v>1724</v>
      </c>
      <c r="D31" s="162"/>
      <c r="E31" s="164"/>
      <c r="F31" s="160"/>
      <c r="K31" s="163" t="s">
        <v>1724</v>
      </c>
      <c r="L31" s="162"/>
      <c r="M31" s="162"/>
    </row>
  </sheetData>
  <mergeCells count="10">
    <mergeCell ref="B25:F25"/>
    <mergeCell ref="B26:F26"/>
    <mergeCell ref="B27:F27"/>
    <mergeCell ref="C30:E30"/>
    <mergeCell ref="A4:M4"/>
    <mergeCell ref="A5:M5"/>
    <mergeCell ref="A8:J8"/>
    <mergeCell ref="A10:J10"/>
    <mergeCell ref="A14:M14"/>
    <mergeCell ref="B24:D2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view="pageBreakPreview" topLeftCell="A10" zoomScale="60" zoomScaleNormal="100" workbookViewId="0">
      <selection activeCell="C22" sqref="C22"/>
    </sheetView>
  </sheetViews>
  <sheetFormatPr defaultRowHeight="15"/>
  <cols>
    <col min="1" max="1" width="6.7109375" customWidth="1"/>
    <col min="2" max="2" width="9.7109375" customWidth="1"/>
    <col min="3" max="3" width="13.85546875" customWidth="1"/>
    <col min="4" max="4" width="13.42578125" customWidth="1"/>
    <col min="5" max="5" width="8.140625" customWidth="1"/>
    <col min="6" max="6" width="36.28515625" customWidth="1"/>
    <col min="7" max="7" width="5.5703125" customWidth="1"/>
    <col min="8" max="8" width="7" customWidth="1"/>
    <col min="9" max="10" width="17.140625" customWidth="1"/>
    <col min="11" max="11" width="12.28515625" customWidth="1"/>
    <col min="12" max="12" width="16.85546875" customWidth="1"/>
    <col min="13" max="13" width="19.5703125" customWidth="1"/>
  </cols>
  <sheetData>
    <row r="1" spans="1:13" ht="18.75">
      <c r="A1" s="8"/>
      <c r="B1" s="9"/>
      <c r="C1" s="9"/>
      <c r="D1" s="9"/>
      <c r="E1" s="17"/>
      <c r="F1" s="9"/>
      <c r="G1" s="9"/>
      <c r="H1" s="9"/>
      <c r="I1" s="9"/>
      <c r="J1" s="35" t="s">
        <v>19</v>
      </c>
      <c r="K1" s="35"/>
      <c r="L1" s="20"/>
      <c r="M1" s="35"/>
    </row>
    <row r="2" spans="1:13" ht="18.75">
      <c r="A2" s="8"/>
      <c r="B2" s="10"/>
      <c r="C2" s="10"/>
      <c r="D2" s="10"/>
      <c r="E2" s="12"/>
      <c r="F2" s="10"/>
      <c r="G2" s="10"/>
      <c r="H2" s="10"/>
      <c r="I2" s="10"/>
      <c r="J2" s="36" t="s">
        <v>1623</v>
      </c>
      <c r="K2" s="36"/>
      <c r="L2" s="11"/>
      <c r="M2" s="11"/>
    </row>
    <row r="3" spans="1:13" ht="18.75">
      <c r="A3" s="8"/>
      <c r="B3" s="10"/>
      <c r="C3" s="10"/>
      <c r="D3" s="10"/>
      <c r="E3" s="12"/>
      <c r="F3" s="10"/>
      <c r="G3" s="10"/>
      <c r="H3" s="10"/>
      <c r="I3" s="10"/>
      <c r="J3" s="11"/>
      <c r="K3" s="11"/>
      <c r="L3" s="23"/>
      <c r="M3" s="8"/>
    </row>
    <row r="4" spans="1:13" ht="18.75">
      <c r="A4" s="186" t="s">
        <v>20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8.75">
      <c r="A5" s="186" t="s">
        <v>1624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8.75">
      <c r="A6" s="41"/>
      <c r="B6" s="12"/>
      <c r="C6" s="12"/>
      <c r="D6" s="12"/>
      <c r="E6" s="12"/>
      <c r="F6" s="12"/>
      <c r="G6" s="12"/>
      <c r="H6" s="12"/>
      <c r="I6" s="12"/>
      <c r="J6" s="12"/>
      <c r="K6" s="12"/>
      <c r="L6" s="41"/>
      <c r="M6" s="8"/>
    </row>
    <row r="7" spans="1:13" ht="15.75">
      <c r="A7" s="7" t="s">
        <v>22</v>
      </c>
      <c r="B7" s="33"/>
      <c r="C7" s="33"/>
      <c r="D7" s="33"/>
      <c r="E7" s="33"/>
      <c r="F7" s="33"/>
      <c r="G7" s="33"/>
      <c r="H7" s="33"/>
      <c r="I7" s="33"/>
      <c r="J7" s="34"/>
      <c r="K7" s="8"/>
      <c r="L7" s="8"/>
      <c r="M7" s="8"/>
    </row>
    <row r="8" spans="1:13" ht="15.75">
      <c r="A8" s="187" t="s">
        <v>49</v>
      </c>
      <c r="B8" s="188"/>
      <c r="C8" s="188"/>
      <c r="D8" s="188"/>
      <c r="E8" s="188"/>
      <c r="F8" s="188"/>
      <c r="G8" s="188"/>
      <c r="H8" s="188"/>
      <c r="I8" s="188"/>
      <c r="J8" s="188"/>
      <c r="K8" s="8"/>
      <c r="L8" s="8"/>
      <c r="M8" s="8"/>
    </row>
    <row r="9" spans="1:13" ht="15.75">
      <c r="A9" s="47" t="s">
        <v>50</v>
      </c>
      <c r="B9" s="7"/>
      <c r="C9" s="7"/>
      <c r="D9" s="7"/>
      <c r="E9" s="29"/>
      <c r="F9" s="7"/>
      <c r="G9" s="7"/>
      <c r="H9" s="7"/>
      <c r="I9" s="7"/>
      <c r="J9" s="34"/>
      <c r="K9" s="8"/>
      <c r="L9" s="8"/>
      <c r="M9" s="8"/>
    </row>
    <row r="10" spans="1:13" ht="15.75">
      <c r="A10" s="187" t="s">
        <v>51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8"/>
      <c r="L10" s="8"/>
      <c r="M10" s="8"/>
    </row>
    <row r="11" spans="1:13" ht="15.75">
      <c r="A11" s="32"/>
      <c r="B11" s="32"/>
      <c r="C11" s="32"/>
      <c r="D11" s="32"/>
      <c r="E11" s="28"/>
      <c r="F11" s="32"/>
      <c r="G11" s="32"/>
      <c r="H11" s="32"/>
      <c r="I11" s="32"/>
      <c r="J11" s="32"/>
      <c r="K11" s="32"/>
      <c r="L11" s="13"/>
      <c r="M11" s="8"/>
    </row>
    <row r="12" spans="1:13" ht="15.75">
      <c r="A12" s="24" t="s">
        <v>11</v>
      </c>
      <c r="B12" s="32"/>
      <c r="C12" s="32"/>
      <c r="D12" s="32"/>
      <c r="E12" s="28"/>
      <c r="F12" s="32"/>
      <c r="G12" s="32"/>
      <c r="H12" s="32"/>
      <c r="I12" s="32"/>
      <c r="J12" s="32"/>
      <c r="K12" s="32"/>
      <c r="L12" s="13"/>
      <c r="M12" s="8"/>
    </row>
    <row r="13" spans="1:13" ht="15.75">
      <c r="A13" s="46" t="s">
        <v>54</v>
      </c>
      <c r="B13" s="32"/>
      <c r="C13" s="32"/>
      <c r="D13" s="32"/>
      <c r="E13" s="28"/>
      <c r="F13" s="32"/>
      <c r="G13" s="32"/>
      <c r="H13" s="32"/>
      <c r="I13" s="32"/>
      <c r="J13" s="32"/>
      <c r="K13" s="32"/>
      <c r="L13" s="25"/>
      <c r="M13" s="24"/>
    </row>
    <row r="14" spans="1:13" ht="15.75">
      <c r="A14" s="189" t="s">
        <v>12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ht="15.75">
      <c r="A15" s="14" t="s">
        <v>13</v>
      </c>
      <c r="B15" s="14"/>
      <c r="C15" s="14"/>
      <c r="D15" s="14"/>
      <c r="E15" s="18"/>
      <c r="F15" s="14"/>
      <c r="G15" s="14"/>
      <c r="H15" s="14"/>
      <c r="I15" s="14"/>
      <c r="J15" s="14"/>
      <c r="K15" s="14"/>
      <c r="L15" s="15"/>
      <c r="M15" s="14"/>
    </row>
    <row r="16" spans="1:13" ht="15.75">
      <c r="A16" s="24"/>
      <c r="B16" s="24"/>
      <c r="C16" s="24"/>
      <c r="D16" s="24"/>
      <c r="E16" s="28"/>
      <c r="F16" s="32"/>
      <c r="G16" s="24"/>
      <c r="H16" s="24"/>
      <c r="I16" s="4"/>
      <c r="J16" s="26"/>
      <c r="K16" s="27"/>
      <c r="L16" s="27"/>
      <c r="M16" s="24"/>
    </row>
    <row r="17" spans="1:13" ht="63">
      <c r="A17" s="5" t="s">
        <v>0</v>
      </c>
      <c r="B17" s="6" t="s">
        <v>7</v>
      </c>
      <c r="C17" s="60" t="s">
        <v>53</v>
      </c>
      <c r="D17" s="60" t="s">
        <v>282</v>
      </c>
      <c r="E17" s="6" t="s">
        <v>8</v>
      </c>
      <c r="F17" s="6" t="s">
        <v>1</v>
      </c>
      <c r="G17" s="6" t="s">
        <v>9</v>
      </c>
      <c r="H17" s="6" t="s">
        <v>2</v>
      </c>
      <c r="I17" s="1" t="s">
        <v>5</v>
      </c>
      <c r="J17" s="1" t="s">
        <v>24</v>
      </c>
      <c r="K17" s="1" t="s">
        <v>27</v>
      </c>
      <c r="L17" s="1" t="s">
        <v>23</v>
      </c>
      <c r="M17" s="5" t="s">
        <v>3</v>
      </c>
    </row>
    <row r="18" spans="1:13" ht="15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</row>
    <row r="19" spans="1:13" ht="37.9" customHeight="1">
      <c r="A19" s="16">
        <v>1</v>
      </c>
      <c r="B19" s="61" t="s">
        <v>310</v>
      </c>
      <c r="C19" s="61">
        <v>10019235</v>
      </c>
      <c r="D19" s="61" t="s">
        <v>321</v>
      </c>
      <c r="E19" s="61" t="s">
        <v>16</v>
      </c>
      <c r="F19" s="63" t="s">
        <v>332</v>
      </c>
      <c r="G19" s="62" t="s">
        <v>15</v>
      </c>
      <c r="H19" s="61">
        <v>1</v>
      </c>
      <c r="I19" s="64">
        <v>565</v>
      </c>
      <c r="J19" s="38">
        <f>ROUND(H19*I19,2)</f>
        <v>565</v>
      </c>
      <c r="K19" s="38">
        <f>ROUND(J19*0.2,2)</f>
        <v>113</v>
      </c>
      <c r="L19" s="38">
        <f>ROUND(J19*1.2,2)</f>
        <v>678</v>
      </c>
      <c r="M19" s="37" t="s">
        <v>6</v>
      </c>
    </row>
    <row r="20" spans="1:13" ht="37.9" customHeight="1">
      <c r="A20" s="16">
        <v>2</v>
      </c>
      <c r="B20" s="61" t="s">
        <v>311</v>
      </c>
      <c r="C20" s="61">
        <v>20000010</v>
      </c>
      <c r="D20" s="61" t="s">
        <v>322</v>
      </c>
      <c r="E20" s="61" t="s">
        <v>16</v>
      </c>
      <c r="F20" s="63" t="s">
        <v>333</v>
      </c>
      <c r="G20" s="62" t="s">
        <v>15</v>
      </c>
      <c r="H20" s="61">
        <v>1</v>
      </c>
      <c r="I20" s="64">
        <v>743270</v>
      </c>
      <c r="J20" s="38">
        <f t="shared" ref="J20:J29" si="0">ROUND(H20*I20,2)</f>
        <v>743270</v>
      </c>
      <c r="K20" s="38">
        <f t="shared" ref="K20:K29" si="1">ROUND(J20*0.2,2)</f>
        <v>148654</v>
      </c>
      <c r="L20" s="38">
        <f t="shared" ref="L20:L29" si="2">ROUND(J20*1.2,2)</f>
        <v>891924</v>
      </c>
      <c r="M20" s="37" t="s">
        <v>6</v>
      </c>
    </row>
    <row r="21" spans="1:13" ht="37.9" customHeight="1">
      <c r="A21" s="16">
        <v>3</v>
      </c>
      <c r="B21" s="61" t="s">
        <v>312</v>
      </c>
      <c r="C21" s="61">
        <v>20000220</v>
      </c>
      <c r="D21" s="61" t="s">
        <v>323</v>
      </c>
      <c r="E21" s="61" t="s">
        <v>16</v>
      </c>
      <c r="F21" s="63" t="s">
        <v>334</v>
      </c>
      <c r="G21" s="62" t="s">
        <v>15</v>
      </c>
      <c r="H21" s="61">
        <v>10</v>
      </c>
      <c r="I21" s="64">
        <v>125</v>
      </c>
      <c r="J21" s="38">
        <f t="shared" si="0"/>
        <v>1250</v>
      </c>
      <c r="K21" s="38">
        <f t="shared" si="1"/>
        <v>250</v>
      </c>
      <c r="L21" s="38">
        <f t="shared" si="2"/>
        <v>1500</v>
      </c>
      <c r="M21" s="37" t="s">
        <v>6</v>
      </c>
    </row>
    <row r="22" spans="1:13" ht="37.9" customHeight="1">
      <c r="A22" s="16">
        <v>4</v>
      </c>
      <c r="B22" s="61" t="s">
        <v>313</v>
      </c>
      <c r="C22" s="61">
        <v>20000223</v>
      </c>
      <c r="D22" s="61" t="s">
        <v>324</v>
      </c>
      <c r="E22" s="61" t="s">
        <v>16</v>
      </c>
      <c r="F22" s="63" t="s">
        <v>335</v>
      </c>
      <c r="G22" s="62" t="s">
        <v>15</v>
      </c>
      <c r="H22" s="61">
        <v>1</v>
      </c>
      <c r="I22" s="64">
        <v>45855</v>
      </c>
      <c r="J22" s="38">
        <f t="shared" si="0"/>
        <v>45855</v>
      </c>
      <c r="K22" s="38">
        <f t="shared" si="1"/>
        <v>9171</v>
      </c>
      <c r="L22" s="38">
        <f t="shared" si="2"/>
        <v>55026</v>
      </c>
      <c r="M22" s="37" t="s">
        <v>6</v>
      </c>
    </row>
    <row r="23" spans="1:13" ht="37.9" customHeight="1">
      <c r="A23" s="16">
        <v>5</v>
      </c>
      <c r="B23" s="61" t="s">
        <v>314</v>
      </c>
      <c r="C23" s="61">
        <v>20002249</v>
      </c>
      <c r="D23" s="61" t="s">
        <v>325</v>
      </c>
      <c r="E23" s="61" t="s">
        <v>16</v>
      </c>
      <c r="F23" s="63" t="s">
        <v>336</v>
      </c>
      <c r="G23" s="62" t="s">
        <v>15</v>
      </c>
      <c r="H23" s="61">
        <v>7</v>
      </c>
      <c r="I23" s="64">
        <v>20390</v>
      </c>
      <c r="J23" s="38">
        <f t="shared" si="0"/>
        <v>142730</v>
      </c>
      <c r="K23" s="38">
        <f t="shared" si="1"/>
        <v>28546</v>
      </c>
      <c r="L23" s="38">
        <f t="shared" si="2"/>
        <v>171276</v>
      </c>
      <c r="M23" s="37" t="s">
        <v>6</v>
      </c>
    </row>
    <row r="24" spans="1:13" ht="37.9" customHeight="1">
      <c r="A24" s="16">
        <v>6</v>
      </c>
      <c r="B24" s="61" t="s">
        <v>315</v>
      </c>
      <c r="C24" s="61">
        <v>20002249</v>
      </c>
      <c r="D24" s="61" t="s">
        <v>326</v>
      </c>
      <c r="E24" s="61" t="s">
        <v>16</v>
      </c>
      <c r="F24" s="63" t="s">
        <v>336</v>
      </c>
      <c r="G24" s="62" t="s">
        <v>15</v>
      </c>
      <c r="H24" s="61">
        <v>3</v>
      </c>
      <c r="I24" s="64">
        <v>5370</v>
      </c>
      <c r="J24" s="38">
        <f t="shared" si="0"/>
        <v>16110</v>
      </c>
      <c r="K24" s="38">
        <f t="shared" si="1"/>
        <v>3222</v>
      </c>
      <c r="L24" s="38">
        <f t="shared" si="2"/>
        <v>19332</v>
      </c>
      <c r="M24" s="37" t="s">
        <v>6</v>
      </c>
    </row>
    <row r="25" spans="1:13" ht="37.9" customHeight="1">
      <c r="A25" s="16">
        <v>7</v>
      </c>
      <c r="B25" s="61" t="s">
        <v>316</v>
      </c>
      <c r="C25" s="61">
        <v>20002568</v>
      </c>
      <c r="D25" s="61" t="s">
        <v>327</v>
      </c>
      <c r="E25" s="61" t="s">
        <v>16</v>
      </c>
      <c r="F25" s="63" t="s">
        <v>337</v>
      </c>
      <c r="G25" s="62" t="s">
        <v>15</v>
      </c>
      <c r="H25" s="61">
        <v>3</v>
      </c>
      <c r="I25" s="64">
        <v>107</v>
      </c>
      <c r="J25" s="38">
        <f t="shared" si="0"/>
        <v>321</v>
      </c>
      <c r="K25" s="38">
        <f t="shared" si="1"/>
        <v>64.2</v>
      </c>
      <c r="L25" s="38">
        <f t="shared" si="2"/>
        <v>385.2</v>
      </c>
      <c r="M25" s="37" t="s">
        <v>6</v>
      </c>
    </row>
    <row r="26" spans="1:13" ht="37.9" customHeight="1">
      <c r="A26" s="16">
        <v>8</v>
      </c>
      <c r="B26" s="61" t="s">
        <v>317</v>
      </c>
      <c r="C26" s="61">
        <v>20004732</v>
      </c>
      <c r="D26" s="61" t="s">
        <v>328</v>
      </c>
      <c r="E26" s="61" t="s">
        <v>16</v>
      </c>
      <c r="F26" s="63" t="s">
        <v>341</v>
      </c>
      <c r="G26" s="62" t="s">
        <v>15</v>
      </c>
      <c r="H26" s="61">
        <v>6</v>
      </c>
      <c r="I26" s="64">
        <v>21655</v>
      </c>
      <c r="J26" s="38">
        <f t="shared" si="0"/>
        <v>129930</v>
      </c>
      <c r="K26" s="38">
        <f t="shared" si="1"/>
        <v>25986</v>
      </c>
      <c r="L26" s="38">
        <f t="shared" si="2"/>
        <v>155916</v>
      </c>
      <c r="M26" s="37" t="s">
        <v>6</v>
      </c>
    </row>
    <row r="27" spans="1:13" ht="37.9" customHeight="1">
      <c r="A27" s="16">
        <v>9</v>
      </c>
      <c r="B27" s="61" t="s">
        <v>318</v>
      </c>
      <c r="C27" s="61">
        <v>20004955</v>
      </c>
      <c r="D27" s="61" t="s">
        <v>329</v>
      </c>
      <c r="E27" s="61" t="s">
        <v>16</v>
      </c>
      <c r="F27" s="63" t="s">
        <v>338</v>
      </c>
      <c r="G27" s="62" t="s">
        <v>15</v>
      </c>
      <c r="H27" s="61">
        <v>5</v>
      </c>
      <c r="I27" s="64">
        <v>130</v>
      </c>
      <c r="J27" s="38">
        <f t="shared" si="0"/>
        <v>650</v>
      </c>
      <c r="K27" s="38">
        <f t="shared" si="1"/>
        <v>130</v>
      </c>
      <c r="L27" s="38">
        <f t="shared" si="2"/>
        <v>780</v>
      </c>
      <c r="M27" s="37" t="s">
        <v>6</v>
      </c>
    </row>
    <row r="28" spans="1:13" ht="37.9" customHeight="1">
      <c r="A28" s="16">
        <v>10</v>
      </c>
      <c r="B28" s="61" t="s">
        <v>319</v>
      </c>
      <c r="C28" s="61">
        <v>20004992</v>
      </c>
      <c r="D28" s="61" t="s">
        <v>330</v>
      </c>
      <c r="E28" s="61" t="s">
        <v>16</v>
      </c>
      <c r="F28" s="63" t="s">
        <v>339</v>
      </c>
      <c r="G28" s="62" t="s">
        <v>15</v>
      </c>
      <c r="H28" s="61">
        <v>4</v>
      </c>
      <c r="I28" s="64">
        <v>1165</v>
      </c>
      <c r="J28" s="38">
        <f t="shared" si="0"/>
        <v>4660</v>
      </c>
      <c r="K28" s="38">
        <f t="shared" si="1"/>
        <v>932</v>
      </c>
      <c r="L28" s="38">
        <f t="shared" si="2"/>
        <v>5592</v>
      </c>
      <c r="M28" s="37" t="s">
        <v>6</v>
      </c>
    </row>
    <row r="29" spans="1:13" ht="37.9" customHeight="1">
      <c r="A29" s="16">
        <v>11</v>
      </c>
      <c r="B29" s="61" t="s">
        <v>320</v>
      </c>
      <c r="C29" s="61">
        <v>20005025</v>
      </c>
      <c r="D29" s="61" t="s">
        <v>331</v>
      </c>
      <c r="E29" s="61" t="s">
        <v>16</v>
      </c>
      <c r="F29" s="63" t="s">
        <v>340</v>
      </c>
      <c r="G29" s="62" t="s">
        <v>15</v>
      </c>
      <c r="H29" s="61">
        <v>2</v>
      </c>
      <c r="I29" s="64">
        <v>120</v>
      </c>
      <c r="J29" s="38">
        <f t="shared" si="0"/>
        <v>240</v>
      </c>
      <c r="K29" s="38">
        <f t="shared" si="1"/>
        <v>48</v>
      </c>
      <c r="L29" s="38">
        <f t="shared" si="2"/>
        <v>288</v>
      </c>
      <c r="M29" s="37" t="s">
        <v>6</v>
      </c>
    </row>
    <row r="30" spans="1:13" ht="15.75">
      <c r="A30" s="65"/>
      <c r="B30" s="65"/>
      <c r="C30" s="65"/>
      <c r="D30" s="65"/>
      <c r="E30" s="66"/>
      <c r="F30" s="67"/>
      <c r="G30" s="65"/>
      <c r="H30" s="65"/>
      <c r="I30" s="65"/>
      <c r="J30" s="68">
        <f>SUM(J19:J29)</f>
        <v>1085581</v>
      </c>
      <c r="K30" s="68">
        <f>SUM(K19:K29)</f>
        <v>217116.2</v>
      </c>
      <c r="L30" s="68">
        <f>SUM(L19:L29)</f>
        <v>1302697.2</v>
      </c>
      <c r="M30" s="65"/>
    </row>
    <row r="33" spans="2:13" ht="18.75">
      <c r="B33" s="183" t="s">
        <v>1719</v>
      </c>
      <c r="C33" s="183"/>
      <c r="D33" s="183"/>
      <c r="E33" s="159"/>
      <c r="F33" s="160"/>
      <c r="K33" s="162" t="s">
        <v>1725</v>
      </c>
      <c r="L33" s="9"/>
      <c r="M33" s="9"/>
    </row>
    <row r="34" spans="2:13" ht="18.75">
      <c r="B34" s="183" t="s">
        <v>1720</v>
      </c>
      <c r="C34" s="183"/>
      <c r="D34" s="183"/>
      <c r="E34" s="183"/>
      <c r="F34" s="183"/>
      <c r="K34" s="158" t="s">
        <v>1726</v>
      </c>
      <c r="L34" s="158"/>
      <c r="M34" s="158"/>
    </row>
    <row r="35" spans="2:13" ht="18.75">
      <c r="B35" s="184" t="s">
        <v>1721</v>
      </c>
      <c r="C35" s="184"/>
      <c r="D35" s="184"/>
      <c r="E35" s="184"/>
      <c r="F35" s="184"/>
      <c r="K35" s="158" t="s">
        <v>1727</v>
      </c>
      <c r="L35" s="158"/>
      <c r="M35" s="158"/>
    </row>
    <row r="36" spans="2:13" ht="18.75">
      <c r="B36" s="184" t="s">
        <v>1722</v>
      </c>
      <c r="C36" s="184"/>
      <c r="D36" s="184"/>
      <c r="E36" s="184"/>
      <c r="F36" s="184"/>
      <c r="K36" s="165"/>
      <c r="L36" s="166"/>
      <c r="M36" s="166"/>
    </row>
    <row r="37" spans="2:13" ht="18.75">
      <c r="B37" s="2"/>
      <c r="C37" s="9"/>
      <c r="D37" s="9"/>
      <c r="E37" s="161"/>
      <c r="F37" s="160"/>
      <c r="K37" s="165"/>
      <c r="L37" s="9"/>
      <c r="M37" s="9"/>
    </row>
    <row r="38" spans="2:13" ht="18.75">
      <c r="B38" s="162" t="s">
        <v>1723</v>
      </c>
      <c r="C38" s="162"/>
      <c r="D38" s="162"/>
      <c r="E38" s="162"/>
      <c r="F38" s="160"/>
      <c r="K38" s="158" t="s">
        <v>1728</v>
      </c>
      <c r="L38" s="158"/>
      <c r="M38" s="158"/>
    </row>
    <row r="39" spans="2:13" ht="18.75">
      <c r="B39" s="2"/>
      <c r="C39" s="185"/>
      <c r="D39" s="185"/>
      <c r="E39" s="185"/>
      <c r="F39" s="160"/>
      <c r="K39" s="165"/>
      <c r="L39" s="165"/>
      <c r="M39" s="165"/>
    </row>
    <row r="40" spans="2:13" ht="18.75">
      <c r="B40" s="2"/>
      <c r="C40" s="163" t="s">
        <v>1724</v>
      </c>
      <c r="D40" s="162"/>
      <c r="E40" s="164"/>
      <c r="F40" s="160"/>
      <c r="K40" s="163" t="s">
        <v>1724</v>
      </c>
      <c r="L40" s="162"/>
      <c r="M40" s="162"/>
    </row>
  </sheetData>
  <mergeCells count="10">
    <mergeCell ref="B34:F34"/>
    <mergeCell ref="B35:F35"/>
    <mergeCell ref="B36:F36"/>
    <mergeCell ref="C39:E39"/>
    <mergeCell ref="A4:M4"/>
    <mergeCell ref="A5:M5"/>
    <mergeCell ref="A8:J8"/>
    <mergeCell ref="A10:J10"/>
    <mergeCell ref="A14:M14"/>
    <mergeCell ref="B33:D3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60" zoomScaleNormal="100" workbookViewId="0">
      <selection activeCell="F29" sqref="F29"/>
    </sheetView>
  </sheetViews>
  <sheetFormatPr defaultRowHeight="15"/>
  <cols>
    <col min="1" max="1" width="7" customWidth="1"/>
    <col min="3" max="3" width="15.5703125" customWidth="1"/>
    <col min="4" max="4" width="13" customWidth="1"/>
    <col min="6" max="6" width="36.7109375" customWidth="1"/>
    <col min="9" max="9" width="13" customWidth="1"/>
    <col min="10" max="10" width="13.28515625" customWidth="1"/>
    <col min="11" max="11" width="12.85546875" customWidth="1"/>
    <col min="12" max="12" width="13.28515625" customWidth="1"/>
    <col min="13" max="13" width="20" customWidth="1"/>
  </cols>
  <sheetData>
    <row r="1" spans="1:13" ht="18.75">
      <c r="A1" s="8"/>
      <c r="B1" s="9"/>
      <c r="C1" s="9"/>
      <c r="D1" s="9"/>
      <c r="E1" s="17"/>
      <c r="F1" s="9"/>
      <c r="G1" s="9"/>
      <c r="H1" s="9"/>
      <c r="I1" s="9"/>
      <c r="J1" s="35" t="s">
        <v>41</v>
      </c>
      <c r="K1" s="35"/>
      <c r="L1" s="20"/>
      <c r="M1" s="35"/>
    </row>
    <row r="2" spans="1:13" ht="18.75">
      <c r="A2" s="8"/>
      <c r="B2" s="10"/>
      <c r="C2" s="10"/>
      <c r="D2" s="10"/>
      <c r="E2" s="12"/>
      <c r="F2" s="10"/>
      <c r="G2" s="10"/>
      <c r="H2" s="10"/>
      <c r="I2" s="10"/>
      <c r="J2" s="36" t="s">
        <v>1623</v>
      </c>
      <c r="K2" s="36"/>
      <c r="L2" s="11"/>
      <c r="M2" s="11"/>
    </row>
    <row r="3" spans="1:13" ht="18.75">
      <c r="A3" s="8"/>
      <c r="B3" s="10"/>
      <c r="C3" s="10"/>
      <c r="D3" s="10"/>
      <c r="E3" s="12"/>
      <c r="F3" s="10"/>
      <c r="G3" s="10"/>
      <c r="H3" s="10"/>
      <c r="I3" s="10"/>
      <c r="J3" s="11"/>
      <c r="K3" s="11"/>
      <c r="L3" s="23"/>
      <c r="M3" s="8"/>
    </row>
    <row r="4" spans="1:13" ht="18.75">
      <c r="A4" s="186" t="s">
        <v>21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8.75">
      <c r="A5" s="186" t="s">
        <v>1624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8.75">
      <c r="A6" s="41"/>
      <c r="B6" s="12"/>
      <c r="C6" s="12"/>
      <c r="D6" s="12"/>
      <c r="E6" s="12"/>
      <c r="F6" s="12"/>
      <c r="G6" s="12"/>
      <c r="H6" s="12"/>
      <c r="I6" s="12"/>
      <c r="J6" s="12"/>
      <c r="K6" s="12"/>
      <c r="L6" s="41"/>
      <c r="M6" s="8"/>
    </row>
    <row r="7" spans="1:13" ht="15.75">
      <c r="A7" s="7" t="s">
        <v>22</v>
      </c>
      <c r="B7" s="33"/>
      <c r="C7" s="33"/>
      <c r="D7" s="33"/>
      <c r="E7" s="33"/>
      <c r="F7" s="33"/>
      <c r="G7" s="33"/>
      <c r="H7" s="33"/>
      <c r="I7" s="33"/>
      <c r="J7" s="34"/>
      <c r="K7" s="8"/>
      <c r="L7" s="8"/>
      <c r="M7" s="8"/>
    </row>
    <row r="8" spans="1:13" ht="15.75">
      <c r="A8" s="187" t="s">
        <v>49</v>
      </c>
      <c r="B8" s="188"/>
      <c r="C8" s="188"/>
      <c r="D8" s="188"/>
      <c r="E8" s="188"/>
      <c r="F8" s="188"/>
      <c r="G8" s="188"/>
      <c r="H8" s="188"/>
      <c r="I8" s="188"/>
      <c r="J8" s="188"/>
      <c r="K8" s="8"/>
      <c r="L8" s="8"/>
      <c r="M8" s="8"/>
    </row>
    <row r="9" spans="1:13" ht="15.75">
      <c r="A9" s="47" t="s">
        <v>50</v>
      </c>
      <c r="B9" s="7"/>
      <c r="C9" s="7"/>
      <c r="D9" s="7"/>
      <c r="E9" s="29"/>
      <c r="F9" s="7"/>
      <c r="G9" s="7"/>
      <c r="H9" s="7"/>
      <c r="I9" s="7"/>
      <c r="J9" s="34"/>
      <c r="K9" s="8"/>
      <c r="L9" s="8"/>
      <c r="M9" s="8"/>
    </row>
    <row r="10" spans="1:13" ht="15.75">
      <c r="A10" s="187" t="s">
        <v>51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8"/>
      <c r="L10" s="8"/>
      <c r="M10" s="8"/>
    </row>
    <row r="11" spans="1:13" ht="15.75">
      <c r="A11" s="32"/>
      <c r="B11" s="32"/>
      <c r="C11" s="32"/>
      <c r="D11" s="32"/>
      <c r="E11" s="28"/>
      <c r="F11" s="32"/>
      <c r="G11" s="32"/>
      <c r="H11" s="32"/>
      <c r="I11" s="32"/>
      <c r="J11" s="32"/>
      <c r="K11" s="32"/>
      <c r="L11" s="13"/>
      <c r="M11" s="8"/>
    </row>
    <row r="12" spans="1:13" ht="15.75">
      <c r="A12" s="24" t="s">
        <v>11</v>
      </c>
      <c r="B12" s="32"/>
      <c r="C12" s="32"/>
      <c r="D12" s="32"/>
      <c r="E12" s="28"/>
      <c r="F12" s="32"/>
      <c r="G12" s="32"/>
      <c r="H12" s="32"/>
      <c r="I12" s="32"/>
      <c r="J12" s="32"/>
      <c r="K12" s="32"/>
      <c r="L12" s="13"/>
      <c r="M12" s="8"/>
    </row>
    <row r="13" spans="1:13" ht="15.75">
      <c r="A13" s="46" t="s">
        <v>54</v>
      </c>
      <c r="B13" s="32"/>
      <c r="C13" s="32"/>
      <c r="D13" s="32"/>
      <c r="E13" s="28"/>
      <c r="F13" s="32"/>
      <c r="G13" s="32"/>
      <c r="H13" s="32"/>
      <c r="I13" s="32"/>
      <c r="J13" s="32"/>
      <c r="K13" s="32"/>
      <c r="L13" s="25"/>
      <c r="M13" s="24"/>
    </row>
    <row r="14" spans="1:13" ht="15.75">
      <c r="A14" s="189" t="s">
        <v>12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ht="15.75">
      <c r="A15" s="14" t="s">
        <v>13</v>
      </c>
      <c r="B15" s="14"/>
      <c r="C15" s="14"/>
      <c r="D15" s="14"/>
      <c r="E15" s="18"/>
      <c r="F15" s="14"/>
      <c r="G15" s="14"/>
      <c r="H15" s="14"/>
      <c r="I15" s="14"/>
      <c r="J15" s="14"/>
      <c r="K15" s="14"/>
      <c r="L15" s="15"/>
      <c r="M15" s="14"/>
    </row>
    <row r="16" spans="1:13" ht="15.75">
      <c r="A16" s="24"/>
      <c r="B16" s="24"/>
      <c r="C16" s="24"/>
      <c r="D16" s="24"/>
      <c r="E16" s="28"/>
      <c r="F16" s="32"/>
      <c r="G16" s="24"/>
      <c r="H16" s="24"/>
      <c r="I16" s="4"/>
      <c r="J16" s="26"/>
      <c r="K16" s="27"/>
      <c r="L16" s="27"/>
      <c r="M16" s="24"/>
    </row>
    <row r="17" spans="1:13" ht="63">
      <c r="A17" s="5" t="s">
        <v>0</v>
      </c>
      <c r="B17" s="6" t="s">
        <v>7</v>
      </c>
      <c r="C17" s="60" t="s">
        <v>53</v>
      </c>
      <c r="D17" s="60" t="s">
        <v>282</v>
      </c>
      <c r="E17" s="6" t="s">
        <v>8</v>
      </c>
      <c r="F17" s="6" t="s">
        <v>1</v>
      </c>
      <c r="G17" s="6" t="s">
        <v>9</v>
      </c>
      <c r="H17" s="6" t="s">
        <v>2</v>
      </c>
      <c r="I17" s="1" t="s">
        <v>5</v>
      </c>
      <c r="J17" s="1" t="s">
        <v>24</v>
      </c>
      <c r="K17" s="1" t="s">
        <v>27</v>
      </c>
      <c r="L17" s="1" t="s">
        <v>23</v>
      </c>
      <c r="M17" s="5" t="s">
        <v>3</v>
      </c>
    </row>
    <row r="18" spans="1:13" ht="15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</row>
    <row r="19" spans="1:13" ht="38.450000000000003" customHeight="1">
      <c r="A19" s="16">
        <v>1</v>
      </c>
      <c r="B19" s="61" t="s">
        <v>491</v>
      </c>
      <c r="C19" s="61">
        <v>10043542</v>
      </c>
      <c r="D19" s="61" t="s">
        <v>494</v>
      </c>
      <c r="E19" s="61" t="s">
        <v>28</v>
      </c>
      <c r="F19" s="63" t="s">
        <v>497</v>
      </c>
      <c r="G19" s="61" t="s">
        <v>15</v>
      </c>
      <c r="H19" s="61">
        <v>1</v>
      </c>
      <c r="I19" s="64">
        <v>41050</v>
      </c>
      <c r="J19" s="38">
        <f>ROUND(H19*I19,2)</f>
        <v>41050</v>
      </c>
      <c r="K19" s="38">
        <f>ROUND(J19*0.2,2)</f>
        <v>8210</v>
      </c>
      <c r="L19" s="38">
        <f>ROUND(J19*1.2,2)</f>
        <v>49260</v>
      </c>
      <c r="M19" s="37" t="s">
        <v>6</v>
      </c>
    </row>
    <row r="20" spans="1:13" ht="33" customHeight="1">
      <c r="A20" s="16">
        <v>2</v>
      </c>
      <c r="B20" s="61" t="s">
        <v>492</v>
      </c>
      <c r="C20" s="61">
        <v>20000581</v>
      </c>
      <c r="D20" s="61" t="s">
        <v>495</v>
      </c>
      <c r="E20" s="61" t="s">
        <v>28</v>
      </c>
      <c r="F20" s="63" t="s">
        <v>498</v>
      </c>
      <c r="G20" s="61" t="s">
        <v>15</v>
      </c>
      <c r="H20" s="61">
        <v>2</v>
      </c>
      <c r="I20" s="64">
        <v>664955</v>
      </c>
      <c r="J20" s="38">
        <f>ROUND(H20*I20,2)</f>
        <v>1329910</v>
      </c>
      <c r="K20" s="38">
        <f>ROUND(J20*0.2,2)</f>
        <v>265982</v>
      </c>
      <c r="L20" s="38">
        <f>ROUND(J20*1.2,2)</f>
        <v>1595892</v>
      </c>
      <c r="M20" s="37" t="s">
        <v>6</v>
      </c>
    </row>
    <row r="21" spans="1:13" ht="34.9" customHeight="1">
      <c r="A21" s="16">
        <v>3</v>
      </c>
      <c r="B21" s="61" t="s">
        <v>493</v>
      </c>
      <c r="C21" s="61">
        <v>20003766</v>
      </c>
      <c r="D21" s="61" t="s">
        <v>496</v>
      </c>
      <c r="E21" s="61" t="s">
        <v>28</v>
      </c>
      <c r="F21" s="63" t="s">
        <v>499</v>
      </c>
      <c r="G21" s="61" t="s">
        <v>15</v>
      </c>
      <c r="H21" s="61">
        <v>1</v>
      </c>
      <c r="I21" s="64">
        <v>13180</v>
      </c>
      <c r="J21" s="38">
        <f>ROUND(H21*I21,2)</f>
        <v>13180</v>
      </c>
      <c r="K21" s="38">
        <f>ROUND(J21*0.2,2)</f>
        <v>2636</v>
      </c>
      <c r="L21" s="38">
        <f>ROUND(J21*1.2,2)</f>
        <v>15816</v>
      </c>
      <c r="M21" s="37" t="s">
        <v>6</v>
      </c>
    </row>
    <row r="22" spans="1:13" ht="15.75">
      <c r="A22" s="65"/>
      <c r="B22" s="65"/>
      <c r="C22" s="65"/>
      <c r="D22" s="65"/>
      <c r="E22" s="66"/>
      <c r="F22" s="67"/>
      <c r="G22" s="65"/>
      <c r="H22" s="65"/>
      <c r="I22" s="65"/>
      <c r="J22" s="68">
        <f>SUM(J19:J21)</f>
        <v>1384140</v>
      </c>
      <c r="K22" s="68">
        <f>SUM(K19:K21)</f>
        <v>276828</v>
      </c>
      <c r="L22" s="68">
        <f>SUM(L19:L21)</f>
        <v>1660968</v>
      </c>
      <c r="M22" s="65"/>
    </row>
    <row r="25" spans="1:13" ht="18.75">
      <c r="B25" s="183" t="s">
        <v>1719</v>
      </c>
      <c r="C25" s="183"/>
      <c r="D25" s="183"/>
      <c r="E25" s="159"/>
      <c r="F25" s="160"/>
      <c r="K25" s="162" t="s">
        <v>1725</v>
      </c>
      <c r="L25" s="9"/>
      <c r="M25" s="9"/>
    </row>
    <row r="26" spans="1:13" ht="18.75">
      <c r="B26" s="183" t="s">
        <v>1720</v>
      </c>
      <c r="C26" s="183"/>
      <c r="D26" s="183"/>
      <c r="E26" s="183"/>
      <c r="F26" s="183"/>
      <c r="K26" s="158" t="s">
        <v>1726</v>
      </c>
      <c r="L26" s="158"/>
      <c r="M26" s="158"/>
    </row>
    <row r="27" spans="1:13" ht="18.75">
      <c r="B27" s="184" t="s">
        <v>1721</v>
      </c>
      <c r="C27" s="184"/>
      <c r="D27" s="184"/>
      <c r="E27" s="184"/>
      <c r="F27" s="184"/>
      <c r="K27" s="158" t="s">
        <v>1727</v>
      </c>
      <c r="L27" s="158"/>
      <c r="M27" s="158"/>
    </row>
    <row r="28" spans="1:13" ht="18.75">
      <c r="B28" s="184" t="s">
        <v>1722</v>
      </c>
      <c r="C28" s="184"/>
      <c r="D28" s="184"/>
      <c r="E28" s="184"/>
      <c r="F28" s="184"/>
      <c r="K28" s="165"/>
      <c r="L28" s="166"/>
      <c r="M28" s="166"/>
    </row>
    <row r="29" spans="1:13" ht="18.75">
      <c r="B29" s="2"/>
      <c r="C29" s="9"/>
      <c r="D29" s="9"/>
      <c r="E29" s="161"/>
      <c r="F29" s="160"/>
      <c r="K29" s="165"/>
      <c r="L29" s="9"/>
      <c r="M29" s="9"/>
    </row>
    <row r="30" spans="1:13" ht="18.75">
      <c r="B30" s="162" t="s">
        <v>1723</v>
      </c>
      <c r="C30" s="162"/>
      <c r="D30" s="162"/>
      <c r="E30" s="162"/>
      <c r="F30" s="160"/>
      <c r="K30" s="158" t="s">
        <v>1728</v>
      </c>
      <c r="L30" s="158"/>
      <c r="M30" s="158"/>
    </row>
    <row r="31" spans="1:13" ht="18.75">
      <c r="B31" s="2"/>
      <c r="C31" s="185"/>
      <c r="D31" s="185"/>
      <c r="E31" s="185"/>
      <c r="F31" s="160"/>
      <c r="K31" s="165"/>
      <c r="L31" s="165"/>
      <c r="M31" s="165"/>
    </row>
    <row r="32" spans="1:13" ht="18.75">
      <c r="B32" s="2"/>
      <c r="C32" s="163" t="s">
        <v>1724</v>
      </c>
      <c r="D32" s="162"/>
      <c r="E32" s="164"/>
      <c r="F32" s="160"/>
      <c r="K32" s="163" t="s">
        <v>1724</v>
      </c>
      <c r="L32" s="162"/>
      <c r="M32" s="162"/>
    </row>
  </sheetData>
  <mergeCells count="10">
    <mergeCell ref="B26:F26"/>
    <mergeCell ref="B27:F27"/>
    <mergeCell ref="B28:F28"/>
    <mergeCell ref="C31:E31"/>
    <mergeCell ref="A4:M4"/>
    <mergeCell ref="A5:M5"/>
    <mergeCell ref="A8:J8"/>
    <mergeCell ref="A10:J10"/>
    <mergeCell ref="A14:M14"/>
    <mergeCell ref="B25:D2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topLeftCell="A3" zoomScaleNormal="100" zoomScaleSheetLayoutView="100" workbookViewId="0">
      <selection activeCell="I29" sqref="I29"/>
    </sheetView>
  </sheetViews>
  <sheetFormatPr defaultRowHeight="15"/>
  <cols>
    <col min="1" max="1" width="5.140625" customWidth="1"/>
    <col min="3" max="3" width="12.140625" customWidth="1"/>
    <col min="4" max="4" width="13.85546875" customWidth="1"/>
    <col min="6" max="6" width="25.7109375" customWidth="1"/>
    <col min="9" max="9" width="13.7109375" customWidth="1"/>
    <col min="10" max="10" width="15.28515625" customWidth="1"/>
    <col min="11" max="11" width="12.28515625" customWidth="1"/>
    <col min="12" max="12" width="13.140625" customWidth="1"/>
    <col min="13" max="13" width="22.7109375" customWidth="1"/>
  </cols>
  <sheetData>
    <row r="1" spans="1:13" ht="18.75">
      <c r="A1" s="8"/>
      <c r="B1" s="9"/>
      <c r="C1" s="9"/>
      <c r="D1" s="9"/>
      <c r="E1" s="17"/>
      <c r="F1" s="9"/>
      <c r="G1" s="9"/>
      <c r="H1" s="9"/>
      <c r="I1" s="9"/>
      <c r="J1" s="35" t="s">
        <v>1741</v>
      </c>
      <c r="K1" s="35"/>
      <c r="L1" s="20"/>
      <c r="M1" s="35"/>
    </row>
    <row r="2" spans="1:13" ht="18.75">
      <c r="A2" s="8"/>
      <c r="B2" s="10"/>
      <c r="C2" s="10"/>
      <c r="D2" s="10"/>
      <c r="E2" s="12"/>
      <c r="F2" s="10"/>
      <c r="G2" s="10"/>
      <c r="H2" s="10"/>
      <c r="I2" s="10"/>
      <c r="J2" s="36" t="s">
        <v>1623</v>
      </c>
      <c r="K2" s="36"/>
      <c r="L2" s="11"/>
      <c r="M2" s="11"/>
    </row>
    <row r="3" spans="1:13" ht="18.75">
      <c r="A3" s="8"/>
      <c r="B3" s="10"/>
      <c r="C3" s="10"/>
      <c r="D3" s="10"/>
      <c r="E3" s="12"/>
      <c r="F3" s="10"/>
      <c r="G3" s="10"/>
      <c r="H3" s="10"/>
      <c r="I3" s="10"/>
      <c r="J3" s="11"/>
      <c r="K3" s="11"/>
      <c r="L3" s="23"/>
      <c r="M3" s="8"/>
    </row>
    <row r="4" spans="1:13" ht="18.75">
      <c r="A4" s="186" t="s">
        <v>1742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8.75">
      <c r="A5" s="186" t="s">
        <v>1624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8.75">
      <c r="A6" s="41"/>
      <c r="B6" s="12"/>
      <c r="C6" s="12"/>
      <c r="D6" s="12"/>
      <c r="E6" s="12"/>
      <c r="F6" s="12"/>
      <c r="G6" s="12"/>
      <c r="H6" s="12"/>
      <c r="I6" s="12"/>
      <c r="J6" s="12"/>
      <c r="K6" s="12"/>
      <c r="L6" s="41"/>
      <c r="M6" s="8"/>
    </row>
    <row r="7" spans="1:13" ht="15.75">
      <c r="A7" s="7" t="s">
        <v>22</v>
      </c>
      <c r="B7" s="33"/>
      <c r="C7" s="33"/>
      <c r="D7" s="33"/>
      <c r="E7" s="33"/>
      <c r="F7" s="33"/>
      <c r="G7" s="33"/>
      <c r="H7" s="33"/>
      <c r="I7" s="33"/>
      <c r="J7" s="34"/>
      <c r="K7" s="8"/>
      <c r="L7" s="8"/>
      <c r="M7" s="8"/>
    </row>
    <row r="8" spans="1:13" ht="15.75">
      <c r="A8" s="187" t="s">
        <v>49</v>
      </c>
      <c r="B8" s="188"/>
      <c r="C8" s="188"/>
      <c r="D8" s="188"/>
      <c r="E8" s="188"/>
      <c r="F8" s="188"/>
      <c r="G8" s="188"/>
      <c r="H8" s="188"/>
      <c r="I8" s="188"/>
      <c r="J8" s="188"/>
      <c r="K8" s="8"/>
      <c r="L8" s="8"/>
      <c r="M8" s="8"/>
    </row>
    <row r="9" spans="1:13" ht="15.75">
      <c r="A9" s="47" t="s">
        <v>50</v>
      </c>
      <c r="B9" s="7"/>
      <c r="C9" s="7"/>
      <c r="D9" s="7"/>
      <c r="E9" s="29"/>
      <c r="F9" s="7"/>
      <c r="G9" s="7"/>
      <c r="H9" s="7"/>
      <c r="I9" s="7"/>
      <c r="J9" s="34"/>
      <c r="K9" s="8"/>
      <c r="L9" s="8"/>
      <c r="M9" s="8"/>
    </row>
    <row r="10" spans="1:13" ht="15.75">
      <c r="A10" s="187" t="s">
        <v>51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8"/>
      <c r="L10" s="8"/>
      <c r="M10" s="8"/>
    </row>
    <row r="11" spans="1:13" ht="15.75">
      <c r="A11" s="32"/>
      <c r="B11" s="32"/>
      <c r="C11" s="32"/>
      <c r="D11" s="32"/>
      <c r="E11" s="28"/>
      <c r="F11" s="32"/>
      <c r="G11" s="32"/>
      <c r="H11" s="32"/>
      <c r="I11" s="32"/>
      <c r="J11" s="32"/>
      <c r="K11" s="32"/>
      <c r="L11" s="13"/>
      <c r="M11" s="8"/>
    </row>
    <row r="12" spans="1:13" ht="15.75">
      <c r="A12" s="24" t="s">
        <v>11</v>
      </c>
      <c r="B12" s="32"/>
      <c r="C12" s="32"/>
      <c r="D12" s="32"/>
      <c r="E12" s="28"/>
      <c r="F12" s="32"/>
      <c r="G12" s="32"/>
      <c r="H12" s="32"/>
      <c r="I12" s="32"/>
      <c r="J12" s="32"/>
      <c r="K12" s="32"/>
      <c r="L12" s="13"/>
      <c r="M12" s="8"/>
    </row>
    <row r="13" spans="1:13" ht="15.75">
      <c r="A13" s="46" t="s">
        <v>54</v>
      </c>
      <c r="B13" s="32"/>
      <c r="C13" s="32"/>
      <c r="D13" s="32"/>
      <c r="E13" s="28"/>
      <c r="F13" s="32"/>
      <c r="G13" s="32"/>
      <c r="H13" s="32"/>
      <c r="I13" s="32"/>
      <c r="J13" s="32"/>
      <c r="K13" s="32"/>
      <c r="L13" s="25"/>
      <c r="M13" s="24"/>
    </row>
    <row r="14" spans="1:13" ht="15.75">
      <c r="A14" s="189" t="s">
        <v>12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ht="15.75">
      <c r="A15" s="14" t="s">
        <v>13</v>
      </c>
      <c r="B15" s="14"/>
      <c r="C15" s="14"/>
      <c r="D15" s="14"/>
      <c r="E15" s="18"/>
      <c r="F15" s="14"/>
      <c r="G15" s="14"/>
      <c r="H15" s="14"/>
      <c r="I15" s="14"/>
      <c r="J15" s="14"/>
      <c r="K15" s="14"/>
      <c r="L15" s="15"/>
      <c r="M15" s="14"/>
    </row>
    <row r="16" spans="1:13" ht="15.75">
      <c r="A16" s="24"/>
      <c r="B16" s="24"/>
      <c r="C16" s="24"/>
      <c r="D16" s="24"/>
      <c r="E16" s="28"/>
      <c r="F16" s="32"/>
      <c r="G16" s="24"/>
      <c r="H16" s="24"/>
      <c r="I16" s="4"/>
      <c r="J16" s="26"/>
      <c r="K16" s="27"/>
      <c r="L16" s="27"/>
      <c r="M16" s="24"/>
    </row>
    <row r="17" spans="1:13" ht="84.6" customHeight="1">
      <c r="A17" s="5" t="s">
        <v>0</v>
      </c>
      <c r="B17" s="6" t="s">
        <v>7</v>
      </c>
      <c r="C17" s="60" t="s">
        <v>53</v>
      </c>
      <c r="D17" s="60" t="s">
        <v>282</v>
      </c>
      <c r="E17" s="6" t="s">
        <v>8</v>
      </c>
      <c r="F17" s="6" t="s">
        <v>1</v>
      </c>
      <c r="G17" s="6" t="s">
        <v>9</v>
      </c>
      <c r="H17" s="6" t="s">
        <v>2</v>
      </c>
      <c r="I17" s="1" t="s">
        <v>5</v>
      </c>
      <c r="J17" s="1" t="s">
        <v>24</v>
      </c>
      <c r="K17" s="1" t="s">
        <v>27</v>
      </c>
      <c r="L17" s="1" t="s">
        <v>23</v>
      </c>
      <c r="M17" s="5" t="s">
        <v>3</v>
      </c>
    </row>
    <row r="18" spans="1:13" ht="15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</row>
    <row r="19" spans="1:13" ht="24" customHeight="1">
      <c r="A19" s="16">
        <v>1</v>
      </c>
      <c r="B19" s="61" t="s">
        <v>500</v>
      </c>
      <c r="C19" s="61">
        <v>20005407</v>
      </c>
      <c r="D19" s="61" t="s">
        <v>503</v>
      </c>
      <c r="E19" s="61" t="s">
        <v>28</v>
      </c>
      <c r="F19" s="63" t="s">
        <v>506</v>
      </c>
      <c r="G19" s="61" t="s">
        <v>15</v>
      </c>
      <c r="H19" s="61">
        <v>1</v>
      </c>
      <c r="I19" s="64">
        <v>407800</v>
      </c>
      <c r="J19" s="38">
        <f>ROUND(H19*I19,2)</f>
        <v>407800</v>
      </c>
      <c r="K19" s="38">
        <f>ROUND(J19*0.2,2)</f>
        <v>81560</v>
      </c>
      <c r="L19" s="38">
        <f>ROUND(J19*1.2,2)</f>
        <v>489360</v>
      </c>
      <c r="M19" s="37" t="s">
        <v>6</v>
      </c>
    </row>
    <row r="20" spans="1:13" ht="31.5">
      <c r="A20" s="16">
        <v>2</v>
      </c>
      <c r="B20" s="61" t="s">
        <v>513</v>
      </c>
      <c r="C20" s="61">
        <v>20006584</v>
      </c>
      <c r="D20" s="61" t="s">
        <v>517</v>
      </c>
      <c r="E20" s="61" t="s">
        <v>514</v>
      </c>
      <c r="F20" s="63" t="s">
        <v>520</v>
      </c>
      <c r="G20" s="61" t="s">
        <v>15</v>
      </c>
      <c r="H20" s="61">
        <v>2</v>
      </c>
      <c r="I20" s="64">
        <v>569320</v>
      </c>
      <c r="J20" s="38">
        <f>ROUND(H20*I20,2)</f>
        <v>1138640</v>
      </c>
      <c r="K20" s="38">
        <f>ROUND(J20*0.2,2)</f>
        <v>227728</v>
      </c>
      <c r="L20" s="38">
        <f>ROUND(J20*1.2,2)</f>
        <v>1366368</v>
      </c>
      <c r="M20" s="37" t="s">
        <v>6</v>
      </c>
    </row>
    <row r="21" spans="1:13" ht="33" customHeight="1">
      <c r="A21" s="16">
        <v>3</v>
      </c>
      <c r="B21" s="61" t="s">
        <v>502</v>
      </c>
      <c r="C21" s="61">
        <v>20003411</v>
      </c>
      <c r="D21" s="61" t="s">
        <v>505</v>
      </c>
      <c r="E21" s="61" t="s">
        <v>28</v>
      </c>
      <c r="F21" s="63" t="s">
        <v>508</v>
      </c>
      <c r="G21" s="61" t="s">
        <v>15</v>
      </c>
      <c r="H21" s="61">
        <v>1</v>
      </c>
      <c r="I21" s="64">
        <v>138605</v>
      </c>
      <c r="J21" s="38">
        <f>ROUND(H21*I21,2)</f>
        <v>138605</v>
      </c>
      <c r="K21" s="38">
        <f>ROUND(J21*0.2,2)</f>
        <v>27721</v>
      </c>
      <c r="L21" s="38">
        <f>ROUND(J21*1.2,2)</f>
        <v>166326</v>
      </c>
      <c r="M21" s="37" t="s">
        <v>6</v>
      </c>
    </row>
    <row r="22" spans="1:13" ht="15.75">
      <c r="A22" s="65"/>
      <c r="B22" s="65"/>
      <c r="C22" s="65"/>
      <c r="D22" s="65"/>
      <c r="E22" s="66"/>
      <c r="F22" s="67"/>
      <c r="G22" s="65"/>
      <c r="H22" s="65"/>
      <c r="I22" s="65"/>
      <c r="J22" s="68">
        <f>SUM(J19:J21)</f>
        <v>1685045</v>
      </c>
      <c r="K22" s="68">
        <f>SUM(K19:K21)</f>
        <v>337009</v>
      </c>
      <c r="L22" s="68">
        <f>SUM(L19:L21)</f>
        <v>2022054</v>
      </c>
      <c r="M22" s="65"/>
    </row>
    <row r="25" spans="1:13" ht="18.75">
      <c r="B25" s="183" t="s">
        <v>1719</v>
      </c>
      <c r="C25" s="183"/>
      <c r="D25" s="183"/>
      <c r="E25" s="159"/>
      <c r="F25" s="160"/>
      <c r="K25" s="162" t="s">
        <v>1725</v>
      </c>
      <c r="L25" s="9"/>
      <c r="M25" s="9"/>
    </row>
    <row r="26" spans="1:13" ht="18.75">
      <c r="B26" s="183" t="s">
        <v>1720</v>
      </c>
      <c r="C26" s="183"/>
      <c r="D26" s="183"/>
      <c r="E26" s="183"/>
      <c r="F26" s="183"/>
      <c r="K26" s="158" t="s">
        <v>1726</v>
      </c>
      <c r="L26" s="158"/>
      <c r="M26" s="158"/>
    </row>
    <row r="27" spans="1:13" ht="18.75">
      <c r="B27" s="184" t="s">
        <v>1721</v>
      </c>
      <c r="C27" s="184"/>
      <c r="D27" s="184"/>
      <c r="E27" s="184"/>
      <c r="F27" s="184"/>
      <c r="K27" s="158" t="s">
        <v>1727</v>
      </c>
      <c r="L27" s="158"/>
      <c r="M27" s="158"/>
    </row>
    <row r="28" spans="1:13" ht="18.75">
      <c r="B28" s="184" t="s">
        <v>1722</v>
      </c>
      <c r="C28" s="184"/>
      <c r="D28" s="184"/>
      <c r="E28" s="184"/>
      <c r="F28" s="184"/>
      <c r="K28" s="165"/>
      <c r="L28" s="166"/>
      <c r="M28" s="166"/>
    </row>
    <row r="29" spans="1:13" ht="18.75">
      <c r="B29" s="2"/>
      <c r="C29" s="9"/>
      <c r="D29" s="9"/>
      <c r="E29" s="161"/>
      <c r="F29" s="160"/>
      <c r="K29" s="165"/>
      <c r="L29" s="9"/>
      <c r="M29" s="9"/>
    </row>
    <row r="30" spans="1:13" ht="18.75">
      <c r="B30" s="162" t="s">
        <v>1723</v>
      </c>
      <c r="C30" s="162"/>
      <c r="D30" s="162"/>
      <c r="E30" s="162"/>
      <c r="F30" s="160"/>
      <c r="K30" s="158" t="s">
        <v>1728</v>
      </c>
      <c r="L30" s="158"/>
      <c r="M30" s="158"/>
    </row>
    <row r="31" spans="1:13" ht="18.75">
      <c r="B31" s="2"/>
      <c r="C31" s="185"/>
      <c r="D31" s="185"/>
      <c r="E31" s="185"/>
      <c r="F31" s="160"/>
      <c r="K31" s="165"/>
      <c r="L31" s="165"/>
      <c r="M31" s="165"/>
    </row>
    <row r="32" spans="1:13" ht="18.75">
      <c r="B32" s="2"/>
      <c r="C32" s="163" t="s">
        <v>1724</v>
      </c>
      <c r="D32" s="162"/>
      <c r="E32" s="164"/>
      <c r="F32" s="160"/>
      <c r="K32" s="163" t="s">
        <v>1724</v>
      </c>
      <c r="L32" s="162"/>
      <c r="M32" s="162"/>
    </row>
  </sheetData>
  <mergeCells count="10">
    <mergeCell ref="B26:F26"/>
    <mergeCell ref="B27:F27"/>
    <mergeCell ref="B28:F28"/>
    <mergeCell ref="C31:E31"/>
    <mergeCell ref="A4:M4"/>
    <mergeCell ref="A5:M5"/>
    <mergeCell ref="A8:J8"/>
    <mergeCell ref="A10:J10"/>
    <mergeCell ref="A14:M14"/>
    <mergeCell ref="B25:D2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topLeftCell="A16" zoomScaleNormal="100" zoomScaleSheetLayoutView="100" workbookViewId="0">
      <selection activeCell="E36" sqref="E36"/>
    </sheetView>
  </sheetViews>
  <sheetFormatPr defaultRowHeight="15"/>
  <cols>
    <col min="3" max="3" width="13" customWidth="1"/>
    <col min="4" max="4" width="12.7109375" customWidth="1"/>
    <col min="6" max="6" width="26.85546875" customWidth="1"/>
    <col min="9" max="9" width="14" customWidth="1"/>
    <col min="10" max="10" width="14.28515625" customWidth="1"/>
    <col min="11" max="11" width="13.28515625" customWidth="1"/>
    <col min="12" max="12" width="13.5703125" customWidth="1"/>
    <col min="13" max="13" width="21.85546875" customWidth="1"/>
  </cols>
  <sheetData>
    <row r="1" spans="1:13" ht="18.75">
      <c r="A1" s="8"/>
      <c r="B1" s="9"/>
      <c r="C1" s="9"/>
      <c r="D1" s="9"/>
      <c r="E1" s="17"/>
      <c r="F1" s="9"/>
      <c r="G1" s="9"/>
      <c r="H1" s="9"/>
      <c r="I1" s="9"/>
      <c r="J1" s="35" t="s">
        <v>509</v>
      </c>
      <c r="K1" s="35"/>
      <c r="L1" s="20"/>
      <c r="M1" s="35"/>
    </row>
    <row r="2" spans="1:13" ht="18.75">
      <c r="A2" s="8"/>
      <c r="B2" s="10"/>
      <c r="C2" s="10"/>
      <c r="D2" s="10"/>
      <c r="E2" s="12"/>
      <c r="F2" s="10"/>
      <c r="G2" s="10"/>
      <c r="H2" s="10"/>
      <c r="I2" s="10"/>
      <c r="J2" s="36" t="s">
        <v>1623</v>
      </c>
      <c r="K2" s="36"/>
      <c r="L2" s="11"/>
      <c r="M2" s="11"/>
    </row>
    <row r="3" spans="1:13" ht="18.75">
      <c r="A3" s="8"/>
      <c r="B3" s="10"/>
      <c r="C3" s="10"/>
      <c r="D3" s="10"/>
      <c r="E3" s="12"/>
      <c r="F3" s="10"/>
      <c r="G3" s="10"/>
      <c r="H3" s="10"/>
      <c r="I3" s="10"/>
      <c r="J3" s="11"/>
      <c r="K3" s="11"/>
      <c r="L3" s="23"/>
      <c r="M3" s="8"/>
    </row>
    <row r="4" spans="1:13" ht="18.75">
      <c r="A4" s="186" t="s">
        <v>510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8.75">
      <c r="A5" s="186" t="s">
        <v>1624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8.75">
      <c r="A6" s="41"/>
      <c r="B6" s="12"/>
      <c r="C6" s="12"/>
      <c r="D6" s="12"/>
      <c r="E6" s="12"/>
      <c r="F6" s="12"/>
      <c r="G6" s="12"/>
      <c r="H6" s="12"/>
      <c r="I6" s="12"/>
      <c r="J6" s="12"/>
      <c r="K6" s="12"/>
      <c r="L6" s="41"/>
      <c r="M6" s="8"/>
    </row>
    <row r="7" spans="1:13" ht="15.75">
      <c r="A7" s="7" t="s">
        <v>22</v>
      </c>
      <c r="B7" s="33"/>
      <c r="C7" s="33"/>
      <c r="D7" s="33"/>
      <c r="E7" s="33"/>
      <c r="F7" s="33"/>
      <c r="G7" s="33"/>
      <c r="H7" s="33"/>
      <c r="I7" s="33"/>
      <c r="J7" s="34"/>
      <c r="K7" s="8"/>
      <c r="L7" s="8"/>
      <c r="M7" s="8"/>
    </row>
    <row r="8" spans="1:13" ht="15.75">
      <c r="A8" s="187" t="s">
        <v>49</v>
      </c>
      <c r="B8" s="188"/>
      <c r="C8" s="188"/>
      <c r="D8" s="188"/>
      <c r="E8" s="188"/>
      <c r="F8" s="188"/>
      <c r="G8" s="188"/>
      <c r="H8" s="188"/>
      <c r="I8" s="188"/>
      <c r="J8" s="188"/>
      <c r="K8" s="8"/>
      <c r="L8" s="8"/>
      <c r="M8" s="8"/>
    </row>
    <row r="9" spans="1:13" ht="15.75">
      <c r="A9" s="47" t="s">
        <v>50</v>
      </c>
      <c r="B9" s="7"/>
      <c r="C9" s="7"/>
      <c r="D9" s="7"/>
      <c r="E9" s="29"/>
      <c r="F9" s="7"/>
      <c r="G9" s="7"/>
      <c r="H9" s="7"/>
      <c r="I9" s="7"/>
      <c r="J9" s="34"/>
      <c r="K9" s="8"/>
      <c r="L9" s="8"/>
      <c r="M9" s="8"/>
    </row>
    <row r="10" spans="1:13" ht="15.75">
      <c r="A10" s="187" t="s">
        <v>51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8"/>
      <c r="L10" s="8"/>
      <c r="M10" s="8"/>
    </row>
    <row r="11" spans="1:13" ht="15.75">
      <c r="A11" s="32"/>
      <c r="B11" s="32"/>
      <c r="C11" s="32"/>
      <c r="D11" s="32"/>
      <c r="E11" s="28"/>
      <c r="F11" s="32"/>
      <c r="G11" s="32"/>
      <c r="H11" s="32"/>
      <c r="I11" s="32"/>
      <c r="J11" s="32"/>
      <c r="K11" s="32"/>
      <c r="L11" s="13"/>
      <c r="M11" s="8"/>
    </row>
    <row r="12" spans="1:13" ht="15.75">
      <c r="A12" s="24" t="s">
        <v>11</v>
      </c>
      <c r="B12" s="32"/>
      <c r="C12" s="32"/>
      <c r="D12" s="32"/>
      <c r="E12" s="28"/>
      <c r="F12" s="32"/>
      <c r="G12" s="32"/>
      <c r="H12" s="32"/>
      <c r="I12" s="32"/>
      <c r="J12" s="32"/>
      <c r="K12" s="32"/>
      <c r="L12" s="13"/>
      <c r="M12" s="8"/>
    </row>
    <row r="13" spans="1:13" ht="15.75">
      <c r="A13" s="46" t="s">
        <v>54</v>
      </c>
      <c r="B13" s="32"/>
      <c r="C13" s="32"/>
      <c r="D13" s="32"/>
      <c r="E13" s="28"/>
      <c r="F13" s="32"/>
      <c r="G13" s="32"/>
      <c r="H13" s="32"/>
      <c r="I13" s="32"/>
      <c r="J13" s="32"/>
      <c r="K13" s="32"/>
      <c r="L13" s="25"/>
      <c r="M13" s="24"/>
    </row>
    <row r="14" spans="1:13" ht="15.75">
      <c r="A14" s="189" t="s">
        <v>12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ht="15.75">
      <c r="A15" s="14" t="s">
        <v>13</v>
      </c>
      <c r="B15" s="14"/>
      <c r="C15" s="14"/>
      <c r="D15" s="14"/>
      <c r="E15" s="18"/>
      <c r="F15" s="14"/>
      <c r="G15" s="14"/>
      <c r="H15" s="14"/>
      <c r="I15" s="14"/>
      <c r="J15" s="14"/>
      <c r="K15" s="14"/>
      <c r="L15" s="15"/>
      <c r="M15" s="14"/>
    </row>
    <row r="16" spans="1:13" ht="15.75">
      <c r="A16" s="24"/>
      <c r="B16" s="24"/>
      <c r="C16" s="24"/>
      <c r="D16" s="24"/>
      <c r="E16" s="28"/>
      <c r="F16" s="32"/>
      <c r="G16" s="24"/>
      <c r="H16" s="24"/>
      <c r="I16" s="4"/>
      <c r="J16" s="26"/>
      <c r="K16" s="27"/>
      <c r="L16" s="27"/>
      <c r="M16" s="24"/>
    </row>
    <row r="17" spans="1:13" ht="63">
      <c r="A17" s="5" t="s">
        <v>0</v>
      </c>
      <c r="B17" s="6" t="s">
        <v>7</v>
      </c>
      <c r="C17" s="60" t="s">
        <v>53</v>
      </c>
      <c r="D17" s="60" t="s">
        <v>282</v>
      </c>
      <c r="E17" s="6" t="s">
        <v>8</v>
      </c>
      <c r="F17" s="6" t="s">
        <v>1</v>
      </c>
      <c r="G17" s="6" t="s">
        <v>9</v>
      </c>
      <c r="H17" s="6" t="s">
        <v>2</v>
      </c>
      <c r="I17" s="1" t="s">
        <v>5</v>
      </c>
      <c r="J17" s="1" t="s">
        <v>24</v>
      </c>
      <c r="K17" s="1" t="s">
        <v>27</v>
      </c>
      <c r="L17" s="1" t="s">
        <v>23</v>
      </c>
      <c r="M17" s="5" t="s">
        <v>3</v>
      </c>
    </row>
    <row r="18" spans="1:13" ht="15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</row>
    <row r="19" spans="1:13" ht="31.5">
      <c r="A19" s="16">
        <v>1</v>
      </c>
      <c r="B19" s="61" t="s">
        <v>511</v>
      </c>
      <c r="C19" s="61">
        <v>20005470</v>
      </c>
      <c r="D19" s="61" t="s">
        <v>515</v>
      </c>
      <c r="E19" s="61" t="s">
        <v>514</v>
      </c>
      <c r="F19" s="63" t="s">
        <v>518</v>
      </c>
      <c r="G19" s="61" t="s">
        <v>15</v>
      </c>
      <c r="H19" s="61">
        <v>1</v>
      </c>
      <c r="I19" s="64">
        <v>1106382</v>
      </c>
      <c r="J19" s="38">
        <f>ROUND(H19*I19,2)</f>
        <v>1106382</v>
      </c>
      <c r="K19" s="38">
        <f>ROUND(J19*0.2,2)</f>
        <v>221276.4</v>
      </c>
      <c r="L19" s="38">
        <f>ROUND(J19*1.2,2)</f>
        <v>1327658.3999999999</v>
      </c>
      <c r="M19" s="37" t="s">
        <v>6</v>
      </c>
    </row>
    <row r="20" spans="1:13" ht="30.6" customHeight="1">
      <c r="A20" s="16">
        <v>2</v>
      </c>
      <c r="B20" s="61" t="s">
        <v>501</v>
      </c>
      <c r="C20" s="61">
        <v>20005418</v>
      </c>
      <c r="D20" s="61" t="s">
        <v>504</v>
      </c>
      <c r="E20" s="61" t="s">
        <v>28</v>
      </c>
      <c r="F20" s="63" t="s">
        <v>507</v>
      </c>
      <c r="G20" s="61" t="s">
        <v>15</v>
      </c>
      <c r="H20" s="61">
        <v>1</v>
      </c>
      <c r="I20" s="64">
        <v>1649545</v>
      </c>
      <c r="J20" s="38">
        <f>ROUND(H20*I20,2)</f>
        <v>1649545</v>
      </c>
      <c r="K20" s="38">
        <f>ROUND(J20*0.2,2)</f>
        <v>329909</v>
      </c>
      <c r="L20" s="38">
        <f>ROUND(J20*1.2,2)</f>
        <v>1979454</v>
      </c>
      <c r="M20" s="37" t="s">
        <v>6</v>
      </c>
    </row>
    <row r="21" spans="1:13" ht="26.45" customHeight="1">
      <c r="A21" s="16">
        <v>3</v>
      </c>
      <c r="B21" s="61" t="s">
        <v>512</v>
      </c>
      <c r="C21" s="61">
        <v>20006576</v>
      </c>
      <c r="D21" s="61" t="s">
        <v>516</v>
      </c>
      <c r="E21" s="61" t="s">
        <v>514</v>
      </c>
      <c r="F21" s="63" t="s">
        <v>519</v>
      </c>
      <c r="G21" s="61" t="s">
        <v>15</v>
      </c>
      <c r="H21" s="61">
        <v>1</v>
      </c>
      <c r="I21" s="64">
        <v>352220</v>
      </c>
      <c r="J21" s="38">
        <f>ROUND(H21*I21,2)</f>
        <v>352220</v>
      </c>
      <c r="K21" s="38">
        <f>ROUND(J21*0.2,2)</f>
        <v>70444</v>
      </c>
      <c r="L21" s="38">
        <f>ROUND(J21*1.2,2)</f>
        <v>422664</v>
      </c>
      <c r="M21" s="37" t="s">
        <v>6</v>
      </c>
    </row>
    <row r="22" spans="1:13" ht="15.75">
      <c r="A22" s="65"/>
      <c r="B22" s="65"/>
      <c r="C22" s="65"/>
      <c r="D22" s="65"/>
      <c r="E22" s="66"/>
      <c r="F22" s="67"/>
      <c r="G22" s="65"/>
      <c r="H22" s="65"/>
      <c r="I22" s="65"/>
      <c r="J22" s="68">
        <f>SUM(J19:J21)</f>
        <v>3108147</v>
      </c>
      <c r="K22" s="68">
        <f>SUM(K19:K21)</f>
        <v>621629.4</v>
      </c>
      <c r="L22" s="68">
        <f>SUM(L19:L21)</f>
        <v>3729776.4</v>
      </c>
      <c r="M22" s="65"/>
    </row>
    <row r="25" spans="1:13" ht="18.75">
      <c r="B25" s="183" t="s">
        <v>1719</v>
      </c>
      <c r="C25" s="183"/>
      <c r="D25" s="183"/>
      <c r="E25" s="159"/>
      <c r="F25" s="160"/>
      <c r="K25" s="162" t="s">
        <v>1725</v>
      </c>
      <c r="L25" s="9"/>
      <c r="M25" s="9"/>
    </row>
    <row r="26" spans="1:13" ht="18.75">
      <c r="B26" s="183" t="s">
        <v>1720</v>
      </c>
      <c r="C26" s="183"/>
      <c r="D26" s="183"/>
      <c r="E26" s="183"/>
      <c r="F26" s="183"/>
      <c r="K26" s="158" t="s">
        <v>1726</v>
      </c>
      <c r="L26" s="158"/>
      <c r="M26" s="158"/>
    </row>
    <row r="27" spans="1:13" ht="18.75">
      <c r="B27" s="184" t="s">
        <v>1721</v>
      </c>
      <c r="C27" s="184"/>
      <c r="D27" s="184"/>
      <c r="E27" s="184"/>
      <c r="F27" s="184"/>
      <c r="K27" s="158" t="s">
        <v>1727</v>
      </c>
      <c r="L27" s="158"/>
      <c r="M27" s="158"/>
    </row>
    <row r="28" spans="1:13" ht="18.75">
      <c r="B28" s="184" t="s">
        <v>1722</v>
      </c>
      <c r="C28" s="184"/>
      <c r="D28" s="184"/>
      <c r="E28" s="184"/>
      <c r="F28" s="184"/>
      <c r="K28" s="165"/>
      <c r="L28" s="166"/>
      <c r="M28" s="166"/>
    </row>
    <row r="29" spans="1:13" ht="18.75">
      <c r="B29" s="2"/>
      <c r="C29" s="9"/>
      <c r="D29" s="9"/>
      <c r="E29" s="161"/>
      <c r="F29" s="160"/>
      <c r="K29" s="165"/>
      <c r="L29" s="9"/>
      <c r="M29" s="9"/>
    </row>
    <row r="30" spans="1:13" ht="18.75">
      <c r="B30" s="162" t="s">
        <v>1723</v>
      </c>
      <c r="C30" s="162"/>
      <c r="D30" s="162"/>
      <c r="E30" s="162"/>
      <c r="F30" s="160"/>
      <c r="K30" s="158" t="s">
        <v>1728</v>
      </c>
      <c r="L30" s="158"/>
      <c r="M30" s="158"/>
    </row>
    <row r="31" spans="1:13" ht="18.75">
      <c r="B31" s="2"/>
      <c r="C31" s="185"/>
      <c r="D31" s="185"/>
      <c r="E31" s="185"/>
      <c r="F31" s="160"/>
      <c r="K31" s="165"/>
      <c r="L31" s="165"/>
      <c r="M31" s="165"/>
    </row>
    <row r="32" spans="1:13" ht="18.75">
      <c r="B32" s="2"/>
      <c r="C32" s="163" t="s">
        <v>1724</v>
      </c>
      <c r="D32" s="162"/>
      <c r="E32" s="164"/>
      <c r="F32" s="160"/>
      <c r="K32" s="163" t="s">
        <v>1724</v>
      </c>
      <c r="L32" s="162"/>
      <c r="M32" s="162"/>
    </row>
  </sheetData>
  <mergeCells count="10">
    <mergeCell ref="B26:F26"/>
    <mergeCell ref="B27:F27"/>
    <mergeCell ref="B28:F28"/>
    <mergeCell ref="C31:E31"/>
    <mergeCell ref="A4:M4"/>
    <mergeCell ref="A5:M5"/>
    <mergeCell ref="A8:J8"/>
    <mergeCell ref="A10:J10"/>
    <mergeCell ref="A14:M14"/>
    <mergeCell ref="B25:D2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view="pageBreakPreview" topLeftCell="A7" zoomScale="60" zoomScaleNormal="100" workbookViewId="0">
      <selection activeCell="C25" sqref="C25"/>
    </sheetView>
  </sheetViews>
  <sheetFormatPr defaultRowHeight="15"/>
  <cols>
    <col min="1" max="1" width="5.85546875" customWidth="1"/>
    <col min="2" max="2" width="9.7109375" customWidth="1"/>
    <col min="3" max="3" width="13.140625" customWidth="1"/>
    <col min="4" max="4" width="13.7109375" customWidth="1"/>
    <col min="5" max="5" width="8.28515625" customWidth="1"/>
    <col min="6" max="6" width="33.28515625" customWidth="1"/>
    <col min="7" max="7" width="6.28515625" customWidth="1"/>
    <col min="9" max="9" width="14.85546875" customWidth="1"/>
    <col min="10" max="10" width="15.28515625" customWidth="1"/>
    <col min="11" max="11" width="17.28515625" customWidth="1"/>
    <col min="12" max="12" width="16.28515625" customWidth="1"/>
    <col min="13" max="13" width="19.7109375" customWidth="1"/>
  </cols>
  <sheetData>
    <row r="1" spans="1:13" ht="18.75">
      <c r="A1" s="8"/>
      <c r="B1" s="9"/>
      <c r="C1" s="9"/>
      <c r="D1" s="9"/>
      <c r="E1" s="17"/>
      <c r="F1" s="9"/>
      <c r="G1" s="9"/>
      <c r="H1" s="9"/>
      <c r="I1" s="9"/>
      <c r="J1" s="35" t="s">
        <v>521</v>
      </c>
      <c r="K1" s="35"/>
      <c r="L1" s="20"/>
      <c r="M1" s="35"/>
    </row>
    <row r="2" spans="1:13" ht="18.75">
      <c r="A2" s="8"/>
      <c r="B2" s="10"/>
      <c r="C2" s="10"/>
      <c r="D2" s="10"/>
      <c r="E2" s="12"/>
      <c r="F2" s="10"/>
      <c r="G2" s="10"/>
      <c r="H2" s="10"/>
      <c r="I2" s="10"/>
      <c r="J2" s="36" t="s">
        <v>1623</v>
      </c>
      <c r="K2" s="36"/>
      <c r="L2" s="11"/>
      <c r="M2" s="11"/>
    </row>
    <row r="3" spans="1:13" ht="18.75">
      <c r="A3" s="8"/>
      <c r="B3" s="10"/>
      <c r="C3" s="10"/>
      <c r="D3" s="10"/>
      <c r="E3" s="12"/>
      <c r="F3" s="10"/>
      <c r="G3" s="10"/>
      <c r="H3" s="10"/>
      <c r="I3" s="10"/>
      <c r="J3" s="11"/>
      <c r="K3" s="11"/>
      <c r="L3" s="23"/>
      <c r="M3" s="8"/>
    </row>
    <row r="4" spans="1:13" ht="18.75">
      <c r="A4" s="186" t="s">
        <v>522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8.75">
      <c r="A5" s="186" t="s">
        <v>1624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8.75">
      <c r="A6" s="41"/>
      <c r="B6" s="12"/>
      <c r="C6" s="12"/>
      <c r="D6" s="12"/>
      <c r="E6" s="12"/>
      <c r="F6" s="12"/>
      <c r="G6" s="12"/>
      <c r="H6" s="12"/>
      <c r="I6" s="12"/>
      <c r="J6" s="12"/>
      <c r="K6" s="12"/>
      <c r="L6" s="41"/>
      <c r="M6" s="8"/>
    </row>
    <row r="7" spans="1:13" ht="15.75">
      <c r="A7" s="7" t="s">
        <v>22</v>
      </c>
      <c r="B7" s="33"/>
      <c r="C7" s="33"/>
      <c r="D7" s="33"/>
      <c r="E7" s="33"/>
      <c r="F7" s="33"/>
      <c r="G7" s="33"/>
      <c r="H7" s="33"/>
      <c r="I7" s="33"/>
      <c r="J7" s="34"/>
      <c r="K7" s="8"/>
      <c r="L7" s="8"/>
      <c r="M7" s="8"/>
    </row>
    <row r="8" spans="1:13" ht="15.75">
      <c r="A8" s="187" t="s">
        <v>49</v>
      </c>
      <c r="B8" s="188"/>
      <c r="C8" s="188"/>
      <c r="D8" s="188"/>
      <c r="E8" s="188"/>
      <c r="F8" s="188"/>
      <c r="G8" s="188"/>
      <c r="H8" s="188"/>
      <c r="I8" s="188"/>
      <c r="J8" s="188"/>
      <c r="K8" s="8"/>
      <c r="L8" s="8"/>
      <c r="M8" s="8"/>
    </row>
    <row r="9" spans="1:13" ht="15.75">
      <c r="A9" s="47" t="s">
        <v>50</v>
      </c>
      <c r="B9" s="7"/>
      <c r="C9" s="7"/>
      <c r="D9" s="7"/>
      <c r="E9" s="29"/>
      <c r="F9" s="7"/>
      <c r="G9" s="7"/>
      <c r="H9" s="7"/>
      <c r="I9" s="7"/>
      <c r="J9" s="34"/>
      <c r="K9" s="8"/>
      <c r="L9" s="8"/>
      <c r="M9" s="8"/>
    </row>
    <row r="10" spans="1:13" ht="15.75">
      <c r="A10" s="187" t="s">
        <v>51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8"/>
      <c r="L10" s="8"/>
      <c r="M10" s="8"/>
    </row>
    <row r="11" spans="1:13" ht="15.75">
      <c r="A11" s="32"/>
      <c r="B11" s="32"/>
      <c r="C11" s="32"/>
      <c r="D11" s="32"/>
      <c r="E11" s="28"/>
      <c r="F11" s="32"/>
      <c r="G11" s="32"/>
      <c r="H11" s="32"/>
      <c r="I11" s="32"/>
      <c r="J11" s="32"/>
      <c r="K11" s="32"/>
      <c r="L11" s="13"/>
      <c r="M11" s="8"/>
    </row>
    <row r="12" spans="1:13" ht="15.75">
      <c r="A12" s="24" t="s">
        <v>11</v>
      </c>
      <c r="B12" s="32"/>
      <c r="C12" s="32"/>
      <c r="D12" s="32"/>
      <c r="E12" s="28"/>
      <c r="F12" s="32"/>
      <c r="G12" s="32"/>
      <c r="H12" s="32"/>
      <c r="I12" s="32"/>
      <c r="J12" s="32"/>
      <c r="K12" s="32"/>
      <c r="L12" s="13"/>
      <c r="M12" s="8"/>
    </row>
    <row r="13" spans="1:13" ht="15.75">
      <c r="A13" s="46" t="s">
        <v>54</v>
      </c>
      <c r="B13" s="32"/>
      <c r="C13" s="32"/>
      <c r="D13" s="32"/>
      <c r="E13" s="28"/>
      <c r="F13" s="32"/>
      <c r="G13" s="32"/>
      <c r="H13" s="32"/>
      <c r="I13" s="32"/>
      <c r="J13" s="32"/>
      <c r="K13" s="32"/>
      <c r="L13" s="25"/>
      <c r="M13" s="24"/>
    </row>
    <row r="14" spans="1:13" ht="15.75">
      <c r="A14" s="189" t="s">
        <v>12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ht="15.75">
      <c r="A15" s="14" t="s">
        <v>13</v>
      </c>
      <c r="B15" s="14"/>
      <c r="C15" s="14"/>
      <c r="D15" s="14"/>
      <c r="E15" s="18"/>
      <c r="F15" s="14"/>
      <c r="G15" s="14"/>
      <c r="H15" s="14"/>
      <c r="I15" s="14"/>
      <c r="J15" s="14"/>
      <c r="K15" s="14"/>
      <c r="L15" s="15"/>
      <c r="M15" s="14"/>
    </row>
    <row r="16" spans="1:13" ht="15.75">
      <c r="A16" s="24"/>
      <c r="B16" s="24"/>
      <c r="C16" s="24"/>
      <c r="D16" s="24"/>
      <c r="E16" s="28"/>
      <c r="F16" s="32"/>
      <c r="G16" s="24"/>
      <c r="H16" s="24"/>
      <c r="I16" s="4"/>
      <c r="J16" s="26"/>
      <c r="K16" s="27"/>
      <c r="L16" s="27"/>
      <c r="M16" s="24"/>
    </row>
    <row r="17" spans="1:13" ht="63">
      <c r="A17" s="5" t="s">
        <v>0</v>
      </c>
      <c r="B17" s="6" t="s">
        <v>7</v>
      </c>
      <c r="C17" s="60" t="s">
        <v>53</v>
      </c>
      <c r="D17" s="60" t="s">
        <v>282</v>
      </c>
      <c r="E17" s="6" t="s">
        <v>8</v>
      </c>
      <c r="F17" s="6" t="s">
        <v>1</v>
      </c>
      <c r="G17" s="6" t="s">
        <v>9</v>
      </c>
      <c r="H17" s="6" t="s">
        <v>2</v>
      </c>
      <c r="I17" s="1" t="s">
        <v>5</v>
      </c>
      <c r="J17" s="1" t="s">
        <v>24</v>
      </c>
      <c r="K17" s="1" t="s">
        <v>27</v>
      </c>
      <c r="L17" s="1" t="s">
        <v>23</v>
      </c>
      <c r="M17" s="5" t="s">
        <v>3</v>
      </c>
    </row>
    <row r="18" spans="1:13" ht="15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</row>
    <row r="19" spans="1:13" ht="50.45" customHeight="1">
      <c r="A19" s="16">
        <v>1</v>
      </c>
      <c r="B19" s="61" t="s">
        <v>523</v>
      </c>
      <c r="C19" s="61">
        <v>20000020</v>
      </c>
      <c r="D19" s="61" t="s">
        <v>530</v>
      </c>
      <c r="E19" s="61" t="s">
        <v>537</v>
      </c>
      <c r="F19" s="63" t="s">
        <v>538</v>
      </c>
      <c r="G19" s="62" t="s">
        <v>15</v>
      </c>
      <c r="H19" s="61">
        <v>9</v>
      </c>
      <c r="I19" s="64">
        <v>10860</v>
      </c>
      <c r="J19" s="38">
        <f>ROUND(H19*I19,2)</f>
        <v>97740</v>
      </c>
      <c r="K19" s="38">
        <f>ROUND(J19*0.2,2)</f>
        <v>19548</v>
      </c>
      <c r="L19" s="38">
        <f>ROUND(J19*1.2,2)</f>
        <v>117288</v>
      </c>
      <c r="M19" s="69" t="s">
        <v>283</v>
      </c>
    </row>
    <row r="20" spans="1:13" ht="50.45" customHeight="1">
      <c r="A20" s="16">
        <v>2</v>
      </c>
      <c r="B20" s="61" t="s">
        <v>524</v>
      </c>
      <c r="C20" s="61">
        <v>20000030</v>
      </c>
      <c r="D20" s="61" t="s">
        <v>531</v>
      </c>
      <c r="E20" s="61" t="s">
        <v>537</v>
      </c>
      <c r="F20" s="63" t="s">
        <v>539</v>
      </c>
      <c r="G20" s="62" t="s">
        <v>15</v>
      </c>
      <c r="H20" s="61">
        <v>9</v>
      </c>
      <c r="I20" s="64">
        <v>372785</v>
      </c>
      <c r="J20" s="38">
        <f t="shared" ref="J20:J25" si="0">ROUND(H20*I20,2)</f>
        <v>3355065</v>
      </c>
      <c r="K20" s="38">
        <f t="shared" ref="K20:K26" si="1">ROUND(J20*0.2,2)</f>
        <v>671013</v>
      </c>
      <c r="L20" s="38">
        <f t="shared" ref="L20:L25" si="2">ROUND(J20*1.2,2)</f>
        <v>4026078</v>
      </c>
      <c r="M20" s="69" t="s">
        <v>283</v>
      </c>
    </row>
    <row r="21" spans="1:13" ht="50.45" customHeight="1">
      <c r="A21" s="16">
        <v>3</v>
      </c>
      <c r="B21" s="61" t="s">
        <v>525</v>
      </c>
      <c r="C21" s="61">
        <v>20005603</v>
      </c>
      <c r="D21" s="61" t="s">
        <v>532</v>
      </c>
      <c r="E21" s="61" t="s">
        <v>537</v>
      </c>
      <c r="F21" s="63" t="s">
        <v>540</v>
      </c>
      <c r="G21" s="62" t="s">
        <v>15</v>
      </c>
      <c r="H21" s="61">
        <v>2</v>
      </c>
      <c r="I21" s="64">
        <v>480</v>
      </c>
      <c r="J21" s="38">
        <f t="shared" si="0"/>
        <v>960</v>
      </c>
      <c r="K21" s="38">
        <f t="shared" si="1"/>
        <v>192</v>
      </c>
      <c r="L21" s="38">
        <f t="shared" si="2"/>
        <v>1152</v>
      </c>
      <c r="M21" s="69" t="s">
        <v>283</v>
      </c>
    </row>
    <row r="22" spans="1:13" ht="50.45" customHeight="1">
      <c r="A22" s="16">
        <v>4</v>
      </c>
      <c r="B22" s="61" t="s">
        <v>526</v>
      </c>
      <c r="C22" s="61">
        <v>20005750</v>
      </c>
      <c r="D22" s="61" t="s">
        <v>533</v>
      </c>
      <c r="E22" s="61" t="s">
        <v>537</v>
      </c>
      <c r="F22" s="63" t="s">
        <v>541</v>
      </c>
      <c r="G22" s="62" t="s">
        <v>15</v>
      </c>
      <c r="H22" s="61">
        <v>9</v>
      </c>
      <c r="I22" s="64">
        <v>333708</v>
      </c>
      <c r="J22" s="38">
        <f t="shared" si="0"/>
        <v>3003372</v>
      </c>
      <c r="K22" s="38">
        <f t="shared" si="1"/>
        <v>600674.4</v>
      </c>
      <c r="L22" s="38">
        <f t="shared" si="2"/>
        <v>3604046.4</v>
      </c>
      <c r="M22" s="69" t="s">
        <v>283</v>
      </c>
    </row>
    <row r="23" spans="1:13" ht="50.45" customHeight="1">
      <c r="A23" s="16">
        <v>5</v>
      </c>
      <c r="B23" s="61" t="s">
        <v>527</v>
      </c>
      <c r="C23" s="61">
        <v>20005752</v>
      </c>
      <c r="D23" s="61" t="s">
        <v>534</v>
      </c>
      <c r="E23" s="61" t="s">
        <v>537</v>
      </c>
      <c r="F23" s="63" t="s">
        <v>542</v>
      </c>
      <c r="G23" s="62" t="s">
        <v>15</v>
      </c>
      <c r="H23" s="61">
        <v>2</v>
      </c>
      <c r="I23" s="64">
        <v>222312</v>
      </c>
      <c r="J23" s="38">
        <f t="shared" si="0"/>
        <v>444624</v>
      </c>
      <c r="K23" s="38">
        <f t="shared" si="1"/>
        <v>88924.800000000003</v>
      </c>
      <c r="L23" s="38">
        <f t="shared" si="2"/>
        <v>533548.80000000005</v>
      </c>
      <c r="M23" s="69" t="s">
        <v>283</v>
      </c>
    </row>
    <row r="24" spans="1:13" ht="50.45" customHeight="1">
      <c r="A24" s="16">
        <v>6</v>
      </c>
      <c r="B24" s="61" t="s">
        <v>528</v>
      </c>
      <c r="C24" s="61">
        <v>20005827</v>
      </c>
      <c r="D24" s="61" t="s">
        <v>535</v>
      </c>
      <c r="E24" s="61" t="s">
        <v>537</v>
      </c>
      <c r="F24" s="63" t="s">
        <v>543</v>
      </c>
      <c r="G24" s="62" t="s">
        <v>15</v>
      </c>
      <c r="H24" s="61">
        <v>9</v>
      </c>
      <c r="I24" s="64">
        <v>35680</v>
      </c>
      <c r="J24" s="38">
        <f t="shared" si="0"/>
        <v>321120</v>
      </c>
      <c r="K24" s="38">
        <f t="shared" si="1"/>
        <v>64224</v>
      </c>
      <c r="L24" s="38">
        <f t="shared" si="2"/>
        <v>385344</v>
      </c>
      <c r="M24" s="69" t="s">
        <v>283</v>
      </c>
    </row>
    <row r="25" spans="1:13" ht="50.45" customHeight="1">
      <c r="A25" s="16">
        <v>7</v>
      </c>
      <c r="B25" s="61" t="s">
        <v>529</v>
      </c>
      <c r="C25" s="61">
        <v>20005831</v>
      </c>
      <c r="D25" s="61" t="s">
        <v>536</v>
      </c>
      <c r="E25" s="61" t="s">
        <v>537</v>
      </c>
      <c r="F25" s="63" t="s">
        <v>544</v>
      </c>
      <c r="G25" s="62" t="s">
        <v>15</v>
      </c>
      <c r="H25" s="61">
        <v>9</v>
      </c>
      <c r="I25" s="64">
        <v>126825</v>
      </c>
      <c r="J25" s="38">
        <f t="shared" si="0"/>
        <v>1141425</v>
      </c>
      <c r="K25" s="38">
        <f t="shared" si="1"/>
        <v>228285</v>
      </c>
      <c r="L25" s="38">
        <f t="shared" si="2"/>
        <v>1369710</v>
      </c>
      <c r="M25" s="69" t="s">
        <v>283</v>
      </c>
    </row>
    <row r="26" spans="1:13" s="97" customFormat="1" ht="50.45" customHeight="1">
      <c r="A26" s="16">
        <v>8</v>
      </c>
      <c r="B26" s="61" t="s">
        <v>751</v>
      </c>
      <c r="C26" s="61">
        <v>20005588</v>
      </c>
      <c r="D26" s="61" t="s">
        <v>756</v>
      </c>
      <c r="E26" s="61" t="s">
        <v>752</v>
      </c>
      <c r="F26" s="63" t="s">
        <v>760</v>
      </c>
      <c r="G26" s="61" t="s">
        <v>15</v>
      </c>
      <c r="H26" s="61">
        <v>1</v>
      </c>
      <c r="I26" s="64">
        <v>73900</v>
      </c>
      <c r="J26" s="38">
        <f>ROUND(H26*I26,2)</f>
        <v>73900</v>
      </c>
      <c r="K26" s="38">
        <f t="shared" si="1"/>
        <v>14780</v>
      </c>
      <c r="L26" s="38">
        <f>ROUND(J26*1.2,2)</f>
        <v>88680</v>
      </c>
      <c r="M26" s="69" t="s">
        <v>283</v>
      </c>
    </row>
    <row r="27" spans="1:13" ht="15.75">
      <c r="A27" s="65"/>
      <c r="B27" s="65"/>
      <c r="C27" s="65"/>
      <c r="D27" s="65"/>
      <c r="E27" s="66"/>
      <c r="F27" s="67"/>
      <c r="G27" s="65"/>
      <c r="H27" s="65"/>
      <c r="I27" s="65"/>
      <c r="J27" s="68">
        <f>SUM(J19:J26)</f>
        <v>8438206</v>
      </c>
      <c r="K27" s="68">
        <f>SUM(K19:K26)</f>
        <v>1687641.2</v>
      </c>
      <c r="L27" s="68">
        <f>SUM(L19:L26)</f>
        <v>10125847.199999999</v>
      </c>
      <c r="M27" s="65"/>
    </row>
    <row r="30" spans="1:13" ht="18.75">
      <c r="B30" s="183" t="s">
        <v>1719</v>
      </c>
      <c r="C30" s="183"/>
      <c r="D30" s="183"/>
      <c r="E30" s="159"/>
      <c r="F30" s="160"/>
      <c r="K30" s="162" t="s">
        <v>1725</v>
      </c>
      <c r="L30" s="9"/>
      <c r="M30" s="9"/>
    </row>
    <row r="31" spans="1:13" ht="18.75">
      <c r="B31" s="183" t="s">
        <v>1720</v>
      </c>
      <c r="C31" s="183"/>
      <c r="D31" s="183"/>
      <c r="E31" s="183"/>
      <c r="F31" s="183"/>
      <c r="K31" s="158" t="s">
        <v>1726</v>
      </c>
      <c r="L31" s="158"/>
      <c r="M31" s="158"/>
    </row>
    <row r="32" spans="1:13" ht="18.75">
      <c r="B32" s="184" t="s">
        <v>1721</v>
      </c>
      <c r="C32" s="184"/>
      <c r="D32" s="184"/>
      <c r="E32" s="184"/>
      <c r="F32" s="184"/>
      <c r="K32" s="158" t="s">
        <v>1727</v>
      </c>
      <c r="L32" s="158"/>
      <c r="M32" s="158"/>
    </row>
    <row r="33" spans="2:13" ht="18.75">
      <c r="B33" s="184" t="s">
        <v>1722</v>
      </c>
      <c r="C33" s="184"/>
      <c r="D33" s="184"/>
      <c r="E33" s="184"/>
      <c r="F33" s="184"/>
      <c r="K33" s="165"/>
      <c r="L33" s="166"/>
      <c r="M33" s="166"/>
    </row>
    <row r="34" spans="2:13" ht="18.75">
      <c r="B34" s="2"/>
      <c r="C34" s="9"/>
      <c r="D34" s="9"/>
      <c r="E34" s="161"/>
      <c r="F34" s="160"/>
      <c r="K34" s="165"/>
      <c r="L34" s="9"/>
      <c r="M34" s="9"/>
    </row>
    <row r="35" spans="2:13" ht="18.75">
      <c r="B35" s="162" t="s">
        <v>1723</v>
      </c>
      <c r="C35" s="162"/>
      <c r="D35" s="162"/>
      <c r="E35" s="162"/>
      <c r="F35" s="160"/>
      <c r="K35" s="158" t="s">
        <v>1728</v>
      </c>
      <c r="L35" s="158"/>
      <c r="M35" s="158"/>
    </row>
    <row r="36" spans="2:13" ht="18.75">
      <c r="B36" s="2"/>
      <c r="C36" s="185"/>
      <c r="D36" s="185"/>
      <c r="E36" s="185"/>
      <c r="F36" s="160"/>
      <c r="K36" s="165"/>
      <c r="L36" s="165"/>
      <c r="M36" s="165"/>
    </row>
    <row r="37" spans="2:13" ht="18.75">
      <c r="B37" s="2"/>
      <c r="C37" s="163" t="s">
        <v>1724</v>
      </c>
      <c r="D37" s="162"/>
      <c r="E37" s="164"/>
      <c r="F37" s="160"/>
      <c r="K37" s="163" t="s">
        <v>1724</v>
      </c>
      <c r="L37" s="162"/>
      <c r="M37" s="162"/>
    </row>
  </sheetData>
  <mergeCells count="10">
    <mergeCell ref="B31:F31"/>
    <mergeCell ref="B32:F32"/>
    <mergeCell ref="B33:F33"/>
    <mergeCell ref="C36:E36"/>
    <mergeCell ref="A4:M4"/>
    <mergeCell ref="A5:M5"/>
    <mergeCell ref="A8:J8"/>
    <mergeCell ref="A10:J10"/>
    <mergeCell ref="A14:M14"/>
    <mergeCell ref="B30:D30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11</vt:i4>
      </vt:variant>
    </vt:vector>
  </HeadingPairs>
  <TitlesOfParts>
    <vt:vector size="43" baseType="lpstr">
      <vt:lpstr>СВОД</vt:lpstr>
      <vt:lpstr>Лот № 1</vt:lpstr>
      <vt:lpstr>Лот № 2</vt:lpstr>
      <vt:lpstr>Лот № 3</vt:lpstr>
      <vt:lpstr>Лот № 4</vt:lpstr>
      <vt:lpstr>Лот № 5</vt:lpstr>
      <vt:lpstr>Лот № 6</vt:lpstr>
      <vt:lpstr>Лот № 7</vt:lpstr>
      <vt:lpstr>Лот № 8</vt:lpstr>
      <vt:lpstr>Лот № 9</vt:lpstr>
      <vt:lpstr>Лот № 10</vt:lpstr>
      <vt:lpstr>Лот № 11</vt:lpstr>
      <vt:lpstr>Лот № 12</vt:lpstr>
      <vt:lpstr>Лот № 13</vt:lpstr>
      <vt:lpstr>Лот № 14</vt:lpstr>
      <vt:lpstr>Лот № 15</vt:lpstr>
      <vt:lpstr>Лот № 16</vt:lpstr>
      <vt:lpstr>Лот № 17</vt:lpstr>
      <vt:lpstr>Лот № 18</vt:lpstr>
      <vt:lpstr>Лот № 19</vt:lpstr>
      <vt:lpstr>Лот № 20</vt:lpstr>
      <vt:lpstr>Лот № 21</vt:lpstr>
      <vt:lpstr>Лот № 22</vt:lpstr>
      <vt:lpstr>Лот № 23</vt:lpstr>
      <vt:lpstr>Лот № 24</vt:lpstr>
      <vt:lpstr>Лот № 25</vt:lpstr>
      <vt:lpstr>Лот № 26</vt:lpstr>
      <vt:lpstr>Лот № 27</vt:lpstr>
      <vt:lpstr>Лот № 28</vt:lpstr>
      <vt:lpstr>Лот № 29</vt:lpstr>
      <vt:lpstr>Лот № 30</vt:lpstr>
      <vt:lpstr>Лот № 31</vt:lpstr>
      <vt:lpstr>'Лот № 1'!Область_печати</vt:lpstr>
      <vt:lpstr>'Лот № 2'!Область_печати</vt:lpstr>
      <vt:lpstr>'Лот № 24'!Область_печати</vt:lpstr>
      <vt:lpstr>'Лот № 25'!Область_печати</vt:lpstr>
      <vt:lpstr>'Лот № 26'!Область_печати</vt:lpstr>
      <vt:lpstr>'Лот № 27'!Область_печати</vt:lpstr>
      <vt:lpstr>'Лот № 28'!Область_печати</vt:lpstr>
      <vt:lpstr>'Лот № 29'!Область_печати</vt:lpstr>
      <vt:lpstr>'Лот № 30'!Область_печати</vt:lpstr>
      <vt:lpstr>'Лот № 31'!Область_печати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Куницына Нина Александровна</dc:creator>
  <cp:lastModifiedBy>User</cp:lastModifiedBy>
  <cp:lastPrinted>2020-03-26T12:27:23Z</cp:lastPrinted>
  <dcterms:created xsi:type="dcterms:W3CDTF">2006-09-16T00:00:00Z</dcterms:created>
  <dcterms:modified xsi:type="dcterms:W3CDTF">2020-04-17T13:09:32Z</dcterms:modified>
</cp:coreProperties>
</file>